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TYČASO\2.stavba\Hubatková část\ZM01\Do soutěže\"/>
    </mc:Choice>
  </mc:AlternateContent>
  <bookViews>
    <workbookView xWindow="0" yWindow="0" windowWidth="0" windowHeight="0"/>
  </bookViews>
  <sheets>
    <sheet name="Rekapitulace" sheetId="58" r:id="rId1"/>
    <sheet name="PS03011221" sheetId="2" r:id="rId2"/>
    <sheet name="PS030120111" sheetId="3" r:id="rId3"/>
    <sheet name="PS03015621" sheetId="4" r:id="rId4"/>
    <sheet name="PS03016011" sheetId="5" r:id="rId5"/>
    <sheet name="PS03016221" sheetId="6" r:id="rId6"/>
    <sheet name="PS030212511" sheetId="7" r:id="rId7"/>
    <sheet name="PS030212521" sheetId="8" r:id="rId8"/>
    <sheet name="PS030220111" sheetId="9" r:id="rId9"/>
    <sheet name="PS030220412" sheetId="10" r:id="rId10"/>
    <sheet name="PS030220413" sheetId="11" r:id="rId11"/>
    <sheet name="PS030220911" sheetId="12" r:id="rId12"/>
    <sheet name="PS030220921" sheetId="13" r:id="rId13"/>
    <sheet name="PS030252511" sheetId="14" r:id="rId14"/>
    <sheet name="PS030252521" sheetId="15" r:id="rId15"/>
    <sheet name="PS030252811" sheetId="16" r:id="rId16"/>
    <sheet name="PS030252911" sheetId="17" r:id="rId17"/>
    <sheet name="PS03026011" sheetId="18" r:id="rId18"/>
    <sheet name="PS03026031" sheetId="19" r:id="rId19"/>
    <sheet name="PS03026041" sheetId="20" r:id="rId20"/>
    <sheet name="PS03026081" sheetId="21" r:id="rId21"/>
    <sheet name="PS03026091" sheetId="22" r:id="rId22"/>
    <sheet name="PS030300121" sheetId="23" r:id="rId23"/>
    <sheet name="PS030320111" sheetId="24" r:id="rId24"/>
    <sheet name="PS030320510" sheetId="25" r:id="rId25"/>
    <sheet name="PS030320511" sheetId="26" r:id="rId26"/>
    <sheet name="PS03036011" sheetId="27" r:id="rId27"/>
    <sheet name="SO031120111" sheetId="28" r:id="rId28"/>
    <sheet name="SO03115011" sheetId="29" r:id="rId29"/>
    <sheet name="SO031160110" sheetId="30" r:id="rId30"/>
    <sheet name="SO031160111" sheetId="31" r:id="rId31"/>
    <sheet name="SO03115012" sheetId="32" r:id="rId32"/>
    <sheet name="SO03116012" sheetId="33" r:id="rId33"/>
    <sheet name="SO03126031" sheetId="34" r:id="rId34"/>
    <sheet name="SO03126032" sheetId="35" r:id="rId35"/>
    <sheet name="SO03135041" sheetId="36" r:id="rId36"/>
    <sheet name="SO03136041" sheetId="37" r:id="rId37"/>
    <sheet name="SO031420611" sheetId="38" r:id="rId38"/>
    <sheet name="SO031420612" sheetId="39" r:id="rId39"/>
    <sheet name="SO031420644" sheetId="40" r:id="rId40"/>
    <sheet name="SO03142065" sheetId="41" r:id="rId41"/>
    <sheet name="SO0315201312" sheetId="42" r:id="rId42"/>
    <sheet name="SO0315201313" sheetId="43" r:id="rId43"/>
    <sheet name="SO03212011" sheetId="44" r:id="rId44"/>
    <sheet name="SO032320522" sheetId="45" r:id="rId45"/>
    <sheet name="SO031320511" sheetId="46" r:id="rId46"/>
    <sheet name="SO033120111" sheetId="47" r:id="rId47"/>
    <sheet name="SO033120121" sheetId="48" r:id="rId48"/>
    <sheet name="SO03326041" sheetId="49" r:id="rId49"/>
    <sheet name="SO03331261" sheetId="50" r:id="rId50"/>
    <sheet name="SO03331262" sheetId="51" r:id="rId51"/>
    <sheet name="SO033320611" sheetId="52" r:id="rId52"/>
    <sheet name="SO033320621" sheetId="53" r:id="rId53"/>
    <sheet name="SO03336061" sheetId="54" r:id="rId54"/>
    <sheet name="SO033420711" sheetId="55" r:id="rId55"/>
    <sheet name="SO9898" sheetId="56" r:id="rId56"/>
    <sheet name="SO9090" sheetId="57" r:id="rId57"/>
  </sheets>
  <calcPr/>
</workbook>
</file>

<file path=xl/calcChain.xml><?xml version="1.0" encoding="utf-8"?>
<calcChain xmlns="http://schemas.openxmlformats.org/spreadsheetml/2006/main">
  <c i="57" l="1" r="M3"/>
  <c i="56" r="M3"/>
  <c i="55" r="M3"/>
  <c i="54" r="M3"/>
  <c i="53" r="M3"/>
  <c i="52" r="M3"/>
  <c i="51" r="M3"/>
  <c i="50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8" r="C7"/>
  <c r="C6"/>
  <c r="F82"/>
  <c r="D82"/>
  <c r="C82"/>
  <c r="E83"/>
  <c r="F83"/>
  <c r="D83"/>
  <c r="C83"/>
  <c r="E82"/>
  <c r="F80"/>
  <c r="D80"/>
  <c r="C80"/>
  <c r="E81"/>
  <c r="F81"/>
  <c r="D81"/>
  <c r="C81"/>
  <c r="E80"/>
  <c r="F78"/>
  <c r="D78"/>
  <c r="C78"/>
  <c r="E79"/>
  <c r="F79"/>
  <c r="D79"/>
  <c r="C79"/>
  <c r="E78"/>
  <c r="F72"/>
  <c r="D72"/>
  <c r="C72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7"/>
  <c r="D67"/>
  <c r="C67"/>
  <c r="E69"/>
  <c r="F69"/>
  <c r="D69"/>
  <c r="C69"/>
  <c r="E68"/>
  <c r="F68"/>
  <c r="D68"/>
  <c r="C68"/>
  <c r="E67"/>
  <c r="F65"/>
  <c r="D65"/>
  <c r="C65"/>
  <c r="E66"/>
  <c r="F66"/>
  <c r="D66"/>
  <c r="C66"/>
  <c r="E65"/>
  <c r="F63"/>
  <c r="D63"/>
  <c r="C63"/>
  <c r="E64"/>
  <c r="F64"/>
  <c r="D64"/>
  <c r="C64"/>
  <c r="E63"/>
  <c r="F61"/>
  <c r="D61"/>
  <c r="C61"/>
  <c r="E62"/>
  <c r="F62"/>
  <c r="D62"/>
  <c r="C62"/>
  <c r="E61"/>
  <c r="F58"/>
  <c r="D58"/>
  <c r="C58"/>
  <c r="E60"/>
  <c r="F60"/>
  <c r="D60"/>
  <c r="C60"/>
  <c r="E59"/>
  <c r="F59"/>
  <c r="D59"/>
  <c r="C59"/>
  <c r="E58"/>
  <c r="F53"/>
  <c r="D53"/>
  <c r="C53"/>
  <c r="E57"/>
  <c r="F57"/>
  <c r="D57"/>
  <c r="C57"/>
  <c r="E56"/>
  <c r="F56"/>
  <c r="D56"/>
  <c r="C56"/>
  <c r="E55"/>
  <c r="F55"/>
  <c r="D55"/>
  <c r="C55"/>
  <c r="E54"/>
  <c r="F54"/>
  <c r="D54"/>
  <c r="C54"/>
  <c r="E53"/>
  <c r="F50"/>
  <c r="D50"/>
  <c r="C50"/>
  <c r="E52"/>
  <c r="F52"/>
  <c r="D52"/>
  <c r="C52"/>
  <c r="E51"/>
  <c r="F51"/>
  <c r="D51"/>
  <c r="C51"/>
  <c r="E50"/>
  <c r="F47"/>
  <c r="D47"/>
  <c r="C47"/>
  <c r="E49"/>
  <c r="F49"/>
  <c r="D49"/>
  <c r="C49"/>
  <c r="E48"/>
  <c r="F48"/>
  <c r="D48"/>
  <c r="C48"/>
  <c r="E47"/>
  <c r="F44"/>
  <c r="D44"/>
  <c r="C44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3"/>
  <c r="D33"/>
  <c r="C33"/>
  <c r="E38"/>
  <c r="F38"/>
  <c r="D38"/>
  <c r="C38"/>
  <c r="E37"/>
  <c r="F37"/>
  <c r="D37"/>
  <c r="C37"/>
  <c r="E36"/>
  <c r="F36"/>
  <c r="D36"/>
  <c r="C36"/>
  <c r="E35"/>
  <c r="F35"/>
  <c r="D35"/>
  <c r="C35"/>
  <c r="E34"/>
  <c r="F34"/>
  <c r="D34"/>
  <c r="C34"/>
  <c r="E33"/>
  <c r="F16"/>
  <c r="D16"/>
  <c r="C16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5"/>
  <c r="D25"/>
  <c r="C25"/>
  <c r="E24"/>
  <c r="F24"/>
  <c r="D24"/>
  <c r="C24"/>
  <c r="E23"/>
  <c r="F23"/>
  <c r="D23"/>
  <c r="C23"/>
  <c r="E22"/>
  <c r="F22"/>
  <c r="D22"/>
  <c r="C22"/>
  <c r="E21"/>
  <c r="F21"/>
  <c r="D21"/>
  <c r="C21"/>
  <c r="E20"/>
  <c r="F20"/>
  <c r="D20"/>
  <c r="C20"/>
  <c r="E19"/>
  <c r="F19"/>
  <c r="D19"/>
  <c r="C19"/>
  <c r="E18"/>
  <c r="F18"/>
  <c r="D18"/>
  <c r="C18"/>
  <c r="E17"/>
  <c r="F17"/>
  <c r="D17"/>
  <c r="C17"/>
  <c r="E16"/>
  <c r="F10"/>
  <c r="D10"/>
  <c r="C10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57" r="T7"/>
  <c r="M8"/>
  <c r="L8"/>
  <c r="M9"/>
  <c r="L9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6" r="T7"/>
  <c r="M8"/>
  <c r="L8"/>
  <c r="M26"/>
  <c r="L26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5" r="T7"/>
  <c r="M8"/>
  <c r="L8"/>
  <c r="M77"/>
  <c r="L77"/>
  <c r="AA90"/>
  <c r="O90"/>
  <c r="M90"/>
  <c r="I90"/>
  <c r="AA86"/>
  <c r="O86"/>
  <c r="M86"/>
  <c r="I86"/>
  <c r="AA82"/>
  <c r="O82"/>
  <c r="M82"/>
  <c r="I82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5"/>
  <c r="L55"/>
  <c r="AA60"/>
  <c r="O60"/>
  <c r="M60"/>
  <c r="I60"/>
  <c r="AA56"/>
  <c r="O56"/>
  <c r="M56"/>
  <c r="I56"/>
  <c r="M38"/>
  <c r="L38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4" r="T7"/>
  <c r="M8"/>
  <c r="L8"/>
  <c r="M398"/>
  <c r="L398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M377"/>
  <c r="L377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M136"/>
  <c r="L136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91"/>
  <c r="L91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58"/>
  <c r="L58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3" r="T7"/>
  <c r="M8"/>
  <c r="L8"/>
  <c r="M177"/>
  <c r="L177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M100"/>
  <c r="L100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67"/>
  <c r="L67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50"/>
  <c r="L50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2" r="T7"/>
  <c r="M8"/>
  <c r="L8"/>
  <c r="M384"/>
  <c r="L384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M347"/>
  <c r="L347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M198"/>
  <c r="L198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41"/>
  <c r="L141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M116"/>
  <c r="L116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M103"/>
  <c r="L103"/>
  <c r="AA112"/>
  <c r="O112"/>
  <c r="M112"/>
  <c r="I112"/>
  <c r="AA108"/>
  <c r="O108"/>
  <c r="M108"/>
  <c r="I108"/>
  <c r="AA104"/>
  <c r="O104"/>
  <c r="M104"/>
  <c r="I104"/>
  <c r="M74"/>
  <c r="L74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1" r="T7"/>
  <c r="M8"/>
  <c r="L8"/>
  <c r="M185"/>
  <c r="L185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M132"/>
  <c r="L132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03"/>
  <c r="L103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74"/>
  <c r="L74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0" r="T7"/>
  <c r="M8"/>
  <c r="L8"/>
  <c r="M189"/>
  <c r="L189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M100"/>
  <c r="L100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67"/>
  <c r="L67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42"/>
  <c r="L42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9" r="T7"/>
  <c r="M8"/>
  <c r="L8"/>
  <c r="M217"/>
  <c r="L217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M100"/>
  <c r="L100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59"/>
  <c r="L5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42"/>
  <c r="L42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8" r="T7"/>
  <c r="M8"/>
  <c r="L8"/>
  <c r="M110"/>
  <c r="L110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59"/>
  <c r="L59"/>
  <c r="AA68"/>
  <c r="O68"/>
  <c r="M68"/>
  <c r="I68"/>
  <c r="AA64"/>
  <c r="O64"/>
  <c r="M64"/>
  <c r="I64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480"/>
  <c r="L480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M391"/>
  <c r="L391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M346"/>
  <c r="L34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M341"/>
  <c r="L341"/>
  <c r="AA342"/>
  <c r="O342"/>
  <c r="M342"/>
  <c r="I342"/>
  <c r="M216"/>
  <c r="L216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35"/>
  <c r="L135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62"/>
  <c r="L6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6" r="T7"/>
  <c r="M8"/>
  <c r="L8"/>
  <c r="M115"/>
  <c r="L115"/>
  <c r="AA116"/>
  <c r="O116"/>
  <c r="M116"/>
  <c r="I116"/>
  <c r="M110"/>
  <c r="L110"/>
  <c r="AA111"/>
  <c r="O111"/>
  <c r="M111"/>
  <c r="I111"/>
  <c r="M97"/>
  <c r="L97"/>
  <c r="AA106"/>
  <c r="O106"/>
  <c r="M106"/>
  <c r="I106"/>
  <c r="AA102"/>
  <c r="O102"/>
  <c r="M102"/>
  <c r="I102"/>
  <c r="AA98"/>
  <c r="O98"/>
  <c r="M98"/>
  <c r="I98"/>
  <c r="M84"/>
  <c r="L84"/>
  <c r="AA93"/>
  <c r="O93"/>
  <c r="M93"/>
  <c r="I93"/>
  <c r="AA89"/>
  <c r="O89"/>
  <c r="M89"/>
  <c r="I89"/>
  <c r="AA85"/>
  <c r="O85"/>
  <c r="M85"/>
  <c r="I85"/>
  <c r="M67"/>
  <c r="L67"/>
  <c r="AA80"/>
  <c r="O80"/>
  <c r="M80"/>
  <c r="I80"/>
  <c r="AA76"/>
  <c r="O76"/>
  <c r="M76"/>
  <c r="I76"/>
  <c r="AA72"/>
  <c r="O72"/>
  <c r="M72"/>
  <c r="I72"/>
  <c r="AA68"/>
  <c r="O68"/>
  <c r="M68"/>
  <c r="I68"/>
  <c r="M18"/>
  <c r="L18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5" r="T7"/>
  <c r="M8"/>
  <c r="L8"/>
  <c r="M181"/>
  <c r="L181"/>
  <c r="AA186"/>
  <c r="O186"/>
  <c r="M186"/>
  <c r="I186"/>
  <c r="AA182"/>
  <c r="O182"/>
  <c r="M182"/>
  <c r="I182"/>
  <c r="M144"/>
  <c r="L144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M139"/>
  <c r="L139"/>
  <c r="AA140"/>
  <c r="O140"/>
  <c r="M140"/>
  <c r="I140"/>
  <c r="M118"/>
  <c r="L118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113"/>
  <c r="L113"/>
  <c r="AA114"/>
  <c r="O114"/>
  <c r="M114"/>
  <c r="I114"/>
  <c r="M108"/>
  <c r="L108"/>
  <c r="AA109"/>
  <c r="O109"/>
  <c r="M109"/>
  <c r="I109"/>
  <c r="M95"/>
  <c r="L95"/>
  <c r="AA104"/>
  <c r="O104"/>
  <c r="M104"/>
  <c r="I104"/>
  <c r="AA100"/>
  <c r="O100"/>
  <c r="M100"/>
  <c r="I100"/>
  <c r="AA96"/>
  <c r="O96"/>
  <c r="M96"/>
  <c r="I96"/>
  <c r="M62"/>
  <c r="L62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604"/>
  <c r="L1604"/>
  <c r="AA1841"/>
  <c r="O1841"/>
  <c r="M1841"/>
  <c r="I1841"/>
  <c r="AA1837"/>
  <c r="O1837"/>
  <c r="M1837"/>
  <c r="I1837"/>
  <c r="AA1833"/>
  <c r="O1833"/>
  <c r="M1833"/>
  <c r="I1833"/>
  <c r="AA1829"/>
  <c r="O1829"/>
  <c r="M1829"/>
  <c r="I1829"/>
  <c r="AA1825"/>
  <c r="O1825"/>
  <c r="M1825"/>
  <c r="I1825"/>
  <c r="AA1821"/>
  <c r="O1821"/>
  <c r="M1821"/>
  <c r="I1821"/>
  <c r="AA1817"/>
  <c r="O1817"/>
  <c r="M1817"/>
  <c r="I1817"/>
  <c r="AA1813"/>
  <c r="O1813"/>
  <c r="M1813"/>
  <c r="I1813"/>
  <c r="AA1809"/>
  <c r="O1809"/>
  <c r="M1809"/>
  <c r="I1809"/>
  <c r="AA1805"/>
  <c r="O1805"/>
  <c r="M1805"/>
  <c r="I1805"/>
  <c r="AA1801"/>
  <c r="O1801"/>
  <c r="M1801"/>
  <c r="I1801"/>
  <c r="AA1797"/>
  <c r="O1797"/>
  <c r="M1797"/>
  <c r="I1797"/>
  <c r="AA1793"/>
  <c r="O1793"/>
  <c r="M1793"/>
  <c r="I1793"/>
  <c r="AA1789"/>
  <c r="O1789"/>
  <c r="M1789"/>
  <c r="I1789"/>
  <c r="AA1785"/>
  <c r="O1785"/>
  <c r="M1785"/>
  <c r="I1785"/>
  <c r="AA1781"/>
  <c r="O1781"/>
  <c r="M1781"/>
  <c r="I1781"/>
  <c r="AA1777"/>
  <c r="O1777"/>
  <c r="M1777"/>
  <c r="I1777"/>
  <c r="AA1773"/>
  <c r="O1773"/>
  <c r="M1773"/>
  <c r="I1773"/>
  <c r="AA1769"/>
  <c r="O1769"/>
  <c r="M1769"/>
  <c r="I1769"/>
  <c r="AA1765"/>
  <c r="O1765"/>
  <c r="M1765"/>
  <c r="I1765"/>
  <c r="AA1761"/>
  <c r="O1761"/>
  <c r="M1761"/>
  <c r="I1761"/>
  <c r="AA1757"/>
  <c r="O1757"/>
  <c r="M1757"/>
  <c r="I1757"/>
  <c r="AA1753"/>
  <c r="O1753"/>
  <c r="M1753"/>
  <c r="I1753"/>
  <c r="AA1749"/>
  <c r="O1749"/>
  <c r="M1749"/>
  <c r="I1749"/>
  <c r="AA1745"/>
  <c r="O1745"/>
  <c r="M1745"/>
  <c r="I1745"/>
  <c r="AA1741"/>
  <c r="O1741"/>
  <c r="M1741"/>
  <c r="I1741"/>
  <c r="AA1737"/>
  <c r="O1737"/>
  <c r="M1737"/>
  <c r="I1737"/>
  <c r="AA1733"/>
  <c r="O1733"/>
  <c r="M1733"/>
  <c r="I1733"/>
  <c r="AA1729"/>
  <c r="O1729"/>
  <c r="M1729"/>
  <c r="I1729"/>
  <c r="AA1725"/>
  <c r="O1725"/>
  <c r="M1725"/>
  <c r="I1725"/>
  <c r="AA1721"/>
  <c r="O1721"/>
  <c r="M1721"/>
  <c r="I1721"/>
  <c r="AA1717"/>
  <c r="O1717"/>
  <c r="M1717"/>
  <c r="I1717"/>
  <c r="AA1713"/>
  <c r="O1713"/>
  <c r="M1713"/>
  <c r="I1713"/>
  <c r="AA1709"/>
  <c r="O1709"/>
  <c r="M1709"/>
  <c r="I1709"/>
  <c r="AA1705"/>
  <c r="O1705"/>
  <c r="M1705"/>
  <c r="I1705"/>
  <c r="AA1701"/>
  <c r="O1701"/>
  <c r="M1701"/>
  <c r="I1701"/>
  <c r="AA1697"/>
  <c r="O1697"/>
  <c r="M1697"/>
  <c r="I1697"/>
  <c r="AA1693"/>
  <c r="O1693"/>
  <c r="M1693"/>
  <c r="I1693"/>
  <c r="AA1689"/>
  <c r="O1689"/>
  <c r="M1689"/>
  <c r="I1689"/>
  <c r="AA1685"/>
  <c r="O1685"/>
  <c r="M1685"/>
  <c r="I1685"/>
  <c r="AA1681"/>
  <c r="O1681"/>
  <c r="M1681"/>
  <c r="I1681"/>
  <c r="AA1677"/>
  <c r="O1677"/>
  <c r="M1677"/>
  <c r="I1677"/>
  <c r="AA1673"/>
  <c r="O1673"/>
  <c r="M1673"/>
  <c r="I1673"/>
  <c r="AA1669"/>
  <c r="O1669"/>
  <c r="M1669"/>
  <c r="I1669"/>
  <c r="AA1665"/>
  <c r="O1665"/>
  <c r="M1665"/>
  <c r="I1665"/>
  <c r="AA1661"/>
  <c r="O1661"/>
  <c r="M1661"/>
  <c r="I1661"/>
  <c r="AA1657"/>
  <c r="O1657"/>
  <c r="M1657"/>
  <c r="I1657"/>
  <c r="AA1653"/>
  <c r="O1653"/>
  <c r="M1653"/>
  <c r="I1653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M1571"/>
  <c r="L1571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M1566"/>
  <c r="L1566"/>
  <c r="AA1567"/>
  <c r="O1567"/>
  <c r="M1567"/>
  <c r="I1567"/>
  <c r="M1561"/>
  <c r="L1561"/>
  <c r="AA1562"/>
  <c r="O1562"/>
  <c r="M1562"/>
  <c r="I1562"/>
  <c r="M1556"/>
  <c r="L1556"/>
  <c r="AA1557"/>
  <c r="O1557"/>
  <c r="M1557"/>
  <c r="I1557"/>
  <c r="M1439"/>
  <c r="L1439"/>
  <c r="AA1552"/>
  <c r="O1552"/>
  <c r="M1552"/>
  <c r="I1552"/>
  <c r="AA1548"/>
  <c r="O1548"/>
  <c r="M1548"/>
  <c r="I1548"/>
  <c r="AA1544"/>
  <c r="O1544"/>
  <c r="M1544"/>
  <c r="I1544"/>
  <c r="AA1540"/>
  <c r="O1540"/>
  <c r="M1540"/>
  <c r="I1540"/>
  <c r="AA1536"/>
  <c r="O1536"/>
  <c r="M1536"/>
  <c r="I1536"/>
  <c r="AA1532"/>
  <c r="O1532"/>
  <c r="M1532"/>
  <c r="I1532"/>
  <c r="AA1528"/>
  <c r="O1528"/>
  <c r="M1528"/>
  <c r="I1528"/>
  <c r="AA1524"/>
  <c r="O1524"/>
  <c r="M1524"/>
  <c r="I1524"/>
  <c r="AA1520"/>
  <c r="O1520"/>
  <c r="M1520"/>
  <c r="I1520"/>
  <c r="AA1516"/>
  <c r="O1516"/>
  <c r="M1516"/>
  <c r="I1516"/>
  <c r="AA1512"/>
  <c r="O1512"/>
  <c r="M1512"/>
  <c r="I1512"/>
  <c r="AA1508"/>
  <c r="O1508"/>
  <c r="M1508"/>
  <c r="I1508"/>
  <c r="AA1504"/>
  <c r="O1504"/>
  <c r="M1504"/>
  <c r="I1504"/>
  <c r="AA1500"/>
  <c r="O1500"/>
  <c r="M1500"/>
  <c r="I1500"/>
  <c r="AA1496"/>
  <c r="O1496"/>
  <c r="M1496"/>
  <c r="I1496"/>
  <c r="AA1492"/>
  <c r="O1492"/>
  <c r="M1492"/>
  <c r="I1492"/>
  <c r="AA1488"/>
  <c r="O1488"/>
  <c r="M1488"/>
  <c r="I1488"/>
  <c r="AA1484"/>
  <c r="O1484"/>
  <c r="M1484"/>
  <c r="I1484"/>
  <c r="AA1480"/>
  <c r="O1480"/>
  <c r="M1480"/>
  <c r="I1480"/>
  <c r="AA1476"/>
  <c r="O1476"/>
  <c r="M1476"/>
  <c r="I1476"/>
  <c r="AA1472"/>
  <c r="O1472"/>
  <c r="M1472"/>
  <c r="I1472"/>
  <c r="AA1468"/>
  <c r="O1468"/>
  <c r="M1468"/>
  <c r="I1468"/>
  <c r="AA1464"/>
  <c r="O1464"/>
  <c r="M1464"/>
  <c r="I1464"/>
  <c r="AA1460"/>
  <c r="O1460"/>
  <c r="M1460"/>
  <c r="I1460"/>
  <c r="AA1456"/>
  <c r="O1456"/>
  <c r="M1456"/>
  <c r="I1456"/>
  <c r="AA1452"/>
  <c r="O1452"/>
  <c r="M1452"/>
  <c r="I1452"/>
  <c r="AA1448"/>
  <c r="O1448"/>
  <c r="M1448"/>
  <c r="I1448"/>
  <c r="AA1444"/>
  <c r="O1444"/>
  <c r="M1444"/>
  <c r="I1444"/>
  <c r="AA1440"/>
  <c r="O1440"/>
  <c r="M1440"/>
  <c r="I1440"/>
  <c r="M1334"/>
  <c r="L1334"/>
  <c r="AA1435"/>
  <c r="O1435"/>
  <c r="M1435"/>
  <c r="I1435"/>
  <c r="AA1431"/>
  <c r="O1431"/>
  <c r="M1431"/>
  <c r="I1431"/>
  <c r="AA1427"/>
  <c r="O1427"/>
  <c r="M1427"/>
  <c r="I1427"/>
  <c r="AA1423"/>
  <c r="O1423"/>
  <c r="M1423"/>
  <c r="I1423"/>
  <c r="AA1419"/>
  <c r="O1419"/>
  <c r="M1419"/>
  <c r="I1419"/>
  <c r="AA1415"/>
  <c r="O1415"/>
  <c r="M1415"/>
  <c r="I1415"/>
  <c r="AA1411"/>
  <c r="O1411"/>
  <c r="M1411"/>
  <c r="I1411"/>
  <c r="AA1407"/>
  <c r="O1407"/>
  <c r="M1407"/>
  <c r="I1407"/>
  <c r="AA1403"/>
  <c r="O1403"/>
  <c r="M1403"/>
  <c r="I1403"/>
  <c r="AA1399"/>
  <c r="O1399"/>
  <c r="M1399"/>
  <c r="I1399"/>
  <c r="AA1395"/>
  <c r="O1395"/>
  <c r="M1395"/>
  <c r="I1395"/>
  <c r="AA1391"/>
  <c r="O1391"/>
  <c r="M1391"/>
  <c r="I1391"/>
  <c r="AA1387"/>
  <c r="O1387"/>
  <c r="M1387"/>
  <c r="I1387"/>
  <c r="AA1383"/>
  <c r="O1383"/>
  <c r="M1383"/>
  <c r="I1383"/>
  <c r="AA1379"/>
  <c r="O1379"/>
  <c r="M1379"/>
  <c r="I1379"/>
  <c r="AA1375"/>
  <c r="O1375"/>
  <c r="M1375"/>
  <c r="I1375"/>
  <c r="AA1371"/>
  <c r="O1371"/>
  <c r="M1371"/>
  <c r="I1371"/>
  <c r="AA1367"/>
  <c r="O1367"/>
  <c r="M1367"/>
  <c r="I1367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M1325"/>
  <c r="L1325"/>
  <c r="AA1330"/>
  <c r="O1330"/>
  <c r="M1330"/>
  <c r="I1330"/>
  <c r="AA1326"/>
  <c r="O1326"/>
  <c r="M1326"/>
  <c r="I1326"/>
  <c r="M1296"/>
  <c r="L1296"/>
  <c r="AA1321"/>
  <c r="O1321"/>
  <c r="M1321"/>
  <c r="I1321"/>
  <c r="AA1317"/>
  <c r="O1317"/>
  <c r="M1317"/>
  <c r="I1317"/>
  <c r="AA1313"/>
  <c r="O1313"/>
  <c r="M1313"/>
  <c r="I1313"/>
  <c r="AA1309"/>
  <c r="O1309"/>
  <c r="M1309"/>
  <c r="I1309"/>
  <c r="AA1305"/>
  <c r="O1305"/>
  <c r="M1305"/>
  <c r="I1305"/>
  <c r="AA1301"/>
  <c r="O1301"/>
  <c r="M1301"/>
  <c r="I1301"/>
  <c r="AA1297"/>
  <c r="O1297"/>
  <c r="M1297"/>
  <c r="I1297"/>
  <c r="M1275"/>
  <c r="L1275"/>
  <c r="AA1292"/>
  <c r="O1292"/>
  <c r="M1292"/>
  <c r="I1292"/>
  <c r="AA1288"/>
  <c r="O1288"/>
  <c r="M1288"/>
  <c r="I1288"/>
  <c r="AA1284"/>
  <c r="O1284"/>
  <c r="M1284"/>
  <c r="I1284"/>
  <c r="AA1280"/>
  <c r="O1280"/>
  <c r="M1280"/>
  <c r="I1280"/>
  <c r="AA1276"/>
  <c r="O1276"/>
  <c r="M1276"/>
  <c r="I1276"/>
  <c r="M1242"/>
  <c r="L1242"/>
  <c r="AA1271"/>
  <c r="O1271"/>
  <c r="M1271"/>
  <c r="I1271"/>
  <c r="AA1267"/>
  <c r="O1267"/>
  <c r="M1267"/>
  <c r="I1267"/>
  <c r="AA1263"/>
  <c r="O1263"/>
  <c r="M1263"/>
  <c r="I1263"/>
  <c r="AA1259"/>
  <c r="O1259"/>
  <c r="M1259"/>
  <c r="I1259"/>
  <c r="AA1255"/>
  <c r="O1255"/>
  <c r="M1255"/>
  <c r="I1255"/>
  <c r="AA1251"/>
  <c r="O1251"/>
  <c r="M1251"/>
  <c r="I1251"/>
  <c r="AA1247"/>
  <c r="O1247"/>
  <c r="M1247"/>
  <c r="I1247"/>
  <c r="AA1243"/>
  <c r="O1243"/>
  <c r="M1243"/>
  <c r="I1243"/>
  <c r="M1217"/>
  <c r="L1217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AA1222"/>
  <c r="O1222"/>
  <c r="M1222"/>
  <c r="I1222"/>
  <c r="AA1218"/>
  <c r="O1218"/>
  <c r="M1218"/>
  <c r="I1218"/>
  <c r="M1188"/>
  <c r="L1188"/>
  <c r="AA1213"/>
  <c r="O1213"/>
  <c r="M1213"/>
  <c r="I1213"/>
  <c r="AA1209"/>
  <c r="O1209"/>
  <c r="M1209"/>
  <c r="I1209"/>
  <c r="AA1205"/>
  <c r="O1205"/>
  <c r="M1205"/>
  <c r="I1205"/>
  <c r="AA1201"/>
  <c r="O1201"/>
  <c r="M1201"/>
  <c r="I1201"/>
  <c r="AA1197"/>
  <c r="O1197"/>
  <c r="M1197"/>
  <c r="I1197"/>
  <c r="AA1193"/>
  <c r="O1193"/>
  <c r="M1193"/>
  <c r="I1193"/>
  <c r="AA1189"/>
  <c r="O1189"/>
  <c r="M1189"/>
  <c r="I1189"/>
  <c r="M1159"/>
  <c r="L1159"/>
  <c r="AA1184"/>
  <c r="O1184"/>
  <c r="M1184"/>
  <c r="I1184"/>
  <c r="AA1180"/>
  <c r="O1180"/>
  <c r="M1180"/>
  <c r="I1180"/>
  <c r="AA1176"/>
  <c r="O1176"/>
  <c r="M1176"/>
  <c r="I1176"/>
  <c r="AA1172"/>
  <c r="O1172"/>
  <c r="M1172"/>
  <c r="I1172"/>
  <c r="AA1168"/>
  <c r="O1168"/>
  <c r="M1168"/>
  <c r="I1168"/>
  <c r="AA1164"/>
  <c r="O1164"/>
  <c r="M1164"/>
  <c r="I1164"/>
  <c r="AA1160"/>
  <c r="O1160"/>
  <c r="M1160"/>
  <c r="I1160"/>
  <c r="M1130"/>
  <c r="L1130"/>
  <c r="AA1155"/>
  <c r="O1155"/>
  <c r="M1155"/>
  <c r="I1155"/>
  <c r="AA1151"/>
  <c r="O1151"/>
  <c r="M1151"/>
  <c r="I1151"/>
  <c r="AA1147"/>
  <c r="O1147"/>
  <c r="M1147"/>
  <c r="I1147"/>
  <c r="AA1143"/>
  <c r="O1143"/>
  <c r="M1143"/>
  <c r="I1143"/>
  <c r="AA1139"/>
  <c r="O1139"/>
  <c r="M1139"/>
  <c r="I1139"/>
  <c r="AA1135"/>
  <c r="O1135"/>
  <c r="M1135"/>
  <c r="I1135"/>
  <c r="AA1131"/>
  <c r="O1131"/>
  <c r="M1131"/>
  <c r="I1131"/>
  <c r="M1101"/>
  <c r="L1101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M1072"/>
  <c r="L1072"/>
  <c r="AA1097"/>
  <c r="O1097"/>
  <c r="M1097"/>
  <c r="I1097"/>
  <c r="AA1093"/>
  <c r="O1093"/>
  <c r="M1093"/>
  <c r="I1093"/>
  <c r="AA1089"/>
  <c r="O1089"/>
  <c r="M1089"/>
  <c r="I1089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M1055"/>
  <c r="L1055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M1006"/>
  <c r="L1006"/>
  <c r="AA1051"/>
  <c r="O1051"/>
  <c r="M1051"/>
  <c r="I1051"/>
  <c r="AA1047"/>
  <c r="O1047"/>
  <c r="M1047"/>
  <c r="I1047"/>
  <c r="AA1043"/>
  <c r="O1043"/>
  <c r="M1043"/>
  <c r="I1043"/>
  <c r="AA1039"/>
  <c r="O1039"/>
  <c r="M1039"/>
  <c r="I1039"/>
  <c r="AA1035"/>
  <c r="O1035"/>
  <c r="M1035"/>
  <c r="I1035"/>
  <c r="AA1031"/>
  <c r="O1031"/>
  <c r="M1031"/>
  <c r="I1031"/>
  <c r="AA1027"/>
  <c r="O1027"/>
  <c r="M1027"/>
  <c r="I1027"/>
  <c r="AA1023"/>
  <c r="O1023"/>
  <c r="M1023"/>
  <c r="I1023"/>
  <c r="AA1019"/>
  <c r="O1019"/>
  <c r="M1019"/>
  <c r="I1019"/>
  <c r="AA1015"/>
  <c r="O1015"/>
  <c r="M1015"/>
  <c r="I1015"/>
  <c r="AA1011"/>
  <c r="O1011"/>
  <c r="M1011"/>
  <c r="I1011"/>
  <c r="AA1007"/>
  <c r="O1007"/>
  <c r="M1007"/>
  <c r="I1007"/>
  <c r="M989"/>
  <c r="L989"/>
  <c r="AA1002"/>
  <c r="O1002"/>
  <c r="M1002"/>
  <c r="I1002"/>
  <c r="AA998"/>
  <c r="O998"/>
  <c r="M998"/>
  <c r="I998"/>
  <c r="AA994"/>
  <c r="O994"/>
  <c r="M994"/>
  <c r="I994"/>
  <c r="AA990"/>
  <c r="O990"/>
  <c r="M990"/>
  <c r="I990"/>
  <c r="M972"/>
  <c r="L972"/>
  <c r="AA985"/>
  <c r="O985"/>
  <c r="M985"/>
  <c r="I985"/>
  <c r="AA981"/>
  <c r="O981"/>
  <c r="M981"/>
  <c r="I981"/>
  <c r="AA977"/>
  <c r="O977"/>
  <c r="M977"/>
  <c r="I977"/>
  <c r="AA973"/>
  <c r="O973"/>
  <c r="M973"/>
  <c r="I973"/>
  <c r="M923"/>
  <c r="L923"/>
  <c r="AA968"/>
  <c r="O968"/>
  <c r="M968"/>
  <c r="I968"/>
  <c r="AA964"/>
  <c r="O964"/>
  <c r="M964"/>
  <c r="I964"/>
  <c r="AA960"/>
  <c r="O960"/>
  <c r="M960"/>
  <c r="I960"/>
  <c r="AA956"/>
  <c r="O956"/>
  <c r="M956"/>
  <c r="I956"/>
  <c r="AA952"/>
  <c r="O952"/>
  <c r="M952"/>
  <c r="I952"/>
  <c r="AA948"/>
  <c r="O948"/>
  <c r="M948"/>
  <c r="I948"/>
  <c r="AA944"/>
  <c r="O944"/>
  <c r="M944"/>
  <c r="I944"/>
  <c r="AA940"/>
  <c r="O940"/>
  <c r="M940"/>
  <c r="I940"/>
  <c r="AA936"/>
  <c r="O936"/>
  <c r="M936"/>
  <c r="I936"/>
  <c r="AA932"/>
  <c r="O932"/>
  <c r="M932"/>
  <c r="I932"/>
  <c r="AA928"/>
  <c r="O928"/>
  <c r="M928"/>
  <c r="I928"/>
  <c r="AA924"/>
  <c r="O924"/>
  <c r="M924"/>
  <c r="I924"/>
  <c r="M898"/>
  <c r="L898"/>
  <c r="AA919"/>
  <c r="O919"/>
  <c r="M919"/>
  <c r="I919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M801"/>
  <c r="L801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AA870"/>
  <c r="O870"/>
  <c r="M870"/>
  <c r="I870"/>
  <c r="AA866"/>
  <c r="O866"/>
  <c r="M866"/>
  <c r="I866"/>
  <c r="AA862"/>
  <c r="O862"/>
  <c r="M862"/>
  <c r="I862"/>
  <c r="AA858"/>
  <c r="O858"/>
  <c r="M858"/>
  <c r="I858"/>
  <c r="AA854"/>
  <c r="O854"/>
  <c r="M854"/>
  <c r="I854"/>
  <c r="AA850"/>
  <c r="O850"/>
  <c r="M850"/>
  <c r="I850"/>
  <c r="AA846"/>
  <c r="O846"/>
  <c r="M846"/>
  <c r="I846"/>
  <c r="AA842"/>
  <c r="O842"/>
  <c r="M842"/>
  <c r="I842"/>
  <c r="AA838"/>
  <c r="O838"/>
  <c r="M838"/>
  <c r="I838"/>
  <c r="AA834"/>
  <c r="O834"/>
  <c r="M834"/>
  <c r="I834"/>
  <c r="AA830"/>
  <c r="O830"/>
  <c r="M830"/>
  <c r="I830"/>
  <c r="AA826"/>
  <c r="O826"/>
  <c r="M826"/>
  <c r="I826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M784"/>
  <c r="L784"/>
  <c r="AA797"/>
  <c r="O797"/>
  <c r="M797"/>
  <c r="I797"/>
  <c r="AA793"/>
  <c r="O793"/>
  <c r="M793"/>
  <c r="I793"/>
  <c r="AA789"/>
  <c r="O789"/>
  <c r="M789"/>
  <c r="I789"/>
  <c r="AA785"/>
  <c r="O785"/>
  <c r="M785"/>
  <c r="I785"/>
  <c r="M775"/>
  <c r="L775"/>
  <c r="AA780"/>
  <c r="O780"/>
  <c r="M780"/>
  <c r="I780"/>
  <c r="AA776"/>
  <c r="O776"/>
  <c r="M776"/>
  <c r="I776"/>
  <c r="M742"/>
  <c r="L742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AA743"/>
  <c r="O743"/>
  <c r="M743"/>
  <c r="I743"/>
  <c r="M725"/>
  <c r="L725"/>
  <c r="AA738"/>
  <c r="O738"/>
  <c r="M738"/>
  <c r="I738"/>
  <c r="AA734"/>
  <c r="O734"/>
  <c r="M734"/>
  <c r="I734"/>
  <c r="AA730"/>
  <c r="O730"/>
  <c r="M730"/>
  <c r="I730"/>
  <c r="AA726"/>
  <c r="O726"/>
  <c r="M726"/>
  <c r="I726"/>
  <c r="M664"/>
  <c r="L664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M447"/>
  <c r="L447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M438"/>
  <c r="L438"/>
  <c r="AA443"/>
  <c r="O443"/>
  <c r="M443"/>
  <c r="I443"/>
  <c r="AA439"/>
  <c r="O439"/>
  <c r="M439"/>
  <c r="I439"/>
  <c r="M397"/>
  <c r="L397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M356"/>
  <c r="L356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M319"/>
  <c r="L319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M206"/>
  <c r="L206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M169"/>
  <c r="L169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08"/>
  <c r="L108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55"/>
  <c r="L55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50"/>
  <c r="L50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30"/>
  <c r="L30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129"/>
  <c r="L129"/>
  <c r="AA138"/>
  <c r="O138"/>
  <c r="M138"/>
  <c r="I138"/>
  <c r="AA134"/>
  <c r="O134"/>
  <c r="M134"/>
  <c r="I134"/>
  <c r="AA130"/>
  <c r="O130"/>
  <c r="M130"/>
  <c r="I130"/>
  <c r="M92"/>
  <c r="L92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87"/>
  <c r="L87"/>
  <c r="AA88"/>
  <c r="O88"/>
  <c r="M88"/>
  <c r="I88"/>
  <c r="M26"/>
  <c r="L26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69"/>
  <c r="L69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0" r="T7"/>
  <c r="M8"/>
  <c r="L8"/>
  <c r="M32"/>
  <c r="L32"/>
  <c r="AA37"/>
  <c r="O37"/>
  <c r="M37"/>
  <c r="I37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9" r="T7"/>
  <c r="M8"/>
  <c r="L8"/>
  <c r="M313"/>
  <c r="L313"/>
  <c r="AA326"/>
  <c r="O326"/>
  <c r="M326"/>
  <c r="I326"/>
  <c r="AA322"/>
  <c r="O322"/>
  <c r="M322"/>
  <c r="I322"/>
  <c r="AA318"/>
  <c r="O318"/>
  <c r="M318"/>
  <c r="I318"/>
  <c r="AA314"/>
  <c r="O314"/>
  <c r="M314"/>
  <c r="I314"/>
  <c r="M132"/>
  <c r="L132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99"/>
  <c r="L99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38"/>
  <c r="L3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61"/>
  <c r="L61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52"/>
  <c r="L52"/>
  <c r="AA57"/>
  <c r="O57"/>
  <c r="M57"/>
  <c r="I57"/>
  <c r="AA53"/>
  <c r="O53"/>
  <c r="M53"/>
  <c r="I53"/>
  <c r="M47"/>
  <c r="L47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98"/>
  <c r="L98"/>
  <c r="AA103"/>
  <c r="O103"/>
  <c r="M103"/>
  <c r="I103"/>
  <c r="AA99"/>
  <c r="O99"/>
  <c r="M99"/>
  <c r="I99"/>
  <c r="M93"/>
  <c r="L93"/>
  <c r="AA94"/>
  <c r="O94"/>
  <c r="M94"/>
  <c r="I94"/>
  <c r="M76"/>
  <c r="L76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6" r="T7"/>
  <c r="M8"/>
  <c r="L8"/>
  <c r="M233"/>
  <c r="L233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8"/>
  <c r="L228"/>
  <c r="AA229"/>
  <c r="O229"/>
  <c r="M229"/>
  <c r="I229"/>
  <c r="M211"/>
  <c r="L211"/>
  <c r="AA224"/>
  <c r="O224"/>
  <c r="M224"/>
  <c r="I224"/>
  <c r="AA220"/>
  <c r="O220"/>
  <c r="M220"/>
  <c r="I220"/>
  <c r="AA216"/>
  <c r="O216"/>
  <c r="M216"/>
  <c r="I216"/>
  <c r="AA212"/>
  <c r="O212"/>
  <c r="M212"/>
  <c r="I212"/>
  <c r="M206"/>
  <c r="L206"/>
  <c r="AA207"/>
  <c r="O207"/>
  <c r="M207"/>
  <c r="I207"/>
  <c r="M153"/>
  <c r="L15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M116"/>
  <c r="L116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M99"/>
  <c r="L99"/>
  <c r="AA112"/>
  <c r="O112"/>
  <c r="M112"/>
  <c r="I112"/>
  <c r="AA108"/>
  <c r="O108"/>
  <c r="M108"/>
  <c r="I108"/>
  <c r="AA104"/>
  <c r="O104"/>
  <c r="M104"/>
  <c r="I104"/>
  <c r="AA100"/>
  <c r="O100"/>
  <c r="M100"/>
  <c r="I100"/>
  <c r="M54"/>
  <c r="L54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60"/>
  <c r="L60"/>
  <c r="AA61"/>
  <c r="O61"/>
  <c r="M61"/>
  <c r="I61"/>
  <c r="M35"/>
  <c r="L35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4" r="T7"/>
  <c r="M8"/>
  <c r="L8"/>
  <c r="M40"/>
  <c r="L40"/>
  <c r="AA41"/>
  <c r="O41"/>
  <c r="M41"/>
  <c r="I41"/>
  <c r="M31"/>
  <c r="L31"/>
  <c r="AA36"/>
  <c r="O36"/>
  <c r="M36"/>
  <c r="I36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3" r="T7"/>
  <c r="M8"/>
  <c r="L8"/>
  <c r="M122"/>
  <c r="L122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92"/>
  <c r="L92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8"/>
  <c r="L18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2" r="T7"/>
  <c r="M8"/>
  <c r="L8"/>
  <c r="M47"/>
  <c r="L47"/>
  <c r="AA56"/>
  <c r="O56"/>
  <c r="M56"/>
  <c r="I56"/>
  <c r="AA52"/>
  <c r="O52"/>
  <c r="M52"/>
  <c r="I52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1" r="T7"/>
  <c r="M8"/>
  <c r="L8"/>
  <c r="M9"/>
  <c r="L9"/>
  <c r="AA14"/>
  <c r="O14"/>
  <c r="M14"/>
  <c r="I14"/>
  <c r="AA10"/>
  <c r="O10"/>
  <c r="M10"/>
  <c r="I10"/>
  <c i="30" r="T7"/>
  <c r="M8"/>
  <c r="L8"/>
  <c r="M38"/>
  <c r="L38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107"/>
  <c r="L107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M42"/>
  <c r="L4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8" r="T7"/>
  <c r="M8"/>
  <c r="L8"/>
  <c r="M55"/>
  <c r="L55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50"/>
  <c r="L50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9"/>
  <c r="L9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51"/>
  <c r="L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18"/>
  <c r="L18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5" r="T7"/>
  <c r="M8"/>
  <c r="L8"/>
  <c r="M59"/>
  <c r="L59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18"/>
  <c r="L18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4" r="T7"/>
  <c r="M8"/>
  <c r="L8"/>
  <c r="M9"/>
  <c r="L9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2" r="T7"/>
  <c r="M8"/>
  <c r="L8"/>
  <c r="M214"/>
  <c r="L214"/>
  <c r="AA223"/>
  <c r="O223"/>
  <c r="M223"/>
  <c r="I223"/>
  <c r="AA219"/>
  <c r="O219"/>
  <c r="M219"/>
  <c r="I219"/>
  <c r="AA215"/>
  <c r="O215"/>
  <c r="M215"/>
  <c r="I215"/>
  <c r="M9"/>
  <c r="L9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1" r="T7"/>
  <c r="M8"/>
  <c r="L8"/>
  <c r="M353"/>
  <c r="L353"/>
  <c r="AA366"/>
  <c r="O366"/>
  <c r="M366"/>
  <c r="I366"/>
  <c r="AA362"/>
  <c r="O362"/>
  <c r="M362"/>
  <c r="I362"/>
  <c r="AA358"/>
  <c r="O358"/>
  <c r="M358"/>
  <c r="I358"/>
  <c r="AA354"/>
  <c r="O354"/>
  <c r="M354"/>
  <c r="I354"/>
  <c r="M348"/>
  <c r="L348"/>
  <c r="AA349"/>
  <c r="O349"/>
  <c r="M349"/>
  <c r="I349"/>
  <c r="M47"/>
  <c r="L47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0" r="T7"/>
  <c r="M8"/>
  <c r="L8"/>
  <c r="M202"/>
  <c r="L202"/>
  <c r="AA211"/>
  <c r="O211"/>
  <c r="M211"/>
  <c r="I211"/>
  <c r="AA207"/>
  <c r="O207"/>
  <c r="M207"/>
  <c r="I207"/>
  <c r="AA203"/>
  <c r="O203"/>
  <c r="M203"/>
  <c r="I203"/>
  <c r="M9"/>
  <c r="L9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54"/>
  <c r="L154"/>
  <c r="AA155"/>
  <c r="O155"/>
  <c r="M155"/>
  <c r="I155"/>
  <c r="M9"/>
  <c r="L9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379"/>
  <c r="L379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M122"/>
  <c r="L122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9"/>
  <c r="L9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439"/>
  <c r="L439"/>
  <c r="AA444"/>
  <c r="O444"/>
  <c r="M444"/>
  <c r="I444"/>
  <c r="AA440"/>
  <c r="O440"/>
  <c r="M440"/>
  <c r="I440"/>
  <c r="M430"/>
  <c r="L430"/>
  <c r="AA435"/>
  <c r="O435"/>
  <c r="M435"/>
  <c r="I435"/>
  <c r="AA431"/>
  <c r="O431"/>
  <c r="M431"/>
  <c r="I431"/>
  <c r="M9"/>
  <c r="L9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388"/>
  <c r="L388"/>
  <c r="AA397"/>
  <c r="O397"/>
  <c r="M397"/>
  <c r="I397"/>
  <c r="AA393"/>
  <c r="O393"/>
  <c r="M393"/>
  <c r="I393"/>
  <c r="AA389"/>
  <c r="O389"/>
  <c r="M389"/>
  <c r="I389"/>
  <c r="M35"/>
  <c r="L35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227"/>
  <c r="L227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M106"/>
  <c r="L106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"/>
  <c r="L9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527"/>
  <c r="L527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M146"/>
  <c r="L146"/>
  <c r="AA523"/>
  <c r="O523"/>
  <c r="M523"/>
  <c r="I523"/>
  <c r="AA519"/>
  <c r="O519"/>
  <c r="M519"/>
  <c r="I519"/>
  <c r="AA515"/>
  <c r="O515"/>
  <c r="M515"/>
  <c r="I515"/>
  <c r="AA511"/>
  <c r="O511"/>
  <c r="M511"/>
  <c r="I511"/>
  <c r="AA507"/>
  <c r="O507"/>
  <c r="M507"/>
  <c r="I507"/>
  <c r="AA503"/>
  <c r="O503"/>
  <c r="M503"/>
  <c r="I503"/>
  <c r="AA499"/>
  <c r="O499"/>
  <c r="M499"/>
  <c r="I499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520"/>
  <c r="L520"/>
  <c r="AA529"/>
  <c r="O529"/>
  <c r="M529"/>
  <c r="I529"/>
  <c r="AA525"/>
  <c r="O525"/>
  <c r="M525"/>
  <c r="I525"/>
  <c r="AA521"/>
  <c r="O521"/>
  <c r="M521"/>
  <c r="I521"/>
  <c r="M515"/>
  <c r="L515"/>
  <c r="AA516"/>
  <c r="O516"/>
  <c r="M516"/>
  <c r="I516"/>
  <c r="M18"/>
  <c r="L18"/>
  <c r="AA511"/>
  <c r="O511"/>
  <c r="M511"/>
  <c r="I511"/>
  <c r="AA507"/>
  <c r="O507"/>
  <c r="M507"/>
  <c r="I507"/>
  <c r="AA503"/>
  <c r="O503"/>
  <c r="M503"/>
  <c r="I503"/>
  <c r="AA499"/>
  <c r="O499"/>
  <c r="M499"/>
  <c r="I499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12" r="T7"/>
  <c r="M8"/>
  <c r="L8"/>
  <c r="M247"/>
  <c r="L247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M18"/>
  <c r="L18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11" r="T7"/>
  <c r="M8"/>
  <c r="L8"/>
  <c r="M158"/>
  <c r="L158"/>
  <c r="AA163"/>
  <c r="O163"/>
  <c r="M163"/>
  <c r="I163"/>
  <c r="AA159"/>
  <c r="O159"/>
  <c r="M159"/>
  <c r="I159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30"/>
  <c r="L230"/>
  <c r="AA239"/>
  <c r="O239"/>
  <c r="M239"/>
  <c r="I239"/>
  <c r="AA235"/>
  <c r="O235"/>
  <c r="M235"/>
  <c r="I235"/>
  <c r="AA231"/>
  <c r="O231"/>
  <c r="M231"/>
  <c r="I231"/>
  <c r="M9"/>
  <c r="L9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471"/>
  <c r="L471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M134"/>
  <c r="L134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M9"/>
  <c r="L9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59"/>
  <c r="L159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M102"/>
  <c r="L102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527"/>
  <c r="L527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M142"/>
  <c r="L142"/>
  <c r="AA523"/>
  <c r="O523"/>
  <c r="M523"/>
  <c r="I523"/>
  <c r="AA519"/>
  <c r="O519"/>
  <c r="M519"/>
  <c r="I519"/>
  <c r="AA515"/>
  <c r="O515"/>
  <c r="M515"/>
  <c r="I515"/>
  <c r="AA511"/>
  <c r="O511"/>
  <c r="M511"/>
  <c r="I511"/>
  <c r="AA507"/>
  <c r="O507"/>
  <c r="M507"/>
  <c r="I507"/>
  <c r="AA503"/>
  <c r="O503"/>
  <c r="M503"/>
  <c r="I503"/>
  <c r="AA499"/>
  <c r="O499"/>
  <c r="M499"/>
  <c r="I499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M9"/>
  <c r="L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42"/>
  <c r="L42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378"/>
  <c r="L378"/>
  <c r="AA379"/>
  <c r="O379"/>
  <c r="M379"/>
  <c r="I379"/>
  <c r="M133"/>
  <c r="L133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M104"/>
  <c r="L104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79"/>
  <c r="L7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42"/>
  <c r="L4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422"/>
  <c r="L422"/>
  <c r="AA423"/>
  <c r="O423"/>
  <c r="M423"/>
  <c r="I423"/>
  <c r="M145"/>
  <c r="L145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03"/>
  <c r="L103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90"/>
  <c r="L90"/>
  <c r="AA99"/>
  <c r="O99"/>
  <c r="M99"/>
  <c r="I99"/>
  <c r="AA95"/>
  <c r="O95"/>
  <c r="M95"/>
  <c r="I95"/>
  <c r="AA91"/>
  <c r="O91"/>
  <c r="M91"/>
  <c r="I91"/>
  <c r="M85"/>
  <c r="L85"/>
  <c r="AA86"/>
  <c r="O86"/>
  <c r="M86"/>
  <c r="I86"/>
  <c r="M80"/>
  <c r="L80"/>
  <c r="AA81"/>
  <c r="O81"/>
  <c r="M81"/>
  <c r="I81"/>
  <c r="M63"/>
  <c r="L63"/>
  <c r="AA76"/>
  <c r="O76"/>
  <c r="M76"/>
  <c r="I76"/>
  <c r="AA72"/>
  <c r="O72"/>
  <c r="M72"/>
  <c r="I72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450"/>
  <c r="L450"/>
  <c r="AA451"/>
  <c r="O451"/>
  <c r="M451"/>
  <c r="I451"/>
  <c r="M177"/>
  <c r="L177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M140"/>
  <c r="L140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15"/>
  <c r="L115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92"/>
  <c r="L92"/>
  <c r="AA93"/>
  <c r="O93"/>
  <c r="M93"/>
  <c r="I93"/>
  <c r="M75"/>
  <c r="L75"/>
  <c r="AA88"/>
  <c r="O88"/>
  <c r="M88"/>
  <c r="I88"/>
  <c r="AA84"/>
  <c r="O84"/>
  <c r="M84"/>
  <c r="I84"/>
  <c r="AA80"/>
  <c r="O80"/>
  <c r="M80"/>
  <c r="I80"/>
  <c r="AA76"/>
  <c r="O76"/>
  <c r="M76"/>
  <c r="I76"/>
  <c r="M66"/>
  <c r="L66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<sst xmlns="http://schemas.openxmlformats.org/spreadsheetml/2006/main">
  <si>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</si>
  <si>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5523730001_zm01</t>
  </si>
  <si>
    <t>Zvýšení kapacity trati Týniště n. O. - Častolovice - Solnice, 3. část - I. etapa_zm01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</si>
  <si>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</si>
  <si>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</si>
  <si>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</si>
  <si>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</si>
  <si>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</si>
  <si>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</si>
  <si>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</si>
  <si>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</si>
  <si>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</si>
  <si>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</si>
  <si>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</si>
  <si>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PS03011221</t>
  </si>
  <si>
    <t>Borohrádek - Týniště n. O., TZZ</t>
  </si>
  <si>
    <t xml:space="preserve">  PS030120111</t>
  </si>
  <si>
    <t>ŽST Týniště n. O., SZZ - I.etapa</t>
  </si>
  <si>
    <t xml:space="preserve">  PS03015621</t>
  </si>
  <si>
    <t>Častolovice - Rašovice, TZZ</t>
  </si>
  <si>
    <t xml:space="preserve">  PS03016011</t>
  </si>
  <si>
    <t>Výhybna Rašovice, SZZ</t>
  </si>
  <si>
    <t xml:space="preserve">  PS03016221</t>
  </si>
  <si>
    <t>Rašovice - Týniště n. O., TZZ</t>
  </si>
  <si>
    <t>D.1.2</t>
  </si>
  <si>
    <t>Sdělovací zařízení</t>
  </si>
  <si>
    <t xml:space="preserve">  PS030212511</t>
  </si>
  <si>
    <t>Borohrádek – Týniště n. O., TK, HDPE - I.etapa</t>
  </si>
  <si>
    <t xml:space="preserve">  PS030212521</t>
  </si>
  <si>
    <t>Borohrádek – Týniště n. O., úpravy stávajících kabelů SŽDC - I.etapa</t>
  </si>
  <si>
    <t xml:space="preserve">  PS030220111</t>
  </si>
  <si>
    <t>ŽST Týniště n. O., místní kabelizace - I.etapa</t>
  </si>
  <si>
    <t xml:space="preserve">  PS030220412</t>
  </si>
  <si>
    <t>ŽST Týniště n. O., EZS - I.etapa</t>
  </si>
  <si>
    <t xml:space="preserve">  PS030220413</t>
  </si>
  <si>
    <t>ŽST Týniště n. O., kamerový systém - I.etapa</t>
  </si>
  <si>
    <t xml:space="preserve">  PS030220911</t>
  </si>
  <si>
    <t>ŽST Týniště n. O., sdělovací zařízení - I.etapa</t>
  </si>
  <si>
    <t xml:space="preserve">  PS030220921</t>
  </si>
  <si>
    <t>ŽST Týniště n. O., DDTS ŽDC - I.etapa</t>
  </si>
  <si>
    <t xml:space="preserve">  PS030252511</t>
  </si>
  <si>
    <t>Týniště n. O. - Častolovice, DOK, HDPE, TK - I.etapa</t>
  </si>
  <si>
    <t xml:space="preserve">  PS030252521</t>
  </si>
  <si>
    <t>Týniště n. O. - Častolovice, úpravy stávajících kabelů SŽDC - I.etapa</t>
  </si>
  <si>
    <t xml:space="preserve">  PS030252811</t>
  </si>
  <si>
    <t>Týniště n. O. - Častolovice, úpravy TRS, MRS - I.etapa</t>
  </si>
  <si>
    <t xml:space="preserve">  PS030252911</t>
  </si>
  <si>
    <t>Týniště n. O. – Častolovice, přenosový systém - I.etapa</t>
  </si>
  <si>
    <t xml:space="preserve">  PS03026011</t>
  </si>
  <si>
    <t>Výhybna Rašovice, místní kabelizace</t>
  </si>
  <si>
    <t xml:space="preserve">  PS03026031</t>
  </si>
  <si>
    <t>Výhybna Rašovice, telefonní zapojovač</t>
  </si>
  <si>
    <t xml:space="preserve">  PS03026041</t>
  </si>
  <si>
    <t>Výhybna Rašovice, EZS</t>
  </si>
  <si>
    <t xml:space="preserve">  PS03026081</t>
  </si>
  <si>
    <t>Výhybna Rašovice, MRS</t>
  </si>
  <si>
    <t xml:space="preserve">  PS03026091</t>
  </si>
  <si>
    <t>Výhybna Rašovice, sdělovací zařízení</t>
  </si>
  <si>
    <t>D.1.3</t>
  </si>
  <si>
    <t>Silnoproudá technologie včetně DŘT</t>
  </si>
  <si>
    <t xml:space="preserve">  PS030300121</t>
  </si>
  <si>
    <t>ED SŽDC OŘ Hradec Králové, doplnění DŘT - I.etapa</t>
  </si>
  <si>
    <t xml:space="preserve">  PS030320111</t>
  </si>
  <si>
    <t>ŽST Týniště n. O., DŘT - I.etapa</t>
  </si>
  <si>
    <t xml:space="preserve">  PS030320510</t>
  </si>
  <si>
    <t>ŽST Týniště n. O., TS 35/0,4kV, technologie - část SŽDC</t>
  </si>
  <si>
    <t xml:space="preserve">  PS030320511</t>
  </si>
  <si>
    <t>ŽST Týniště n. O., STS 22/0,4kV, technologie</t>
  </si>
  <si>
    <t xml:space="preserve">  PS03036011</t>
  </si>
  <si>
    <t>Výhybna Rašovice, DŘT</t>
  </si>
  <si>
    <t>D.2.1.1.0</t>
  </si>
  <si>
    <t>Kolejový svršek</t>
  </si>
  <si>
    <t xml:space="preserve">  SO031120111</t>
  </si>
  <si>
    <t>ŽST Týniště n. O., železniční svršek - I.etapa</t>
  </si>
  <si>
    <t xml:space="preserve">  SO03115011</t>
  </si>
  <si>
    <t>ŽST Častolovice, železniční most km 0,740, železniční svršek</t>
  </si>
  <si>
    <t xml:space="preserve">  SO031160110</t>
  </si>
  <si>
    <t>Výhybna Rašovice, železniční svršek</t>
  </si>
  <si>
    <t xml:space="preserve">  SO031160111</t>
  </si>
  <si>
    <t>Výhybna Rašovice, železniční svršek, následná směrová a výšková úprava</t>
  </si>
  <si>
    <t>D.2.1.1.1</t>
  </si>
  <si>
    <t>Kolejový spodek</t>
  </si>
  <si>
    <t xml:space="preserve">  SO03115012</t>
  </si>
  <si>
    <t>ŽST Častolovice, železniční most km 0,740, železniční spodek</t>
  </si>
  <si>
    <t xml:space="preserve">  SO03116012</t>
  </si>
  <si>
    <t>Výhybna Rašovice, železniční spodek</t>
  </si>
  <si>
    <t>D.2.1.3</t>
  </si>
  <si>
    <t>Přejezdy a přechody</t>
  </si>
  <si>
    <t xml:space="preserve">  SO03126031</t>
  </si>
  <si>
    <t>Výhybna Rašovice, železniční přejezd km 53,750</t>
  </si>
  <si>
    <t xml:space="preserve">  SO03126032</t>
  </si>
  <si>
    <t>Výhybna Rašovice, železniční přejezd km 54,650</t>
  </si>
  <si>
    <t>D.2.1.4</t>
  </si>
  <si>
    <t>Mosty, propustky, zdi</t>
  </si>
  <si>
    <t xml:space="preserve">  SO03135041</t>
  </si>
  <si>
    <t>ŽST Častolovice, železniční most přes řeku Bělá v km 0,740</t>
  </si>
  <si>
    <t xml:space="preserve">  SO03136041</t>
  </si>
  <si>
    <t>Výhybna Rašovice, propustek v km 54,571</t>
  </si>
  <si>
    <t>D.2.1.6</t>
  </si>
  <si>
    <t>Potrubní vedení</t>
  </si>
  <si>
    <t xml:space="preserve">  SO031420611</t>
  </si>
  <si>
    <t>ŽST Týniště n. O., přípojka vodovodu</t>
  </si>
  <si>
    <t xml:space="preserve">  SO031420612</t>
  </si>
  <si>
    <t>ŽST Týniště n. O., úpravy vodovodů Týniště n. O. - I.etapa</t>
  </si>
  <si>
    <t xml:space="preserve">  SO031420644</t>
  </si>
  <si>
    <t>Ochrana STL plynovodu PE d.90 - km 54,040</t>
  </si>
  <si>
    <t xml:space="preserve">  SO03142065</t>
  </si>
  <si>
    <t>ŽST Týniště n. O., přípojka kanalizace</t>
  </si>
  <si>
    <t>D.2.1.8</t>
  </si>
  <si>
    <t>Pozemní komunikace</t>
  </si>
  <si>
    <t xml:space="preserve">  SO0315201312</t>
  </si>
  <si>
    <t xml:space="preserve">Parkoviště a příjezdová komunikace u  technologické budovy - I.etapa</t>
  </si>
  <si>
    <t xml:space="preserve">  SO0315201313</t>
  </si>
  <si>
    <t xml:space="preserve">Parkoviště a příjezdová komunikace u  technologické budovy, odvodnění - I.etapa</t>
  </si>
  <si>
    <t>D.2.2.1</t>
  </si>
  <si>
    <t>Pozemní stavební objekty budov</t>
  </si>
  <si>
    <t xml:space="preserve">  SO03212011</t>
  </si>
  <si>
    <t>ŽST Týniště n. O., provozně-technologický objekt</t>
  </si>
  <si>
    <t>D.2.2.5</t>
  </si>
  <si>
    <t>Demolice</t>
  </si>
  <si>
    <t xml:space="preserve">  SO032320522</t>
  </si>
  <si>
    <t>ŽST Týniště n. O., demolice skladu ČD</t>
  </si>
  <si>
    <t>D.2.2.6</t>
  </si>
  <si>
    <t>Drobná architektura a oplocení</t>
  </si>
  <si>
    <t xml:space="preserve">  SO031320511</t>
  </si>
  <si>
    <t>ŽST Týniště n. O., úprava oplocení - I.etapa</t>
  </si>
  <si>
    <t>D.2.3.1</t>
  </si>
  <si>
    <t>Trakční vedení</t>
  </si>
  <si>
    <t xml:space="preserve">  SO033120111</t>
  </si>
  <si>
    <t>ŽST Týniště n. O., úpravy trakčního vedení - I.etapa</t>
  </si>
  <si>
    <t xml:space="preserve">  SO033120121</t>
  </si>
  <si>
    <t>ŽST Týniště n. O., závěsy kabelů 22kV na podpěry TV – I. Etapa</t>
  </si>
  <si>
    <t>D.2.3.4</t>
  </si>
  <si>
    <t>Ohřev výhybek (elektrický, plynový)</t>
  </si>
  <si>
    <t xml:space="preserve">  SO03326041</t>
  </si>
  <si>
    <t>Výhybna Rašovice, EOV</t>
  </si>
  <si>
    <t>D.2.3.6</t>
  </si>
  <si>
    <t>Rozvody VN, NN, osvětlení a dálkové ovládání odpojovačů</t>
  </si>
  <si>
    <t xml:space="preserve">  SO03331261</t>
  </si>
  <si>
    <t>Borohrádek – Týniště n. O., rozvody nn a osvětlení</t>
  </si>
  <si>
    <t xml:space="preserve">  SO03331262</t>
  </si>
  <si>
    <t>Borohrádek – Týniště n. O., přípojka nn pro přejezd v ev. km 20,340</t>
  </si>
  <si>
    <t xml:space="preserve">  SO033320611</t>
  </si>
  <si>
    <t>ŽST Týniště n. O., rozvody vn, nn a osvětlení - I.etapa</t>
  </si>
  <si>
    <t xml:space="preserve">  SO033320621</t>
  </si>
  <si>
    <t>ŽST Týniště n. O., DOÚO - I.etapa</t>
  </si>
  <si>
    <t xml:space="preserve">  SO03336061</t>
  </si>
  <si>
    <t>Výhybna Rašovice, rozvody nn a osvětlení</t>
  </si>
  <si>
    <t>D.2.3.7</t>
  </si>
  <si>
    <t>Ukolejnění kovových konstrukcí</t>
  </si>
  <si>
    <t xml:space="preserve">  SO033420711</t>
  </si>
  <si>
    <t>ŽST Týniště n. O., ukolejnění vodivých konstrukcí - I.etapa</t>
  </si>
  <si>
    <t>D.9.8</t>
  </si>
  <si>
    <t>SO 98-98 – Všeobecný objekt</t>
  </si>
  <si>
    <t xml:space="preserve">  SO9898</t>
  </si>
  <si>
    <t>Všeobecný objekt</t>
  </si>
  <si>
    <t>D.9.9</t>
  </si>
  <si>
    <t>SO 90-90 – Odpady</t>
  </si>
  <si>
    <t xml:space="preserve">  SO9090</t>
  </si>
  <si>
    <t>Likvidace odpadů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</si>
  <si>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</si>
  <si>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</si>
  <si>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</si>
  <si>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</si>
  <si>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</si>
  <si>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</si>
  <si>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</si>
  <si>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</si>
  <si>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</si>
  <si>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</si>
  <si>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</si>
  <si>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</si>
  <si>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</si>
  <si>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</si>
  <si>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</si>
  <si>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</si>
  <si>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</si>
  <si>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</si>
  <si>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</si>
  <si>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</si>
  <si>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</si>
  <si>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PS03011221</t>
  </si>
  <si>
    <t>SD</t>
  </si>
  <si>
    <t>A</t>
  </si>
  <si>
    <t>ZABZAŘ - POPLATKY ZA SKLÁDKY</t>
  </si>
  <si>
    <t>P</t>
  </si>
  <si>
    <t>R015111</t>
  </si>
  <si>
    <t>901</t>
  </si>
  <si>
    <t>NEOCEŇOVAT - LIKVIDACE ODPADŮ NEKONTAMINOVANÝCH - 17 05 04 - VYTĚŽENÉ ZEMINY A HORNINY - I. TŘÍDA TĚŽITELNOSTI, VČETNĚ DOPRAVY</t>
  </si>
  <si>
    <t>T</t>
  </si>
  <si>
    <t>ODP+d</t>
  </si>
  <si>
    <t>PP</t>
  </si>
  <si>
    <t>Evidenční položka. Neoceňovat v objektu SO/PS, položka se oceňuje pouze v SO 90-90</t>
  </si>
  <si>
    <t>VV</t>
  </si>
  <si>
    <t>TS</t>
  </si>
  <si>
    <t>1. Položka obsahuje:
 - veškeré poplatky provozovateli skládky, recyklační linky nebo jiného zařízení na zpracování nebo likvidaci odpadů související s převzetím, uložením, zpracováním nebo likvidací odpadu,
 - náklady spojené s dopravou odpadu z místa stavby na místo převzetí provozovatelem skládky, recyklační linky nebo jiného zařízení na zpracování nebo likvidaci odpadů,
 - náklady spojené s vyložením a manipulací s materiálem v místě skládky.
 - náklady spojené s naložením a manipulací s materiálem.
2. Položka neobsahuje:
3. Způsob měření: 
 - měrná jednotka tuna určující množství odpadu vytříděného v souladu se zákonem 541/2020 Sb., o odpadech, v platném znění</t>
  </si>
  <si>
    <t>R015112</t>
  </si>
  <si>
    <t>902</t>
  </si>
  <si>
    <t>NEOCEŇOVAT - LIKVIDACE ODPADŮ NEKONTAMINOVANÝCH - 17 05 04 - VYTĚŽENÉ ZEMINY A HORNINY - II. TŘÍDA TĚŽITELNOSTI, VČETNĚ DOPRAVY</t>
  </si>
  <si>
    <t>R015113</t>
  </si>
  <si>
    <t>903</t>
  </si>
  <si>
    <t>NEOCEŇOVAT - LIKVIDACE ODPADŮ NEKONTAMINOVANÝCH - 17 05 04 - VYTĚŽENÉ ZEMINY A HORNINY - III. TŘÍDA TĚŽITELNOSTI, VČETNĚ DOPRAVY</t>
  </si>
  <si>
    <t>R015140</t>
  </si>
  <si>
    <t>906</t>
  </si>
  <si>
    <t>NEOCEŇOVAT - LIKVIDACE ODPADŮ NEKONTAMINOVANÝCH - 17 01 01 - PROSTÝ BETON DO KUSOVITOSTI 400X400 MM, VČETNĚ DOPRAVY</t>
  </si>
  <si>
    <t>R015160</t>
  </si>
  <si>
    <t>911</t>
  </si>
  <si>
    <t>NEOCEŇOVAT - LIKVIDACE ODPADŮ NEKONTAMINOVANÝCH - 20 02 01 - SMÝCENÉ STROMY A KEŘE, VČETNĚ DOPRAVY</t>
  </si>
  <si>
    <t>1. Položka obsahuje:
 – veškeré poplatky provozovateli skládky, recyklační linky nebo jiného zařízení na zpracování nebo likvidaci odpadů související s převzetím, uložením, zpracováním nebo likvidací odpadu
2. Položka 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541/2020 Sb., o odpadech, v platném znění.</t>
  </si>
  <si>
    <t>R015240</t>
  </si>
  <si>
    <t>934</t>
  </si>
  <si>
    <t>NEOCEŇOVAT - LIKVIDACE ODPADŮ NEKONTAMINOVANÝCH - 20 03 99 - ODPAD PODOBNÝ KOMUNÁLNÍMU ODPADU, VČETNĚ DOPRAVY</t>
  </si>
  <si>
    <t>R015310</t>
  </si>
  <si>
    <t>940</t>
  </si>
  <si>
    <t>NEOCEŇOVAT - LIKVIDACE ODPADŮ NEKONTAMINOVANÝCH - 16 02 14 - ELEKTROŠROT (VYŘAZENÁ EL. ZAŘÍZENÍ A PŘÍSTR. - AL, CU A VZ. KOVY) , VČETNĚ DOPRAVY</t>
  </si>
  <si>
    <t>R015340</t>
  </si>
  <si>
    <t>950</t>
  </si>
  <si>
    <t>NEOCEŇOVAT - LIKVIDACE ODPADŮ NEKONTAMINOVANÝCH - 20 02 01 - PAŘEZY, VČETNĚ DOPRAVY</t>
  </si>
  <si>
    <t>R015420</t>
  </si>
  <si>
    <t>964</t>
  </si>
  <si>
    <t>NEOCEŇOVAT - LIKVIDACE ODPADŮ NEKONTAMINOVANÝCH - 17 06 04 - ZBYTKY IZOLAČNÍCH MATERIÁLŮ, VČETNĚ DOPRAVY</t>
  </si>
  <si>
    <t>R015430</t>
  </si>
  <si>
    <t>965</t>
  </si>
  <si>
    <t>NEOCEŇOVAT - LIKVIDACE ODPADŮ NEKONTAMINOVANÝCH - 17 09 04 - LAMINÁT Z DEMOLIC RELÉOVÝCH DOMKŮ, VČETNĚ DOPRAVY</t>
  </si>
  <si>
    <t>R015560</t>
  </si>
  <si>
    <t>924</t>
  </si>
  <si>
    <t>NEOCEŇOVAT - LIKVIDACE ODPADŮ NEBEZPEČNÝCH - 16 02 13* - TRAFA S OLEJEM NEBO S JINÝMI ŠKODLIVINAMI, VČETNĚ DOPRAVY</t>
  </si>
  <si>
    <t>R015590</t>
  </si>
  <si>
    <t>932</t>
  </si>
  <si>
    <t>NEOCEŇOVAT - LIKVIDACE ODPADŮ NEBEZPEČNÝCH - 08 01 11* - ODPADNÍ NÁTĚROVÉ HMOTY, VČETNĚ DOPRAVY</t>
  </si>
  <si>
    <t>R015620</t>
  </si>
  <si>
    <t>941</t>
  </si>
  <si>
    <t>NEOCEŇOVAT - LIKVIDACE ODPADŮ NEBEZPEČNÝCH - 17 04 10* - KABELY S IZOLACÍ PAPÍR - OLEJ, VČETNĚ DOPRAVY</t>
  </si>
  <si>
    <t>R015640</t>
  </si>
  <si>
    <t>943</t>
  </si>
  <si>
    <t>NEOCEŇOVAT - LIKVIDACE ODPADŮ NEBEZPEČNÝCH - 16 06 01* - OLOVĚNÉ AKUMULÁTORY, VČETNĚ DOPRAVY</t>
  </si>
  <si>
    <t>B</t>
  </si>
  <si>
    <t>ZABZAŘ - ODKOPÁVKY A PROKOPÁVKY</t>
  </si>
  <si>
    <t>12273</t>
  </si>
  <si>
    <t>0</t>
  </si>
  <si>
    <t>ODKOPÁVKY A PROKOPÁVKY OBECNÉ TŘ. I</t>
  </si>
  <si>
    <t>M3</t>
  </si>
  <si>
    <t>2023_OTSKP</t>
  </si>
  <si>
    <t/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</si>
  <si>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</si>
  <si>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</t>
  </si>
  <si>
    <t>ODKOPÁVKY A PROKOPÁVKY OBECNÉ TŘ. II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</si>
  <si>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</si>
  <si>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C</t>
  </si>
  <si>
    <t>ZABZAŘ - HLOUBENÉ VYKOPÁVKY</t>
  </si>
  <si>
    <t>13173</t>
  </si>
  <si>
    <t>HLOUBENÍ JAM ZAPAŽ I NEPAŽ TŘ. 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</si>
  <si>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</si>
  <si>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</t>
  </si>
  <si>
    <t>HLOUBENÍ JAM ZAPAŽ I NEPAŽ TŘ II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</si>
  <si>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</si>
  <si>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</si>
  <si>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</si>
  <si>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13283</t>
  </si>
  <si>
    <t>HLOUBENÍ RÝH ŠÍŘ DO 2M PAŽ I NEPAŽ TŘ. II</t>
  </si>
  <si>
    <t>D</t>
  </si>
  <si>
    <t>ZABZAŘ - KONSTRUKCE ZE ZEMIN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</si>
  <si>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</si>
  <si>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</si>
  <si>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</si>
  <si>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E</t>
  </si>
  <si>
    <t>ZABZAŘ - POVRCHOVÉ ÚPRAVY TERÉNU (I VEGETAČNÍ)</t>
  </si>
  <si>
    <t>18214</t>
  </si>
  <si>
    <t>ÚPRAVA POVRCHŮ SROVNÁNÍM ÚZEMÍ V TL DO 0,25M</t>
  </si>
  <si>
    <t>M2</t>
  </si>
  <si>
    <t>položka zahrnuje srovnání výškových rozdílů terénu</t>
  </si>
  <si>
    <t>F</t>
  </si>
  <si>
    <t>ZABZAŘ - KOMUNIKACE</t>
  </si>
  <si>
    <t>56322</t>
  </si>
  <si>
    <t>VOZOVKOVÉ VRSTVY Z VIBROVANÉHO ŠTĚRKU TL. DO 100MM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</si>
  <si>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</si>
  <si>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</si>
  <si>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</si>
  <si>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582601</t>
  </si>
  <si>
    <t>KRYTY Z BETON DLAŽDIC SE ZÁMKEM ŠEDÝCH TL 60MM BEZ LOŽE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</si>
  <si>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</si>
  <si>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G</t>
  </si>
  <si>
    <t>ZABZAŘ - VŠEOBECNÉ PRÁCE PRO SILNOPROUD A SLABOPROUD</t>
  </si>
  <si>
    <t>701004</t>
  </si>
  <si>
    <t>VYHLEDÁVACÍ MARKER ZEMNÍ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</si>
  <si>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</si>
  <si>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</si>
  <si>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</si>
  <si>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</si>
  <si>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</si>
  <si>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</si>
  <si>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</si>
  <si>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</si>
  <si>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</si>
  <si>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</si>
  <si>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</si>
  <si>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</si>
  <si>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702412</t>
  </si>
  <si>
    <t>KABELOVÝ PROSTUP DO OBJEKTU PŘES ZÁKLAD ZDĚNÝ SVĚTLÉ ŠÍŘKY PŘES 100 DO 200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</si>
  <si>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</si>
  <si>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703211</t>
  </si>
  <si>
    <t>KABELOVÝ ŽLAB NOSNÝ/DRÁTĚNÝ ŽÁROVĚ ZINKOVANÝ VČETNĚ UPEVNĚNÍ A PŘÍSLUŠENSTVÍ SVĚTLÉ ŠÍŘKY DO 100 MM</t>
  </si>
  <si>
    <t>1. Položka obsahuje:
 – kompletní montáž, rozměření, upevnění, sváření, řezání, spojování a pod. 
 – veškerý spojovací a montážní materiál
 – pomocné mechanismy a nátěr
2. Položka neobsahuje:
 X
3. Způsob měření:
Měří se metr délkový.</t>
  </si>
  <si>
    <t>H</t>
  </si>
  <si>
    <t>ZABZAŘ - SILNOPROUD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</si>
  <si>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</si>
  <si>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</si>
  <si>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</si>
  <si>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</si>
  <si>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</si>
  <si>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</si>
  <si>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</si>
  <si>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</si>
  <si>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</si>
  <si>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</si>
  <si>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</si>
  <si>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</si>
  <si>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741C06</t>
  </si>
  <si>
    <t>VYVEDENÍ UZEMŇOVACÍCH VODIČŮ NA POVRCH/KONSTRUKCI</t>
  </si>
  <si>
    <t>KPL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</si>
  <si>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</si>
  <si>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742G11</t>
  </si>
  <si>
    <t>KABEL NN DVOU- A TŘÍŽÍLOVÝ CU S PLASTOVOU IZOLACÍ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</si>
  <si>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</si>
  <si>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742H42</t>
  </si>
  <si>
    <t>KABEL NN ČTYŘ- A PĚTIŽÍLOVÝ CU FLEXIBILNÍ OD 4 DO 16 MM2</t>
  </si>
  <si>
    <t>742I21</t>
  </si>
  <si>
    <t>KABEL NN CU OVLÁDACÍ 19-24ŽÍLOVÝ DO 2,5 MM2</t>
  </si>
  <si>
    <t>742I31</t>
  </si>
  <si>
    <t>KABEL NN CU OVLÁDACÍ 37-48ŽÍLOVÝ DO 2,5 MM2</t>
  </si>
  <si>
    <t>CH</t>
  </si>
  <si>
    <t>ZABZAŘ - SLABOPROUD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</si>
  <si>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</si>
  <si>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</si>
  <si>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</si>
  <si>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75A131</t>
  </si>
  <si>
    <t>KABEL METALICKÝ DVOUPLÁŠŤOVÝ DO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</si>
  <si>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</si>
  <si>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</si>
  <si>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</si>
  <si>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</si>
  <si>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75A151</t>
  </si>
  <si>
    <t>KABEL METALICKÝ SE STÍNĚNÍM DO 12 PÁRŮ - DODÁVKA</t>
  </si>
  <si>
    <t>75A161</t>
  </si>
  <si>
    <t>KABEL METALICKÝ SE STÍNĚNÍM PŘES 12 PÁRŮ - DODÁVKA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</si>
  <si>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</si>
  <si>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</si>
  <si>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</si>
  <si>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</si>
  <si>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</si>
  <si>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</si>
  <si>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75A237</t>
  </si>
  <si>
    <t>ZATAŽENÍ A SPOJKOVÁNÍ KABELŮ SE STÍNĚNÍM DO 12 PÁRŮ - MONTÁŽ</t>
  </si>
  <si>
    <t xml:space="preserve"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</si>
  <si>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75A247</t>
  </si>
  <si>
    <t>ZATAŽENÍ A SPOJKOVÁNÍ KABELŮ SE STÍNĚNÍM PŘES 12 PÁRŮ - MONTÁŽ</t>
  </si>
  <si>
    <t>75A341</t>
  </si>
  <si>
    <t>KONDENZÁTOR PRO UZEMNĚNÍ PLÁŠTĚ KABELŮ - DODÁVKA</t>
  </si>
  <si>
    <t>1. Položka obsahuje:
 – dodání kondenzátoru podle typu určeného položkou včetně potřebného pomocného materiálu a jeho dopravy na místo určení
 2. Položka neobsahuje:
 X
3. Způsob měření:
Udává se počet kusů kompletní konstrukce nebo práce.</t>
  </si>
  <si>
    <t>75A347</t>
  </si>
  <si>
    <t>KONDENZÁTOR PRO UZEMNĚNÍ PLÁŠTĚ KABELŮ - MONTÁŽ</t>
  </si>
  <si>
    <t>1. Položka obsahuje:
 – montáž dodaného kondenzátoru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</si>
  <si>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</si>
  <si>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</si>
  <si>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</si>
  <si>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</si>
  <si>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</si>
  <si>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</si>
  <si>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75B128</t>
  </si>
  <si>
    <t>VNITŘNÍ KABELOVÉ ROZVODY PŘES 20 DO 50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</si>
  <si>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</si>
  <si>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75B369</t>
  </si>
  <si>
    <t>KOLEJOVÁ DESKA - ÚPRAVA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</si>
  <si>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</si>
  <si>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</si>
  <si>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</si>
  <si>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</si>
  <si>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</si>
  <si>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</si>
  <si>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</si>
  <si>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</si>
  <si>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</si>
  <si>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</si>
  <si>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75B762</t>
  </si>
  <si>
    <t xml:space="preserve">OCHRANNÁ OPATŘENÍ  PROTI ATMOSFÉRICKÝM VLIVŮM - JEDNOKOLEJNÁ TRAŤ S TRAKCÍ</t>
  </si>
  <si>
    <t>KM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</si>
  <si>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</si>
  <si>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</si>
  <si>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</si>
  <si>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</si>
  <si>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</si>
  <si>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</si>
  <si>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</si>
  <si>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</si>
  <si>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</si>
  <si>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</si>
  <si>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75C527</t>
  </si>
  <si>
    <t>STOŽÁROVÉ NÁVĚSTIDLO TŘÍSVĚTLOVÉ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</si>
  <si>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</si>
  <si>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</si>
  <si>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</si>
  <si>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</si>
  <si>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75C721</t>
  </si>
  <si>
    <t>VZDÁLENOSTNÍ UPOZORNOVADLO, NEPROMĚNNÉ NÁVĚSTIDLO SE ZÁKLADEM - DODÁVKA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</si>
  <si>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</si>
  <si>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</si>
  <si>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</si>
  <si>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</si>
  <si>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75C728</t>
  </si>
  <si>
    <t>VZDÁLENOSTNÍ UPOZORNOVADLO, NEPROMĚNNÉ NÁVĚSTIDLO SE ZÁKLADEM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</si>
  <si>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</si>
  <si>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</si>
  <si>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</si>
  <si>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""Stanoviště oddílového návěstidla"" (AB před vjezdovým návěstidlem) nebo Indikátorová tabulka včetně potřebného pomocného materiálu a dopravy do staveništního skladu
 – dodávku návěsti ""Stanoviště oddílového návěstidla""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</si>
  <si>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</si>
  <si>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</si>
  <si>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""Stanoviště oddílového návěstidla"" (AB před vjezdovým návěstidlem) nebo Indikátorová tabulka, oprava nátěru
 – montáž návěsti ""Stanoviště oddílového návěstidla""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</si>
  <si>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</si>
  <si>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</si>
  <si>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</si>
  <si>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</si>
  <si>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</si>
  <si>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</si>
  <si>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</si>
  <si>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</si>
  <si>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</si>
  <si>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75C8A8</t>
  </si>
  <si>
    <t>VENKOVNÍ VÝSTROJ NEOHRANIČENÉHO KOLEJOVÉHO OBVODU A KO BEZ STYKOVÉHO TRANSFORMÁTORU - DEMONTÁŽ</t>
  </si>
  <si>
    <t>1. Položka obsahuje:
 – demontáž venkovní výstroje neohraničeného kolejového obvodu včetně odpojení kabelových přívodů a lanových propojení
 – demontáž venkovní výstroje neohraničeného kolejového obvodu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</si>
  <si>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</si>
  <si>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</si>
  <si>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</si>
  <si>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</si>
  <si>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</si>
  <si>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</si>
  <si>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75C921</t>
  </si>
  <si>
    <t>SKŘÍŇ S POČÍTAČI NÁPRAV 24 BODŮ/14 ÚSEKŮ - DODÁVKA</t>
  </si>
  <si>
    <t>1. Položka obsahuje:
 – dodávka skříně s počítači náprav 24 bodů/14 úseků včetně potřebného pomocného materiálu a dopravy do staveništního skladu
 – dodávku skříně s počítači náprav 24 bodů/14 úseků do stavědlové ústředny včetně skříně podle určení a pomocného materiálu, dopravu do staveništního skladu
2. Položka neobsahuje:
 X
3. Způsob měření:
Udává se počet kusů kompletní konstrukce nebo práce.</t>
  </si>
  <si>
    <t>75C927</t>
  </si>
  <si>
    <t>SKŘÍŇ S POČÍTAČI NÁPRAV 24 BODŮ/14 ÚSEKŮ - MONTÁŽ</t>
  </si>
  <si>
    <t>1. Položka obsahuje:
 – montáž skříně s počítači náprav 24 bodů/ 14 úseků, osazení vnitřních prvků skříně, přezkoušení
 – montáž skříně s počítači náprav 24 bodů/ 14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</si>
  <si>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</si>
  <si>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</si>
  <si>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</si>
  <si>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</si>
  <si>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</si>
  <si>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</si>
  <si>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75D118</t>
  </si>
  <si>
    <t>SKŘÍŇ LOGIKY RELÉOVÉHO PŘEJEZDOVÉHO ZABEZPEČOVACÍHO ZAŘÍZENÍ - DEMONTÁŽ</t>
  </si>
  <si>
    <t>1. Položka obsahuje:
 – demontáž skříně logiky reléového přejezdového zabezpečovacího zařízení včetně odpojení od kabelových rozvodů
 – demontáž skříně logiky reléového přejezdového zabezpečovacího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</si>
  <si>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75D161</t>
  </si>
  <si>
    <t>RELÉOVÝ DOMEK (DO 18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</si>
  <si>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</si>
  <si>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</si>
  <si>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</si>
  <si>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</si>
  <si>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</si>
  <si>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</si>
  <si>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vnitřní kabelizací včetně odpojení od kabelových rozvodů
 – demontáž reléového domku prefabrikovaného, izolovaného, s klimatizací a vnitřní kabelizací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</si>
  <si>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75D181</t>
  </si>
  <si>
    <t>NAPÁJECÍ SKŘÍŇ PŘEJEZDOVÉHO ZABEZPEČOVACÍHO ZAŘÍZENÍ - DODÁVKA</t>
  </si>
  <si>
    <t>1. Položka obsahuje:
 – dodávka napájecí skříně přejezdového zabezpečovacího zařízení, potřebného pomocného materiálu a dopravy do staveništního skladu
 – dodávku napájecí skříně přejezdového zabezpečovacího zařízení včetně pomocného materiálu, dopravu do staveništního skladu
2. Položka neobsahuje:
 X
3. Způsob měření:
Udává se počet kusů kompletní konstrukce nebo práce.</t>
  </si>
  <si>
    <t>75D187</t>
  </si>
  <si>
    <t>NAPÁJECÍ SKŘÍŇ PŘEJEZDOVÉHO ZABEZPEČOVACÍHO ZAŘÍZENÍ - MONTÁŽ</t>
  </si>
  <si>
    <t>1. Položka obsahuje:
 – určení místa umístění, montáž napájecí skříně přejezdového zabezpečovacího zařízení dle typu dané položkou
 – montáž napájecí skříně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</si>
  <si>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75D188</t>
  </si>
  <si>
    <t>NAPÁJECÍ SKŘÍŇ PŘEJEZDOVÉHO ZABEZPEČOVACÍHO ZAŘÍZENÍ - DEMONTÁŽ</t>
  </si>
  <si>
    <t>1. Položka obsahuje:
 – demontáž napájecí skříně přejezdového zabezpečovacího zařízení včetně odpojení
 – demontáž napájecí skříně přejezdového zabezpečovacího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</si>
  <si>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</si>
  <si>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</si>
  <si>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</si>
  <si>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</si>
  <si>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</si>
  <si>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</si>
  <si>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75D218</t>
  </si>
  <si>
    <t>VÝSTRAŽNÍK SE ZÁVOROU, 1 SKŘÍŇ - DEMONTÁŽ</t>
  </si>
  <si>
    <t>1. Položka obsahuje:
 – demontáž betonového základu, zasypání jámy po základu, demontáž výstražníku se závorou 1 skříň včetně odpojení kabelových přívodů
 – demontáž výstražníku se závorou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</si>
  <si>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</si>
  <si>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</si>
  <si>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</si>
  <si>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</si>
  <si>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</si>
  <si>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</si>
  <si>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75D228</t>
  </si>
  <si>
    <t>VÝSTRAŽNÍK BEZ ZÁVORY, 1 SKŘÍŇ - DEMONTÁŽ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</si>
  <si>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</si>
  <si>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</si>
  <si>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</si>
  <si>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</si>
  <si>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</si>
  <si>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</si>
  <si>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</si>
  <si>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75D247</t>
  </si>
  <si>
    <t>VÝSTRAŽNÍK BEZ ZÁVORY, 2 SKŘÍNĚ - MONTÁŽ</t>
  </si>
  <si>
    <t>1. Položka obsahuje:
 – výkop jámy pro betonový základ výstražníku
 – usazení betonového základu, montáž výstražníku bez závory 2 skříně, zapojení kabelových forem (včetně měření a zapojení po měření)
 – montáž výstražníku bez závory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</si>
  <si>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</si>
  <si>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</si>
  <si>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</si>
  <si>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</si>
  <si>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</si>
  <si>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</si>
  <si>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</si>
  <si>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</si>
  <si>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</si>
  <si>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</si>
  <si>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</si>
  <si>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</si>
  <si>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</si>
  <si>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</si>
  <si>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</si>
  <si>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</si>
  <si>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</si>
  <si>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</si>
  <si>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</si>
  <si>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</si>
  <si>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</si>
  <si>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</si>
  <si>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</si>
  <si>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</si>
  <si>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</si>
  <si>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75K61X</t>
  </si>
  <si>
    <t>AKUMULÁTOROVÁ BATERIE DO 100AH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</si>
  <si>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</si>
  <si>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75K61Y</t>
  </si>
  <si>
    <t>AKUMULÁTOROVÁ BATERIE DO 200AH - DODÁVKA</t>
  </si>
  <si>
    <t>75K621</t>
  </si>
  <si>
    <t>AKUMULÁTOROVÁ BATERIE PŘES 200AH - DODÁVKA</t>
  </si>
  <si>
    <t>75K62X</t>
  </si>
  <si>
    <t>AKUMULÁTOROVÁ BATERIE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</si>
  <si>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</si>
  <si>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75K62Y</t>
  </si>
  <si>
    <t>AKUMULÁTOROVÁ BATERIE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</si>
  <si>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</si>
  <si>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I</t>
  </si>
  <si>
    <t>ZABZAŘ - DOPLŇ. KONSTR. A PRÁCE NA POZEM. KOMUNIKACÍCH</t>
  </si>
  <si>
    <t>917223</t>
  </si>
  <si>
    <t>SILNIČNÍ A CHODNÍKOVÉ OBRUBY Z BETONOVÝCH OBRUBNÍKŮ ŠÍŘ 100MM</t>
  </si>
  <si>
    <t>Položka zahrnuje:
dodání a pokládku betonových obrubníků o rozměrech předepsaných zadávací dokumentací
betonové lože i boční betonovou opěrku.</t>
  </si>
  <si>
    <t>PS030120111</t>
  </si>
  <si>
    <t>ZABZAŘ - VŠEOBECNÉ KONSTRUKCE A PRÁCE</t>
  </si>
  <si>
    <t>702112</t>
  </si>
  <si>
    <t>KABELOVÝ ŽLAB ZEMNÍ VČETNĚ KRYTU SVĚTLÉ ŠÍŘKY PŘES 120 DO 250 MM</t>
  </si>
  <si>
    <t>75B118</t>
  </si>
  <si>
    <t>VNITŘNÍ KABELOVÉ ROZVODY DO 20 KABELŮ - DEMONTÁŽ</t>
  </si>
  <si>
    <t>75B211</t>
  </si>
  <si>
    <t>JEDNOTNÉ OVLÁDACÍ PRACOVIŠTĚ (JOP), TECHNOLOGIE, NEZÁLOHOVANÉ - DODÁVKA</t>
  </si>
  <si>
    <t>1. Položka obsahuje:
 – výroba a dodávka počítačového vybavení pracoviště a jejich doprava na místo určení, dodání výpočetní techniky včetně propojovacích vedení a monitorů
 – výrobu a dodání výpočetní techniky, náklady na dopravu do místa určení, případně na použití mechanizmů
2. Položka neobsahuje:
 – programové vybavení
- nábytek
3. Způsob měření:
Udává se počet kusů kompletní konstrukce nebo práce.</t>
  </si>
  <si>
    <t>75B217</t>
  </si>
  <si>
    <t>JEDNOTNÉ OVLÁDACÍ PRACOVIŠTĚ (JOP), TECHNOLOGIE, NEZÁLOHOVANÉ - MONTÁŽ</t>
  </si>
  <si>
    <t>1. Položka obsahuje:
 – montáž počítačového vybavení kanceláře
 – montáž výpočetní techniky, včetně propojovacích vedení a monitorů
 – dodávku a montáž vybavení pro jednotné obslužné pracoviště (JOP) se všemi pomocnými a doplňujícími pracemi a součástmi, případné použití mechanizmů, včetně dopravy ze skladu k místu montáže
2. Položka neobsahuje:
- montáž nábytku
3. Způsob měření:
Udává se počet kusů kompletní konstrukce nebo práce.</t>
  </si>
  <si>
    <t>75B221</t>
  </si>
  <si>
    <t>SERVISNÍ A DIAGNOSTICKÉ PRACOVIŠTĚ, TECHNOLOGIE - DODÁVKA</t>
  </si>
  <si>
    <t>1. Položka obsahuje:
 – dodání výpočetní techniky a programového vybavení, spojovacího a pomocného materiálu, včetně dopravy
 – dodávku vybavení pro servisní pracoviště diagnostiky se všemi pomocnými a doplňujícími pracemi a součástmi, případné použití mechanizmů, včetně dopravy ze skladu k místu montáže
2. Položka neobsahuje:
- nábytek
3. Způsob měření:
Udává se počet kusů kompletní konstrukce nebo práce.</t>
  </si>
  <si>
    <t>75B227</t>
  </si>
  <si>
    <t>SERVISNÍ A DIAGNOSTICKÉ PRACOVIŠTĚ, TECHNOLOGIE - MONTÁŽ</t>
  </si>
  <si>
    <t>1. Položka obsahuje:
 – montáž výpočetní techniky, včetně propojovacích vedení a monitorů
 – umístění zařízení, zapojení, připojení na komunikační linku, přezkoušení funkce
 – dodávku a montáž vybavení pro servisní pracoviště diagnostiky se všemi pomocnými a doplňujícími pracemi a součástmi, případné použití mechanizmů, včetně dopravy ze skladu k místu montáže
 – instalace individuálního SW
2. Položka neobsahuje:
- montáž nábytku
3. Způsob měření:
Udává se počet kusů kompletní konstrukce nebo práce.</t>
  </si>
  <si>
    <t>75B261</t>
  </si>
  <si>
    <t>NÁBYTEK PRO JOP A SERVISNÍ A DIAGNOSTICKÉ PRACOVIŠTĚ - STOLY PEVNÉ PRO JEDNO PRACOVIŠTĚ - DODÁVKA</t>
  </si>
  <si>
    <t>1. Položka obsahuje:
 – výroba a dodávka stolů, židle a boxu pro umístění počítačového vybavení jednoho pracoviště a jejich doprava na místo určení
 – výrobu stolů, náklady na dopravu do místa určení, případně na použití mechanizmů
2. Položka neobsahuje:
 – 
3. Způsob měření:
Udává se počet kusů kompletní konstrukce nebo práce.</t>
  </si>
  <si>
    <t>75B267</t>
  </si>
  <si>
    <t>NÁBYTEK PRO JOP A SERVISNÍ A DIAGNOSTICKÉ PRACOVIŠTĚ - STOLY PEVNÉ PRO JEDNO PRACOVIŠTĚ - MONTÁŽ</t>
  </si>
  <si>
    <t>1. Položka obsahuje:
 – montáž stolů pro umístění počítačového vybavení kanceláře
 – dodávku a montáž nábytkového vybavení pro jednotné obslužné pracoviště (JOP)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</si>
  <si>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75B379</t>
  </si>
  <si>
    <t>HRADLOVÝ PŘÍSTROJ (1 POLE) - ÚPRAVA</t>
  </si>
  <si>
    <t>1. Položka obsahuje:
 – demontáž a montáž hradlového přístroje, odpojení, zapojení
 – demontáž zařízení se všemi pomocnými a doplňujícími pracemi a součástmi, případné použití mechanizmů, montáž dodaného zařízení se všemi pomocnými a doplňujícími pracemi a součástmi, případné použití mechanizmů, včetně dopravy přebytečného materiálu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polí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</si>
  <si>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</si>
  <si>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</si>
  <si>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</si>
  <si>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</si>
  <si>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</si>
  <si>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</si>
  <si>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75B491</t>
  </si>
  <si>
    <t>SKŘÍŇ KABELOVÁ - DODÁVKA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</si>
  <si>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</si>
  <si>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75B497</t>
  </si>
  <si>
    <t>SKŘÍŇ KABELOVÁ - MONTÁŽ</t>
  </si>
  <si>
    <t>1. Položka obsahuje:
 – usazení skříně kabelové vnitřní na místě určení
 – montáž a dodaného zařízení se všemi pomocnými a doplňujícími pracemi a součástmi, případné použití mechanizmů
2. Položka neobsahuje:
3. Způsob měření:
Udává se počet kusů kompletní konstrukce nebo práce.</t>
  </si>
  <si>
    <t>75B601</t>
  </si>
  <si>
    <t>KOMPLETNÍ NAPÁJECÍ ZDROJ (50 HZ) DO 50 KVA - DODÁVKA</t>
  </si>
  <si>
    <t>1. Položka obsahuje:
 – dodání skříní kompletního napájecího zdroje včetně baterií a skříní a dalšího potřebného pomocného materiálu a jeho dopravy na místo určení
 – pořízení kompletního napájecího zdroje, na dopravu do místa určení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</si>
  <si>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</si>
  <si>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</si>
  <si>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</si>
  <si>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75B661</t>
  </si>
  <si>
    <t>SKŘÍŇ NAPÁJECÍ - DODÁVKA</t>
  </si>
  <si>
    <t>1. Položka obsahuje:
 – dodání skříně napájecí a dalšího potřebného pomocného materiálu a jeho dopravy na místo určení
 – pořízení kompletního zařízení podle položky, na dopravu do místa určení
2. Položka neobsahuje:
 X
3. Způsob měření:
Udává se počet kusů kompletní konstrukce nebo práce.</t>
  </si>
  <si>
    <t>75B667</t>
  </si>
  <si>
    <t>SKŘÍŇ NAPÁJECÍ - MONTÁŽ</t>
  </si>
  <si>
    <t>1. Položka obsahuje:
 – osazení skříně napájecí na místě určení, osazení vnitřních prvků skříně, regulace obvodů a přezkoušení funkce
 – montáž dodaného zařízení se všemi pomocnými a doplňujícími pracemi a součástmi, případné použití mechanizmů
2. Položka neobsahuje:
 X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</si>
  <si>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</si>
  <si>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</si>
  <si>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</si>
  <si>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</si>
  <si>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</si>
  <si>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</si>
  <si>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</si>
  <si>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</si>
  <si>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</si>
  <si>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</si>
  <si>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</si>
  <si>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</si>
  <si>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</si>
  <si>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</si>
  <si>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</si>
  <si>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</si>
  <si>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</si>
  <si>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</si>
  <si>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</si>
  <si>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</si>
  <si>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</si>
  <si>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75C521</t>
  </si>
  <si>
    <t>STOŽÁROVÉ NÁVĚSTIDLO TŘÍSVĚTLOVÉ - DODÁVKA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</si>
  <si>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</si>
  <si>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75C531</t>
  </si>
  <si>
    <t>STOŽÁROVÉ NÁVĚSTIDLO OD ČTYŘ SVĚTEL - DODÁVKA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</si>
  <si>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</si>
  <si>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</si>
  <si>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</si>
  <si>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</si>
  <si>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</si>
  <si>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</si>
  <si>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</si>
  <si>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75C561</t>
  </si>
  <si>
    <t>UKAZATEL RYCHLOSTI (SVĚTELNÉ PRUHY) - DODÁVKA</t>
  </si>
  <si>
    <t>1. Položka obsahuje:
 – dodávka ukazatele rychlosti (světelné pruhy) podle jeho typu a potřebného pomocného materiálu a dopravy do staveništního skladu
 – dodávku ukazatele rychlosti (světelné pruhy) včetně pomocného materiálu, dopravu do místa určení
2. Položka neobsahuje:
 X
3. Způsob měření:
Udává se počet kusů kompletní konstrukce nebo práce.</t>
  </si>
  <si>
    <t>75C567</t>
  </si>
  <si>
    <t>UKAZATEL RYCHLOSTI (SVĚTELNÉ PRUHY) - MONTÁŽ</t>
  </si>
  <si>
    <t>1. Položka obsahuje:
 – sestavení ukazatele rychlosti (světelné pruhy) a jeho montáž na místo určení
 – montáž ukazatele rychlosti (světelné pruhy) včetně pomocného materiálu, dopravu do místa určení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</si>
  <si>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</si>
  <si>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</si>
  <si>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</si>
  <si>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75C888</t>
  </si>
  <si>
    <t>MEZIKOLEJOVÁ LANOVÁ PROPOJKA (DO 3 LAN DO DÉLKY 7 M)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</si>
  <si>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</si>
  <si>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</si>
  <si>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</si>
  <si>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</si>
  <si>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</si>
  <si>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</si>
  <si>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</si>
  <si>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PS03015621</t>
  </si>
  <si>
    <t>1</t>
  </si>
  <si>
    <t>R015745</t>
  </si>
  <si>
    <t>916</t>
  </si>
  <si>
    <t>NEOCEŇOVAT - LIKVIDACE ODPADŮ NEKONTAMINOVANÝCH - 17 04 05 - ŽELEZNÝ ŠROT - KONSTRUKCE, STOŽÁRY, KOLEJ., VČETNĚ DOPRAVY</t>
  </si>
  <si>
    <t>Evidenční položka. Neoceňovat v objektu SO/PS. Odpad bude předán správci.</t>
  </si>
  <si>
    <t>1. Položka obsahuje:
 - veškeré poplatky provozovateli skládky, recyklační linky nebo jiného zařízení na zpracování nebo likvidaci odpadů související s převzetím, uložením, zpracováním nebo likvidací odpadu,
 - náklady spojené s dopravou odpadu z místa stavby na místo převzetí provozovatelem skládky, recyklační linky nebo jiného zařízení na zpracování nebo likvidaci odpadů,
 - náklady spojené s vyložením a manipulací s materiálem v místě skládky.
 - náklady spojené s naložením a manipulací s materiálem.
2. Položka neobsahuje:
3. Způsob měření: 
 - měrná jednotka tuna určující množství odpadu vytříděného v souladu se zákonem č. 541/2020 Sb., o odpadech, v platném znění</t>
  </si>
  <si>
    <t>75B548</t>
  </si>
  <si>
    <t>SKŘÍŇ (STOJAN) VOLNÉ VAZBY - DEMONTÁŽ</t>
  </si>
  <si>
    <t>1. Položka obsahuje:
 – demontáž skříně (stojanu) volné vazby vystrojené,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</si>
  <si>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75B929</t>
  </si>
  <si>
    <t>ZÁKLADNÍ SW ELEKTRONICKÉHO STAVĚDLA S ELEKTRONICKÝM ROZHRANÍM - ÚPRAVA</t>
  </si>
  <si>
    <t>1. Položka obsahuje:
 – úpravu základního SW elektronického stavědla podle typu určeného položkou
2. Položka neobsahuje:
 X
3. Způsob měření:
Udává se počet kusů kompletní konstrukce nebo práce.</t>
  </si>
  <si>
    <t>75B937</t>
  </si>
  <si>
    <t>INDIVIDUÁLNÍ SW ELEKTRONICKÉHO STAVĚDLA S RELÉOVÝM ROZHRANÍM - MONTÁŽ</t>
  </si>
  <si>
    <t>V. J.</t>
  </si>
  <si>
    <t>1. Položka obsahuje:
 – tvorba a instalace individuálního SW elektronického stavědla podle specifikace místa použití
 – tvorbu a instalaci příslušného programového vybavení
2. Položka neobsahuje:
 X
3. Způsob měření:
Měří se ve výhybkových jednotkách, tj. udává se libovolná metráž kabelů a libovolná kusovitost příslušenství vztažená na jednu výhybkovou jednotku.</t>
  </si>
  <si>
    <t>PS03016011</t>
  </si>
  <si>
    <t>1. Položka obsahuje:
 – veškeré poplatky provozovateli skládky, recyklační linky nebo jiného zařízení na zpracování nebo likvidaci odpadů související s převzetím, uložením, zpracováním nebo likvidací odpadu
2. Položka 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541/2020 Sb., o odpadech, v platném znění.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</si>
  <si>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541/2020 Sb., o odpadech, v platném znění.</t>
  </si>
  <si>
    <t>742G12</t>
  </si>
  <si>
    <t>KABEL NN DVOU- A TŘÍŽÍLOVÝ CU S PLASTOVOU IZOLACÍ OD 4 DO 16 MM2</t>
  </si>
  <si>
    <t>75B219</t>
  </si>
  <si>
    <t>JEDNOTNÉ OVLÁDACÍ PRACOVIŠTĚ (JOP), TECHNOLOGIE, NEZÁLOHOVANÉ - ÚPRAVA</t>
  </si>
  <si>
    <t>1. Položka obsahuje:
 – demontáž a montáž počítačového vybavení kanceláře
 – demontáž a montáž výpočetní techniky, včetně propojovacích vedení a monitorů
 – demontáž a montáž vybavení pro jednotné obslužné pracoviště (JOP)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- demontáž nábytku
3. Způsob měření:
Udává se počet kusů kompletní konstrukce nebo práce.</t>
  </si>
  <si>
    <t>75B521</t>
  </si>
  <si>
    <t>ELEKTRONICKÁ VAZBA S PROVÁDĚCÍMI POČÍTAČI PRO ZABEZPEČENÍ VÝHYBKOVÉ JEDNOTKY - DODÁVKA</t>
  </si>
  <si>
    <t>1. Položka obsahuje:
 – dodání kompletního vnitřního zařízení pro zabezpečení výhybkové jednotky vč. přepěťových ochran,souvisejících prvků a potřebného pomocného materiálu a jeho dopravy na místo určení, dodávka základního SW
 – pořízení zařízení včetně pomocného materiálu a její dopravu do místa určení
2. Položka neobsahuje:
 X
3. Způsob měření:
Měří se ve výhybkových jednotkách, tj. udává se libovolná metráž kabelů a libovolná kusovitost příslušenství vztažená na jednu výhybkovou jednotku.</t>
  </si>
  <si>
    <t>75B527</t>
  </si>
  <si>
    <t>ELEKTRONICKÁ VAZBA S PROVÁDĚCÍMI POČÍTAČI PRO ZABEZPEČENÍ VÝHYBKOVÉ JEDNOTKY - MONTÁŽ</t>
  </si>
  <si>
    <t>1. Položka obsahuje:
 – upevnění zařízení do stojanu (skříně), osazení vnitřních prvků, instalace individuálního SW
 – montáž dodaného zařízení se všemi pomocnými a doplňujícími pracemi a součástmi, případné použití mechanizmů
2. Položka neobsahuje:
 X
3. Způsob měření:
Měří se ve výhybkových jednotkách, tj. udává se libovolná metráž kabelů a libovolná kusovitost příslušenství vztažená na jednu výhybkovou jednotku.</t>
  </si>
  <si>
    <t>75B949</t>
  </si>
  <si>
    <t>INDIVIDUÁLNÍ SW ELEKTRONICKÉHO STAVĚDLA S ELEKTRONICKÝM ROZHRANÍM - ÚPRAVA</t>
  </si>
  <si>
    <t>1. Položka obsahuje:
 – úprava a instalace individuálního SW elektronického stavědla podle specifikace místa použití
 – úprava a instalaci příslušného programového vybavení
2. Položka neobsahuje:
 X
3. Způsob měření:
Měří se ve výhybkových jednotkách, tj. udává se libovolná metráž kabelů a libovolná kusovitost příslušenství vztažená na jednu výhybkovou jednotku.</t>
  </si>
  <si>
    <t>75C111</t>
  </si>
  <si>
    <t>PŘESTAVNÍK ELEKTROMOTORICKÝ - DODÁVKA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</si>
  <si>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</si>
  <si>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</si>
  <si>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</si>
  <si>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</si>
  <si>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</si>
  <si>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</si>
  <si>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</si>
  <si>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75D171</t>
  </si>
  <si>
    <t>SKŘÍN PŘEJEZDOVÉHO ZABEZPEČOVACÍHO ZAŘÍZENÍ S TRANSFORMÁTORY - DODÁVKA</t>
  </si>
  <si>
    <t>1. Položka obsahuje:
 – dodávka skříně přejezdového zabezpečovacího zařízení s transformátory, doprava do staveništního skladu
 – dodávku skříně přejezdového zabezpečovacího zařízení s transformátory včetně pomocného materiálu, dopravu do staveništního skladu
2. Položka neobsahuje:
 X
3. Způsob měření:
Udává se počet kusů kompletní konstrukce nebo práce.</t>
  </si>
  <si>
    <t>75D177</t>
  </si>
  <si>
    <t>SKŘÍN PŘEJEZDOVÉHO ZABEZPEČOVACÍHO ZAŘÍZENÍ S TRANSFORMÁTORY - MONTÁŽ</t>
  </si>
  <si>
    <t>1. Položka obsahuje:
 – určení místa umístění, usazení na základy a montáž skříně přejezdového zabezpečovacího zařízení s transformátory, připojení na kabelové rozvody
 – montáž skříně přejezdového zabezpečovacího zařízení s transformátory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</si>
  <si>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75E187</t>
  </si>
  <si>
    <t>PŘÍPRAVA A CELKOVÉ ZKOUŠKY ELEKTRONICKÉHO STAVĚDLA PRO JEDNU VLAKOVOU CESTU</t>
  </si>
  <si>
    <t>1. Položka obsahuje:
 – příprava a provedení celkových zkoušek za 1 jízdní cestu
 – kompletní přezkoušení a regulaci
2. Položka neobsahuje:
 X
3. Způsob měření:
Udává se počet kusů kompletní konstrukce nebo práce.</t>
  </si>
  <si>
    <t>DOPLŇKY KOMUNIKACE</t>
  </si>
  <si>
    <t>914111</t>
  </si>
  <si>
    <t>DOPRAVNÍ ZNAČKY ZÁKLADNÍ VELIKOSTI OCELOVÉ NEREFLEXNÍ - DOD A MONTÁŽ</t>
  </si>
  <si>
    <t>položka zahrnuje:
- dodávku a montáž značek v požadovaném provedení</t>
  </si>
  <si>
    <t>PS03016221</t>
  </si>
  <si>
    <t>LIKVIDACE ODPADŮ NEKONTAMINOVANÝCH - 17 04 05 - ŽELEZNÝ ŠROT - KONSTRUKCE, STOŽÁRY, KOLEJ., VČETNĚ DOPRAVY</t>
  </si>
  <si>
    <t>PS030212511</t>
  </si>
  <si>
    <t>ZEMNÍ PRÁCE</t>
  </si>
  <si>
    <t>11120</t>
  </si>
  <si>
    <t>ODSTRANĚNÍ KŘOVIN</t>
  </si>
  <si>
    <t xml:space="preserve"> viz textová a výkresová část projektové dokumentace 2000.000000 = 2000,000000 [A]_x000d_</t>
  </si>
  <si>
    <t>Technická specifikace položky odpovídá příslušné cenové soustavě</t>
  </si>
  <si>
    <t>11201</t>
  </si>
  <si>
    <t>KÁCENÍ STROMŮ D KMENE DO 0,5M S ODSTRANĚNÍM PAŘEZŮ</t>
  </si>
  <si>
    <t xml:space="preserve"> viz textová a výkresová část projektové dokumentace 10.000000 = 10,000000 [A]_x000d_</t>
  </si>
  <si>
    <t xml:space="preserve"> viz textová a výkresová část projektové dokumentace 30.000000 = 30,000000 [A]_x000d_</t>
  </si>
  <si>
    <t xml:space="preserve"> viz textová a výkresová část projektové dokumentace 2962.225000 = 2962,225000 [A]_x000d_</t>
  </si>
  <si>
    <t>14173</t>
  </si>
  <si>
    <t>PROTLAČOVÁNÍ POTRUBÍ Z PLAST HMOT DN DO 200MM</t>
  </si>
  <si>
    <t xml:space="preserve"> viz textová a výkresová část projektové dokumentace 470.000000 = 470,000000 [A]_x000d_</t>
  </si>
  <si>
    <t xml:space="preserve"> viz textová a výkresová část projektové dokumentace 2845.035000 = 2845,035000 [A]_x000d_</t>
  </si>
  <si>
    <t>561102</t>
  </si>
  <si>
    <t>PODKLADNÍ BETON TŘ. II</t>
  </si>
  <si>
    <t>701001</t>
  </si>
  <si>
    <t>OZNAČOVACÍ ŠTÍTEK KABELOVÉHO VEDENÍ, SPOJKY NEBO KABELOVÉ SKŘÍNĚ (VČETNĚ OBJÍMKY)</t>
  </si>
  <si>
    <t xml:space="preserve"> viz textová a výkresová část projektové dokumentace 92.000000 = 92,000000 [A]_x000d_</t>
  </si>
  <si>
    <t>701003</t>
  </si>
  <si>
    <t>BETONOVÝ OZNAČNÍK</t>
  </si>
  <si>
    <t xml:space="preserve"> viz textová a výkresová část projektové dokumentace 52.000000 = 52,000000 [A]_x000d_</t>
  </si>
  <si>
    <t xml:space="preserve"> viz textová a výkresová část projektové dokumentace 50.000000 = 50,000000 [A]_x000d_</t>
  </si>
  <si>
    <t>701005</t>
  </si>
  <si>
    <t>VYHLEDÁVACÍ MARKER ZEMNÍ S MOŽNOSTÍ ZÁPISU</t>
  </si>
  <si>
    <t xml:space="preserve"> viz textová a výkresová část projektové dokumentace 6.000000 = 6,000000 [A]_x000d_</t>
  </si>
  <si>
    <t xml:space="preserve"> viz textová a výkresová část projektové dokumentace 2215.000000 = 2215,000000 [A]_x000d_</t>
  </si>
  <si>
    <t xml:space="preserve"> viz textová a výkresová část projektové dokumentace 525.000000 = 525,000000 [A]_x000d_</t>
  </si>
  <si>
    <t xml:space="preserve"> viz textová a výkresová část projektové dokumentace 1095.000000 = 1095,000000 [A]_x000d_</t>
  </si>
  <si>
    <t xml:space="preserve"> viz textová a výkresová část projektové dokumentace 8225.000000 = 8225,000000 [A]_x000d_</t>
  </si>
  <si>
    <t xml:space="preserve"> viz textová a výkresová část projektové dokumentace 12.000000 = 12,000000 [A]_x000d_</t>
  </si>
  <si>
    <t>702511</t>
  </si>
  <si>
    <t>PRŮRAZ ZDIVEM (PŘÍČKOU) ZDĚNÝM TLOUŠŤKY DO 45 CM</t>
  </si>
  <si>
    <t>702810</t>
  </si>
  <si>
    <t>VYČIŠTĚNÍ STÁVAJÍCÍHO KABELOVÉHO PROSTUPU Z TVÁRNIC NEBO CHRÁNIČEK S KABELOVOU KOMOROU</t>
  </si>
  <si>
    <t xml:space="preserve"> viz textová a výkresová část projektové dokumentace 100.000000 = 100,000000 [A]_x000d_</t>
  </si>
  <si>
    <t>702901</t>
  </si>
  <si>
    <t>ZASYPÁNÍ KABELOVÉHO ŽLABU VRSTVOU Z PŘESÁTÉHO PÍSKU ČI VÝKOPKU SVĚTLÉ ŠÍŘKY DO 120 MM</t>
  </si>
  <si>
    <t>702902</t>
  </si>
  <si>
    <t>ZASYPÁNÍ KABELOVÉHO ŽLABU VRSTVOU Z PŘESÁTÉHO PÍSKU ČI VÝKOPKU SVĚTLÉ ŠÍŘKY PŘES 120 DO 250 MM</t>
  </si>
  <si>
    <t>703212</t>
  </si>
  <si>
    <t>KABELOVÝ ŽLAB NOSNÝ/DRÁTĚNÝ ŽÁROVĚ ZINKOVANÝ VČETNĚ UPEVNĚNÍ A PŘÍSLUŠENSTVÍ SVĚTLÉ ŠÍŘKY PŘES 100 DO 250 MM</t>
  </si>
  <si>
    <t>703512</t>
  </si>
  <si>
    <t>ELEKTROINSTALAČNÍ LIŠTA ŠÍŘKY PŘES 30 DO 60 MM</t>
  </si>
  <si>
    <t xml:space="preserve"> viz textová a výkresová část projektové dokumentace 20.000000 = 20,000000 [A]_x000d_</t>
  </si>
  <si>
    <t>703754</t>
  </si>
  <si>
    <t>PROTIPOŽÁRNÍ UCPÁVKA PROSTUPU KABELOVÉHO PR. DO 110MM, DO EI 90 MIN.</t>
  </si>
  <si>
    <t xml:space="preserve"> viz textová a výkresová část projektové dokumentace 23.000000 = 23,000000 [A]_x000d_</t>
  </si>
  <si>
    <t>703762</t>
  </si>
  <si>
    <t>KABELOVÁ UCPÁVKA VODĚ ODOLNÁ PRO VNITŘNÍ PRŮMĚR OTVORU 65 - 110MM</t>
  </si>
  <si>
    <t xml:space="preserve"> viz textová a výkresová část projektové dokumentace 17.000000 = 17,000000 [A]_x000d_</t>
  </si>
  <si>
    <t>709110</t>
  </si>
  <si>
    <t>PROVIZORNÍ ZAJIŠTĚNÍ KABELU VE VÝKOPU</t>
  </si>
  <si>
    <t>709120</t>
  </si>
  <si>
    <t>PROVIZORNÍ ZAJIŠTĚNÍ POTRUBÍ VE VÝKOPU</t>
  </si>
  <si>
    <t xml:space="preserve"> viz textová a výkresová část projektové dokumentace 60.000000 = 60,000000 [A]_x000d_</t>
  </si>
  <si>
    <t>709210</t>
  </si>
  <si>
    <t>KŘIŽOVATKA KABELOVÝCH VEDENÍ SE STÁVAJÍCÍ INŽENÝRSKOU SÍTÍ (KABELEM, POTRUBÍM APOD.)</t>
  </si>
  <si>
    <t>R029113</t>
  </si>
  <si>
    <t>PŘEVZETÍ A PŘÍPRAVA STAVENIŠTĚ, VYTÝČENÍ SÍTÍ, REVIZE, ZAJIŠTĚNÍ VÝLUK A DOZORŮ V CELÉM ÚSEKU PS</t>
  </si>
  <si>
    <t>R-Položka</t>
  </si>
  <si>
    <t xml:space="preserve"> viz textová a výkresová část projektové dokumentace 8.820000 = 8,820000 [A]_x000d_</t>
  </si>
  <si>
    <t>1. Položka obsahuje:
 – Zahrnuje veškeré náklady spojené s objednatelem požadovanými pracemi. Dále obsahuje cenu za pom. mechanismy včetně všech ostatních vedlejších nákladů.
2. Položka neobsahuje:
 X
3. Způsob měření:
Udává se v km.</t>
  </si>
  <si>
    <t>R123201</t>
  </si>
  <si>
    <t>ODKOPÁVKY A PROKOPÁVKY CHODNÍKŮ, KOMUNIKACÍ, PLOCH A PODKLADOVÝCH VRSTEV TŘ. TĚŽITELNOSTI II., VČETNĚ KOMPLETNÍ OBNOVY POVRCHŮ A PROVIZORNÍCH LÁVEK</t>
  </si>
  <si>
    <t xml:space="preserve">1. Položka obsahuje:
 – kompletní provedení vykopávky nezapažené i zapažené, včetně kompletní obnovy povrchů
 – ošetření výkopiště po celou dobu práce v něm vč. klimatických opatření
 – ztížení vykopávek v blízkosti podzemního vedení, konstrukcí a objektů vč. jejich dočasného zajištění
 – ztížení pod vodou, v okolí výbušnin, ve stísněných prostorech ap.
 – příplatek za lepivost
 – těžení po vrstvách, pásech a po jiných nutných částech (figurách)
 – čerpání vody vč. čerpacích jímek, potrubí a pohotovostní čerpací soupravy,  odvedení nebo obvedení vody v okolí výkopiště a ve výkopišti
 – potřebné snížení hladiny podzemní vody
 – těžení a rozpojování jednotlivých balvanů, eventuelně nutné druhotné rozpojení odstřelené horniny
 – ruční vykopávky, odstranění kořenů a napadávek
 – vytahování a nošení výkopku
 – svahování a přesvahování svahů do konečného tvaru, výměnu hornin v podloží a v pláni znehodnocené klimatickými vlivy
 – pažení, vzepření a rozepření vč. přepažování
 – hradící a štětové stěny dočasné (adekvátně platí ustanovení k pol. 1151,2)
 – úpravu, ochranu a očištění dna, základové spáry, stěn a svahů
 – zhutnění podloží, případně i svahů vč. svahování
 – třídění výkopku
 – veškeré pomocné konstrukce umožňující provedení vykopávky (příjezdy, sjezdy, nájezdy, lešení, podpěrné konstrukce, přemostění, zpevněné plochy, zakrytí a pod.)
 – naložení výkopku na dopravní prostředek
2. Položka neobsahuje:
 – hradící a štětové stěny
 – zřízení stupňů v podloží a lavic na svazích
 – dolamování
 – odvoz výkopku na mezideponii, likvidaci nebo jiné určené místo
 – poplatky za likvidaci odpadů, nacení se položkami ze ssd 0
3. Způsob měření:
Měří se metr krychlový výkopku v ulehlém (původním) stavu.</t>
  </si>
  <si>
    <t>R5933036</t>
  </si>
  <si>
    <t>PANEL SILNIČNÍ IZD 100/21 1000X215X3000, DODÁVKA, MONTÁŽ, DEMONTÁŽ, DOPRAVA</t>
  </si>
  <si>
    <t>1. Položka obsahuje:
 – Viz. textace pložky
2. Položka neobsahuje:
 X
3. Způsob měření:
Udává se v kusech</t>
  </si>
  <si>
    <t>R701011</t>
  </si>
  <si>
    <t>VYTÝČENÍ TRASY</t>
  </si>
  <si>
    <t>1. Položka obsahuje:
 – vytyčení nové trasy vedení na stěně či v terénu
2. Položka neobsahuje:
 X
3. Způsob měření:
Udává se v km vybourané rýhy</t>
  </si>
  <si>
    <t>R701ADC</t>
  </si>
  <si>
    <t>GEODETICKÉ ZAMĚŘENÍ TRASY</t>
  </si>
  <si>
    <t>1. Položka obsahuje:
 – Geodetické zaměření trasy. Dále obsahuje cenu za pom. mechanismy včetně všech ostatních vedlejších nákladů.
2. Položka neobsahuje:
 X
3. Způsob měření:
Udává se v km</t>
  </si>
  <si>
    <t>R703122</t>
  </si>
  <si>
    <t>KABELOVÝ ŽLAB NA ZÁBRADLÍ 100 x 250 MM, ŽÁROVĚ ZINKOVANÝ, TL. PLECHU MIN. 1,2MM, ZAJIŠTĚNÍ ŽLABU PÁSKOVANÍM, VČETNĚ KONZOL A UPEVNĚNÍ</t>
  </si>
  <si>
    <t xml:space="preserve"> viz textová a výkresová část projektové dokumentace 260.000000 = 260,000000 [A]_x000d_</t>
  </si>
  <si>
    <t>1. Položka obsahuje:
 – Zahrnuje veškeré náklady spojené s uvedenými pracemi, materiál a montáž. Dále obsahuje cenu za pom. mechanismy a materiál včetně všech ostatních vedlejších nákladů.
2. Položka neobsahuje:
 X
3. Způsob měření:
Udává se v metrech.</t>
  </si>
  <si>
    <t>2</t>
  </si>
  <si>
    <t>DODÁVKY, MONTÁŽE A NOSNÝ MATERIÁL</t>
  </si>
  <si>
    <t>703452</t>
  </si>
  <si>
    <t>ELEKTROINSTALAČNÍ TRUBKA S FUNKČNÍ ODOLNOSTÍ PŘI POŽÁRU VČETNĚ UPEVNĚNÍ A PŘÍSLUŠENSTVÍ DN PRŮMĚRU PŘES 25 DO 40 MM</t>
  </si>
  <si>
    <t xml:space="preserve"> viz textová a výkresová část projektové dokumentace 280.000000 = 280,000000 [A]_x000d_</t>
  </si>
  <si>
    <t xml:space="preserve"> viz textová a výkresová část projektové dokumentace 35.000000 = 35,000000 [A]_x000d_</t>
  </si>
  <si>
    <t>741C04</t>
  </si>
  <si>
    <t>OCHRANNÉ POSPOJOVÁNÍ CU VODIČEM DO 16 MM2</t>
  </si>
  <si>
    <t>742F12</t>
  </si>
  <si>
    <t>KABEL NN NEBO VODIČ JEDNOŽÍLOVÝ CU S PLASTOVOU IZOLACÍ OD 4 DO 16 MM2</t>
  </si>
  <si>
    <t xml:space="preserve"> viz textová a výkresová část projektové dokumentace 175.000000 = 175,000000 [A]_x000d_</t>
  </si>
  <si>
    <t>742K12</t>
  </si>
  <si>
    <t>UKONČENÍ JEDNOŽÍLOVÉHO KABELU V ROZVADĚČI NEBO NA PŘÍSTROJI OD 4 DO 16 MM2</t>
  </si>
  <si>
    <t xml:space="preserve"> viz textová a výkresová část projektové dokumentace 70.000000 = 70,000000 [A]_x000d_</t>
  </si>
  <si>
    <t xml:space="preserve"> viz textová a výkresová část projektové dokumentace 1.000000 = 1,000000 [A]_x000d_</t>
  </si>
  <si>
    <t>75I221</t>
  </si>
  <si>
    <t>KABEL ZEMNÍ DVOUPLÁŠŤOVÝ BEZ PANCÍŘE PRŮMĚRU ŽÍLY 0,8 MM DO 5XN</t>
  </si>
  <si>
    <t>KMČTYŘKA</t>
  </si>
  <si>
    <t xml:space="preserve"> viz textová a výkresová část projektové dokumentace 2.325000 = 2,325000 [A]_x000d_</t>
  </si>
  <si>
    <t>75I222</t>
  </si>
  <si>
    <t>KABEL ZEMNÍ DVOUPLÁŠŤOVÝ BEZ PANCÍŘE PRŮMĚRU ŽÍLY 0,8 MM DO 25XN</t>
  </si>
  <si>
    <t>75I321</t>
  </si>
  <si>
    <t>KABEL ZEMNÍ DVOUPLÁŠŤOVÝ S PANCÍŘEM PRŮMĚRU ŽÍLY 0,8 MM DO 5XN</t>
  </si>
  <si>
    <t xml:space="preserve"> viz textová a výkresová část projektové dokumentace 0.100000 = 0,100000 [A]_x000d_</t>
  </si>
  <si>
    <t>75I322</t>
  </si>
  <si>
    <t>KABEL ZEMNÍ DVOUPLÁŠŤOVÝ S PANCÍŘEM PRŮMĚRU ŽÍLY 0,8 MM DO 25XN</t>
  </si>
  <si>
    <t xml:space="preserve"> viz textová a výkresová část projektové dokumentace 122.950000 = 122,950000 [A]_x000d_</t>
  </si>
  <si>
    <t>75I812</t>
  </si>
  <si>
    <t>KABEL OPTICKÝ SINGLEMODE DO 36 VLÁKEN</t>
  </si>
  <si>
    <t>KMVLÁKNO</t>
  </si>
  <si>
    <t xml:space="preserve"> viz textová a výkresová část projektové dokumentace 21.360000 = 21,360000 [A]_x000d_</t>
  </si>
  <si>
    <t>75I813</t>
  </si>
  <si>
    <t>KABEL OPTICKÝ SINGLEMODE DO 72 VLÁKEN</t>
  </si>
  <si>
    <t xml:space="preserve"> viz textová a výkresová část projektové dokumentace 453.120000 = 453,120000 [A]_x000d_</t>
  </si>
  <si>
    <t>75I815</t>
  </si>
  <si>
    <t>KABEL OPTICKÝ SINGLEMODE - MONTÁŽ DO OBSAZENÉ TRUBKY</t>
  </si>
  <si>
    <t xml:space="preserve"> viz textová a výkresová část projektové dokumentace 360.000000 = 360,000000 [A]_x000d_</t>
  </si>
  <si>
    <t>75I841</t>
  </si>
  <si>
    <t>KABEL OPTICKÝ - REZERVA DO 500 MM - DODÁVKA</t>
  </si>
  <si>
    <t xml:space="preserve"> viz textová a výkresová část projektové dokumentace 18.000000 = 18,000000 [A]_x000d_</t>
  </si>
  <si>
    <t>75I84X</t>
  </si>
  <si>
    <t>KABEL OPTICKÝ - REZERVA DO 500 MM - MONTÁŽ</t>
  </si>
  <si>
    <t>75I851</t>
  </si>
  <si>
    <t>KABEL OPTICKÝ - REZERVA PŘES 500 MM - DODÁVKA</t>
  </si>
  <si>
    <t xml:space="preserve"> viz textová a výkresová část projektové dokumentace 4.000000 = 4,000000 [A]_x000d_</t>
  </si>
  <si>
    <t>75I85X</t>
  </si>
  <si>
    <t>KABEL OPTICKÝ - REZERVA PŘES 500 MM - MONTÁŽ</t>
  </si>
  <si>
    <t>75I911</t>
  </si>
  <si>
    <t>OPTOTRUBKA HDPE PRŮMĚRU DO 40 MM</t>
  </si>
  <si>
    <t xml:space="preserve"> viz textová a výkresová část projektové dokumentace 16835.000000 = 16835,000000 [A]_x000d_</t>
  </si>
  <si>
    <t>75I961</t>
  </si>
  <si>
    <t>OPTOTRUBKA - HERMETIZACE ÚSEKU DO 2000 M</t>
  </si>
  <si>
    <t>ÚSEK</t>
  </si>
  <si>
    <t xml:space="preserve"> viz textová a výkresová část projektové dokumentace 33.000000 = 33,000000 [A]_x000d_</t>
  </si>
  <si>
    <t>75I962</t>
  </si>
  <si>
    <t>OPTOTRUBKA - KALIBRACE</t>
  </si>
  <si>
    <t>75IA11</t>
  </si>
  <si>
    <t xml:space="preserve">OPTOTRUBKOVÁ SPOJKA  PRŮMĚRU DO 40 MM - DODÁVKA</t>
  </si>
  <si>
    <t xml:space="preserve"> viz textová a výkresová část projektové dokumentace 42.000000 = 42,000000 [A]_x000d_</t>
  </si>
  <si>
    <t>75IA1X</t>
  </si>
  <si>
    <t xml:space="preserve">OPTOTRUBKOVÁ SPOJKA  - MONTÁŽ</t>
  </si>
  <si>
    <t>75IA51</t>
  </si>
  <si>
    <t>OPTOTRUBKOVÁ KONCOVKA PRŮMĚRU DO 40 MM - DODÁVKA</t>
  </si>
  <si>
    <t xml:space="preserve"> viz textová a výkresová část projektové dokumentace 16.000000 = 16,000000 [A]_x000d_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</si>
  <si>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</si>
  <si>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</si>
  <si>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</si>
  <si>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</si>
  <si>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</si>
  <si>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</si>
  <si>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</si>
  <si>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</si>
  <si>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 xml:space="preserve"> viz textová a výkresová část projektové dokumentace 36.000000 = 36,000000 [A]_x000d_</t>
  </si>
  <si>
    <t>75IA7X</t>
  </si>
  <si>
    <t>OPTOTRUBKOVÁ PRŮCHODKA - MONTÁŽ</t>
  </si>
  <si>
    <t>75ID11</t>
  </si>
  <si>
    <t>PLASTOVÁ ZEMNÍ KOMORA PRO ULOŽENÍ REZERVY - DODÁVKA</t>
  </si>
  <si>
    <t xml:space="preserve"> viz textová a výkresová část projektové dokumentace 5.000000 = 5,000000 [A]_x000d_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</si>
  <si>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</si>
  <si>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</si>
  <si>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</si>
  <si>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</si>
  <si>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</si>
  <si>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</si>
  <si>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</si>
  <si>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</si>
  <si>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 xml:space="preserve"> viz textová a výkresová část projektové dokumentace 46.000000 = 46,000000 [A]_x000d_</t>
  </si>
  <si>
    <t>75ID3X</t>
  </si>
  <si>
    <t>PLASTOVÁ ZEMNÍ KOMORA TĚSNENÍ PRO HDPE TRUBKU DO 40 MM - MONTÁŽ</t>
  </si>
  <si>
    <t>75IECY</t>
  </si>
  <si>
    <t>VENKOVNÍ TELEFONNÍ OBJEKT - DEMONTÁŽ</t>
  </si>
  <si>
    <t>75IEE5</t>
  </si>
  <si>
    <t>OPTICKÝ ROZVADĚČ 19" PROVEDENÍ DO 144 VLÁKEN - DODÁVKA</t>
  </si>
  <si>
    <t xml:space="preserve"> viz textová a výkresová část projektové dokumentace 2.000000 = 2,000000 [A]_x000d_</t>
  </si>
  <si>
    <t>75IEEX</t>
  </si>
  <si>
    <t>OPTICKÝ ROZVADĚČ 19" PROVEDENÍ - MONTÁŽ</t>
  </si>
  <si>
    <t>75IEF2</t>
  </si>
  <si>
    <t>OPTICKÝ ROZVADĚČ NA ZEĎ 24 VLÁKEN - DODÁVKA</t>
  </si>
  <si>
    <t>75IEF4</t>
  </si>
  <si>
    <t>OPTICKÝ ROZVADĚČ NA ZEĎ 48 VLÁKEN - DODÁVKA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</si>
  <si>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</si>
  <si>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</si>
  <si>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</si>
  <si>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</si>
  <si>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</si>
  <si>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</si>
  <si>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</si>
  <si>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</si>
  <si>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</si>
  <si>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</si>
  <si>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</si>
  <si>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</si>
  <si>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</si>
  <si>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</si>
  <si>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75IEJ1</t>
  </si>
  <si>
    <t>ZASLEPOVACÍ MODUL 12 VLÁKEN - DODÁVKA</t>
  </si>
  <si>
    <t xml:space="preserve"> viz textová a výkresová část projektové dokumentace 8.000000 = 8,000000 [A]_x000d_</t>
  </si>
  <si>
    <t>75IEJX</t>
  </si>
  <si>
    <t>ZASLEPOVACÍ MODUL 12 VLÁKEN - MONTÁŽ</t>
  </si>
  <si>
    <t>75IF21</t>
  </si>
  <si>
    <t>ROZPOJOVACÍ SVORKOVNICE 2/10, 2/8 - DODÁVKA</t>
  </si>
  <si>
    <t>75IF21R</t>
  </si>
  <si>
    <t>SVORKOVNICE odizolovaná RSA zelená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</si>
  <si>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</si>
  <si>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75IF2X</t>
  </si>
  <si>
    <t>ROZPOJOVACÍ SVORKOVNICE 2/10, 2/8 - MONTÁŽ</t>
  </si>
  <si>
    <t>75IF31</t>
  </si>
  <si>
    <t>ZEMNÍCÍ SVORKOVNICE - DODÁVKA</t>
  </si>
  <si>
    <t xml:space="preserve"> viz textová a výkresová část projektové dokumentace 13.000000 = 13,000000 [A]_x000d_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</si>
  <si>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</si>
  <si>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</si>
  <si>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</si>
  <si>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</si>
  <si>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</si>
  <si>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</si>
  <si>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75IF91</t>
  </si>
  <si>
    <t>KONSTRUKCE DO SKŘÍNĚ 19" PRO UPEVNĚNÍ ZAŘÍZENÍ - DODÁVKA</t>
  </si>
  <si>
    <t xml:space="preserve"> viz textová a výkresová část projektové dokumentace 26.000000 = 26,000000 [A]_x000d_</t>
  </si>
  <si>
    <t>75IF9X</t>
  </si>
  <si>
    <t>KONSTRUKCE DO SKŘÍNĚ 19" PRO UPEVNĚNÍ ZAŘÍZENÍ - MONTÁŽ</t>
  </si>
  <si>
    <t>75IFA1</t>
  </si>
  <si>
    <t>NOSNÍK BLESKOJISTEK - DODÁVKA</t>
  </si>
  <si>
    <t xml:space="preserve"> viz textová a výkresová část projektové dokumentace 32.000000 = 32,000000 [A]_x000d_</t>
  </si>
  <si>
    <t>75IFAX</t>
  </si>
  <si>
    <t>NOSNÍK BLESKOJISTEK - MONTÁŽ</t>
  </si>
  <si>
    <t>75IFB1</t>
  </si>
  <si>
    <t>BLESKOJISTKA - DODÁVKA</t>
  </si>
  <si>
    <t xml:space="preserve"> viz textová a výkresová část projektové dokumentace 320.000000 = 320,000000 [A]_x000d_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</si>
  <si>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</si>
  <si>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</si>
  <si>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</si>
  <si>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</si>
  <si>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</si>
  <si>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</si>
  <si>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</si>
  <si>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</si>
  <si>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</si>
  <si>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</si>
  <si>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75IG61</t>
  </si>
  <si>
    <t>VEDENÍ UZEMŇOVACÍ V ZEMI Z FEZN DRÁTU DO 120 MM2 - DODÁVKA</t>
  </si>
  <si>
    <t>75IG6X</t>
  </si>
  <si>
    <t xml:space="preserve">VEDENÍ UZEMŇOVACÍ V ZEMI Z FEZN DRÁTU DO 120 MM2  - MONTÁŽ</t>
  </si>
  <si>
    <t>75IH11</t>
  </si>
  <si>
    <t>UKONČENÍ KABELU CELOPLASTOVÉHO BEZ PANCÍŘE DO 40 ŽIL</t>
  </si>
  <si>
    <t xml:space="preserve"> viz textová a výkresová část projektové dokumentace 14.000000 = 14,000000 [A]_x000d_</t>
  </si>
  <si>
    <t>75IH21</t>
  </si>
  <si>
    <t>UKONČENÍ KABELU CELOPLASTOVÝHO S PANCÍŘEM DO 40 ŽIL</t>
  </si>
  <si>
    <t>75IH22</t>
  </si>
  <si>
    <t>UKONČENÍ KABELU CELOPLASTOVÝHO S PANCÍŘEM DO 100 ŽIL</t>
  </si>
  <si>
    <t>75IH31</t>
  </si>
  <si>
    <t>UKONČENÍ KABELU FORMA KABELOVÁ DÉLKY DO 0,5 M DO 5XN</t>
  </si>
  <si>
    <t>75IH32</t>
  </si>
  <si>
    <t>UKONČENÍ KABELU FORMA KABELOVÁ DÉLKY DO 0,5 M DO 25XN</t>
  </si>
  <si>
    <t xml:space="preserve"> viz textová a výkresová část projektové dokumentace 9.000000 = 9,000000 [A]_x000d_</t>
  </si>
  <si>
    <t>75IH62</t>
  </si>
  <si>
    <t>UKONČENÍ KABELU OPTICKÉHO DO 36 VLÁKEN</t>
  </si>
  <si>
    <t>75IH63</t>
  </si>
  <si>
    <t>UKONČENÍ KABELU OPTICKÉHO DO 72 VLÁKEN</t>
  </si>
  <si>
    <t>75II21</t>
  </si>
  <si>
    <t>SPOJKA PRO CELOPLASTOVÉ KABELY S PANCÍŘEM DO 100 ŽIL - DODÁVKA</t>
  </si>
  <si>
    <t>75II2X</t>
  </si>
  <si>
    <t>SPOJKA PRO CELOPLASTOVÉ KABELY S PANCÍŘEM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</si>
  <si>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</si>
  <si>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</si>
  <si>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</si>
  <si>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</si>
  <si>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</si>
  <si>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</si>
  <si>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</si>
  <si>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</si>
  <si>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75IJ11</t>
  </si>
  <si>
    <t>MĚŘENÍ - ZŘÍZENÍ VÝVODU KABELOVÉHO PLÁŠTĚ PRO MĚŘENÍ</t>
  </si>
  <si>
    <t>75IJ12</t>
  </si>
  <si>
    <t>MĚŘENÍ JEDNOSMĚRNÉ NA SDĚLOVACÍM KABELU</t>
  </si>
  <si>
    <t xml:space="preserve"> viz textová a výkresová část projektové dokumentace 460.000000 = 460,000000 [A]_x000d_</t>
  </si>
  <si>
    <t>75IJ13</t>
  </si>
  <si>
    <t>MĚŘENÍ ÚTLUMU PŘESLECHU NA BLÍZKÉM KONCI NA MÍSTNÍM SDĚL. KABELU ZA 1 ČTYŘKU XN A 1 MĚŘENÝ ÚSEK</t>
  </si>
  <si>
    <t xml:space="preserve"> viz textová a výkresová část projektové dokumentace 115.000000 = 115,000000 [A]_x000d_</t>
  </si>
  <si>
    <t>75IJ15</t>
  </si>
  <si>
    <t>MĚŘENÍ A VYROVNÁNÍ KAPACITNÍCH NEROVNOVÁH NA MÍSTNÍM SDĚLOVACÍM KABELU, KABEL DO 4 KM DÉLKY, 1 ČTYŘKA</t>
  </si>
  <si>
    <t xml:space="preserve"> viz textová a výkresová část projektové dokumentace 130.000000 = 130,000000 [A]_x000d_</t>
  </si>
  <si>
    <t>75IK21</t>
  </si>
  <si>
    <t>MĚŘENÍ KOMPLEXNÍ OPTICKÉHO KABELU</t>
  </si>
  <si>
    <t>VLÁKNO</t>
  </si>
  <si>
    <t xml:space="preserve"> viz textová a výkresová část projektové dokumentace 312.000000 = 312,000000 [A]_x000d_</t>
  </si>
  <si>
    <t>75J212</t>
  </si>
  <si>
    <t>KABEL SDĚLOVACÍ PRO VNITŘNÍ POUŽITÍ DO 10 PÁRŮ PRŮMĚRU 0,5 MM</t>
  </si>
  <si>
    <t>75J821</t>
  </si>
  <si>
    <t>OPTICKÝ PIGTAIL SINGLEMODE DO 2 M - DODÁVKA</t>
  </si>
  <si>
    <t xml:space="preserve"> viz textová a výkresová část projektové dokumentace 408.000000 = 408,000000 [A]_x000d_</t>
  </si>
  <si>
    <t>75J82X</t>
  </si>
  <si>
    <t>OPTICKÝ PIGTAIL SINGLEMODE - MONTÁŽ</t>
  </si>
  <si>
    <t>75J921</t>
  </si>
  <si>
    <t>OPTICKÝ PATCHCORD SINGLEMODE DO 5 M - DODÁVKA</t>
  </si>
  <si>
    <t xml:space="preserve"> viz textová a výkresová část projektové dokumentace 40.000000 = 40,000000 [A]_x000d_</t>
  </si>
  <si>
    <t>75J92X</t>
  </si>
  <si>
    <t>OPTICKÝ PATCHCORD SINGLEMODE - MONTÁŽ</t>
  </si>
  <si>
    <t>75K112</t>
  </si>
  <si>
    <t>TRANSFORMÁTOR ODDĚLOVACÍ (OCHRANNÝ) PŘES 1000 VA - DODÁVKA</t>
  </si>
  <si>
    <t>75K11X</t>
  </si>
  <si>
    <t>TRANSFORMÁTOR ODDĚLOVACÍ (OCHRANNÝ) - MONTÁŽ</t>
  </si>
  <si>
    <t>R75IEC1</t>
  </si>
  <si>
    <t>Venkovní telefonní objekt na sloupku, skříň společná přístrojová 3D, včetně výstroje a montáže</t>
  </si>
  <si>
    <t>1. Položka obsahuje:
 – dodávku a montáž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</si>
  <si>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R75IL71</t>
  </si>
  <si>
    <t>KABELOVÁ KNIHA - VYHOTOVENÍ</t>
  </si>
  <si>
    <t xml:space="preserve"> viz textová a výkresová část projektové dokumentace 8820.000000 = 8820,000000 [A]_x000d_</t>
  </si>
  <si>
    <t>1. Položka obsahuje:
 – zhotovení kabelové knihy plánů dle požadavku správce a majitele zařízení a "Základní technické specifikace optických kabelů a jejich přislušenství v telekomunikační síti SŽDC".
2. Položka neobsahuje:
 X
3. Způsob měření:
Měřící práce se udávají počtem metrů kabeláže, pro kterou má být kniha zhotovena.</t>
  </si>
  <si>
    <t>3</t>
  </si>
  <si>
    <t>POPLATKY ZA SKLÁDKY</t>
  </si>
  <si>
    <t xml:space="preserve"> viz textová a výkresová část projektové dokumentace 234.380000 = 234,380000 [A]_x000d_</t>
  </si>
  <si>
    <t>R015120</t>
  </si>
  <si>
    <t>904</t>
  </si>
  <si>
    <t>NEOCEŇOVAT - LIKVIDACE ODPADŮ NEKONTAMINOVANÝCH - 17 01 02 - STAVEBNÍ A DEMOLIČNÍ SUŤ (CIHLY), VČETNĚ DOPRAVY</t>
  </si>
  <si>
    <t>R015130</t>
  </si>
  <si>
    <t>905</t>
  </si>
  <si>
    <t>NEOCEŇOVAT - LIKVIDACE ODPADŮ NEKONTAMINOVANÝCH - 17 03 02 - VYBOURANÝ ASFALTOVÝ BETON BEZ DEHTU, VČETNĚ DOPRAVY</t>
  </si>
  <si>
    <t>1. Položka obsahuje:
 - veškeré poplatky provozovateli skládky, recyklační linky nebo jiného zařízení na zpracování nebo likvidaci odpadů související s převzetím, uložením, zpracováním nebo likvidací odpadu,
 - náklady spojené s dopravou odpadu z místa stavby na místo převzetí provozovatelem skládky, recyklační linky nebo jiného zařízení na zpracování nebo likvidaci odpadů,
 - náklady spojené s vyložením a manipulací s materiálem v místě skládky.
2. Položka obsahuje:
 - náklady spojené s naložením a manipulací s materiálem.
3. Způsob měření: 
 - měrná jednotka tuna určující množství odpadu vytříděného v souladu se zákonem 541/2020 Sb., o odpadech, v platném znění</t>
  </si>
  <si>
    <t xml:space="preserve"> viz textová a výkresová část projektové dokumentace 0.200000 = 0,200000 [A]_x000d_</t>
  </si>
  <si>
    <t>PS030212521</t>
  </si>
  <si>
    <t xml:space="preserve"> viz textová a výkresová část projektové dokumentace 233.100000 = 233,100000 [A]_x000d_</t>
  </si>
  <si>
    <t xml:space="preserve"> viz textová a výkresová část projektové dokumentace 209.790000 = 209,790000 [A]_x000d_</t>
  </si>
  <si>
    <t xml:space="preserve"> viz textová a výkresová část projektové dokumentace 335.000000 = 335,000000 [A]_x000d_</t>
  </si>
  <si>
    <t>702232</t>
  </si>
  <si>
    <t>KABELOVÁ CHRÁNIČKA ZEMNÍ DĚLENÁ DN PŘES 100 DO 200 MM</t>
  </si>
  <si>
    <t xml:space="preserve"> viz textová a výkresová část projektové dokumentace 45.000000 = 45,000000 [A]_x000d_</t>
  </si>
  <si>
    <t>703763</t>
  </si>
  <si>
    <t>KABELOVÁ UCPÁVKA VODĚ ODOLNÁ PRO VNITŘNÍ PRŮMĚR OTVORU 105 - 185MM</t>
  </si>
  <si>
    <t xml:space="preserve"> viz textová a výkresová část projektové dokumentace 0.390000 = 0,390000 [A]_x000d_</t>
  </si>
  <si>
    <t xml:space="preserve"> viz textová a výkresová část projektové dokumentace 1.170000 = 1,170000 [A]_x000d_</t>
  </si>
  <si>
    <t>75I81Y</t>
  </si>
  <si>
    <t>KABEL OPTICKÝ SINGLEMODE - DEMONTÁŽ</t>
  </si>
  <si>
    <t>75IE4Y</t>
  </si>
  <si>
    <t>SLOUPKOVÝ ROZVADĚČ DO 100 PÁRŮ - DEMONTÁŽ</t>
  </si>
  <si>
    <t>75IEEY</t>
  </si>
  <si>
    <t>OPTICKÝ ROZVADĚČ 19" PROVEDENÍ - DEMONTÁŽ</t>
  </si>
  <si>
    <t>75IF2Y</t>
  </si>
  <si>
    <t>ROZPOJOVACÍ SVORKOVNICE 2/10, 2/8 - DEMONTÁŽ</t>
  </si>
  <si>
    <t>75II22</t>
  </si>
  <si>
    <t>SPOJKA PRO CELOPLASTOVÉ KABELY S PANCÍŘEM PŘES 100 ŽIL - DODÁVKA</t>
  </si>
  <si>
    <t>75II32</t>
  </si>
  <si>
    <t>SPOJKA DÁLKOVÉHO KABELU PŘES 100 ŽIL - DODÁVKA</t>
  </si>
  <si>
    <t>75II3X</t>
  </si>
  <si>
    <t>SPOJKA DÁLKOVÉHO KABELU - MONTÁŽ</t>
  </si>
  <si>
    <t>75IJ21</t>
  </si>
  <si>
    <t>MĚŘENÍ ZKRÁCENÉ ZÁVĚREČNÉ DÁLKOVÉHO KABELU V OBOU SMĚRECH ZA PROVOZU</t>
  </si>
  <si>
    <t>ČTYŘKA</t>
  </si>
  <si>
    <t>75IK11</t>
  </si>
  <si>
    <t>MĚŘENÍ STÁVAJÍCÍHO OPTICKÉHO KABELU</t>
  </si>
  <si>
    <t xml:space="preserve"> viz textová a výkresová část projektové dokumentace 24.000000 = 24,000000 [A]_x000d_</t>
  </si>
  <si>
    <t xml:space="preserve"> viz textová a výkresová část projektové dokumentace 390.000000 = 390,000000 [A]_x000d_</t>
  </si>
  <si>
    <t xml:space="preserve"> viz textová a výkresová část projektové dokumentace 43.823000 = 43,823000 [A]_x000d_</t>
  </si>
  <si>
    <t>PS030220111</t>
  </si>
  <si>
    <t xml:space="preserve"> viz textová a výkresová část projektové dokumentace 325.175000 = 325,175000 [A]_x000d_</t>
  </si>
  <si>
    <t xml:space="preserve"> viz textová a výkresová část projektové dokumentace 303.175000 = 303,175000 [A]_x000d_</t>
  </si>
  <si>
    <t xml:space="preserve"> viz textová a výkresová část projektové dokumentace 240.000000 = 240,000000 [A]_x000d_</t>
  </si>
  <si>
    <t xml:space="preserve"> viz textová a výkresová část projektové dokumentace 270.000000 = 270,000000 [A]_x000d_</t>
  </si>
  <si>
    <t xml:space="preserve"> viz textová a výkresová část projektové dokumentace 600.000000 = 600,000000 [A]_x000d_</t>
  </si>
  <si>
    <t xml:space="preserve"> viz textová a výkresová část projektové dokumentace 375.000000 = 375,000000 [A]_x000d_</t>
  </si>
  <si>
    <t xml:space="preserve"> viz textová a výkresová část projektové dokumentace 530.000000 = 530,000000 [A]_x000d_</t>
  </si>
  <si>
    <t>703112</t>
  </si>
  <si>
    <t>KABELOVÝ ROŠT/LÁVKA NOSNÝ ŽÁROVĚ ZINKOVANÝ VČETNĚ UPEVNĚNÍ A PŘÍSLUŠENSTVÍ SVĚTLÉ ŠÍŘKY PŘES 100 DO 250 MM</t>
  </si>
  <si>
    <t xml:space="preserve"> viz textová a výkresová část projektové dokumentace 15.000000 = 15,000000 [A]_x000d_</t>
  </si>
  <si>
    <t>709611</t>
  </si>
  <si>
    <t>DEMONTÁŽ KABELOVÉHO ŽLABU/LIŠTY VČETNĚ KRYTU</t>
  </si>
  <si>
    <t xml:space="preserve"> viz textová a výkresová část projektové dokumentace 200.000000 = 200,000000 [A]_x000d_</t>
  </si>
  <si>
    <t xml:space="preserve"> viz textová a výkresová část projektové dokumentace 0.525000 = 0,525000 [A]_x000d_</t>
  </si>
  <si>
    <t>R702212</t>
  </si>
  <si>
    <t>KABELOVÁ CHRÁNIČKA ZEMNÍ DN PŘES 100 DO 200 MM SE ZATAHOVACÍM LANKEM</t>
  </si>
  <si>
    <t xml:space="preserve"> viz textová a výkresová část projektové dokumentace 80.000000 = 80,000000 [A]_x000d_</t>
  </si>
  <si>
    <t>1. Položka obsahuje:
 – Viz. textace pložky
2. Položka neobsahuje:
 X
3. Způsob měření:
Udává se v metrech</t>
  </si>
  <si>
    <t xml:space="preserve"> viz textová a výkresová část projektové dokumentace 25.000000 = 25,000000 [A]_x000d_</t>
  </si>
  <si>
    <t>75I212</t>
  </si>
  <si>
    <t>KABEL ZEMNÍ DVOUPLÁŠŤOVÝ BEZ PANCÍŘE PRŮMĚRU ŽÍLY 0,6 MM DO 25XN</t>
  </si>
  <si>
    <t xml:space="preserve"> viz textová a výkresová část projektové dokumentace 16.650000 = 16,650000 [A]_x000d_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</si>
  <si>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</si>
  <si>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</si>
  <si>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</si>
  <si>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</si>
  <si>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75I313</t>
  </si>
  <si>
    <t>KABEL ZEMNÍ DVOUPLÁŠŤOVÝ S PANCÍŘEM PRŮMĚRU ŽÍLY 0,6 MM DO 50XN</t>
  </si>
  <si>
    <t xml:space="preserve"> viz textová a výkresová část projektové dokumentace 18.200000 = 18,200000 [A]_x000d_</t>
  </si>
  <si>
    <t>75I811</t>
  </si>
  <si>
    <t>KABEL OPTICKÝ SINGLEMODE DO 12 VLÁKEN</t>
  </si>
  <si>
    <t xml:space="preserve"> viz textová a výkresová část projektové dokumentace 7.800000 = 7,800000 [A]_x000d_</t>
  </si>
  <si>
    <t xml:space="preserve"> viz textová a výkresová část projektové dokumentace 35.280000 = 35,280000 [A]_x000d_</t>
  </si>
  <si>
    <t xml:space="preserve"> viz textová a výkresová část projektové dokumentace 1510.000000 = 1510,000000 [A]_x000d_</t>
  </si>
  <si>
    <t>75IE21</t>
  </si>
  <si>
    <t>SKŘÍŇ ROZVODNÁ DO 100 PÁRŮ - DODÁVKA</t>
  </si>
  <si>
    <t>75IE2X</t>
  </si>
  <si>
    <t>SKŘÍŇ ROZVODNÁ DO 100 PÁRŮ - MONTÁŽ</t>
  </si>
  <si>
    <t>75IEE1</t>
  </si>
  <si>
    <t>OPTICKÝ ROZVADĚČ 19" PROVEDENÍ DO 12 VLÁKEN - DODÁVKA</t>
  </si>
  <si>
    <t>75IEE3</t>
  </si>
  <si>
    <t>OPTICKÝ ROZVADĚČ 19" PROVEDENÍ 36 VLÁKEN - DODÁVKA</t>
  </si>
  <si>
    <t>75IEE4</t>
  </si>
  <si>
    <t>OPTICKÝ ROZVADĚČ 19" PROVEDENÍ 48 VLÁKEN - DODÁVKA</t>
  </si>
  <si>
    <t xml:space="preserve"> viz textová a výkresová část projektové dokumentace 7.000000 = 7,000000 [A]_x000d_</t>
  </si>
  <si>
    <t xml:space="preserve"> viz textová a výkresová část projektové dokumentace 3.000000 = 3,000000 [A]_x000d_</t>
  </si>
  <si>
    <t>75IF51</t>
  </si>
  <si>
    <t>MONTÁŽNÍ RÁM 15+1 - DODÁVKA</t>
  </si>
  <si>
    <t>75IF5X</t>
  </si>
  <si>
    <t>MONTÁŽNÍ RÁM 15+1 - MONTÁŽ</t>
  </si>
  <si>
    <t>75IF71</t>
  </si>
  <si>
    <t>MONTÁŽNÍ RÁM 30+1 - DODÁVKA</t>
  </si>
  <si>
    <t>75IF7X</t>
  </si>
  <si>
    <t>MONTÁŽNÍ RÁM 30+1 - MONTÁŽ</t>
  </si>
  <si>
    <t xml:space="preserve"> viz textová a výkresová část projektové dokumentace 75.000000 = 75,000000 [A]_x000d_</t>
  </si>
  <si>
    <t>75IH12</t>
  </si>
  <si>
    <t>UKONČENÍ KABELU CELOPLASTOVÉHO BEZ PANCÍŘE DO 100 ŽIL</t>
  </si>
  <si>
    <t>75IH33</t>
  </si>
  <si>
    <t>UKONČENÍ KABELU FORMA KABELOVÁ DÉLKY DO 0,5 M DO 50XN</t>
  </si>
  <si>
    <t>75IH61</t>
  </si>
  <si>
    <t>UKONČENÍ KABELU OPTICKÉHO DO 12 VLÁKEN</t>
  </si>
  <si>
    <t xml:space="preserve"> viz textová a výkresová část projektové dokumentace 90.000000 = 90,000000 [A]_x000d_</t>
  </si>
  <si>
    <t xml:space="preserve"> viz textová a výkresová část projektové dokumentace 102.000000 = 102,000000 [A]_x000d_</t>
  </si>
  <si>
    <t xml:space="preserve"> viz textová a výkresová část projektové dokumentace 192.000000 = 192,000000 [A]_x000d_</t>
  </si>
  <si>
    <t xml:space="preserve"> viz textová a výkresová část projektové dokumentace 44.000000 = 44,000000 [A]_x000d_</t>
  </si>
  <si>
    <t>PS030220412</t>
  </si>
  <si>
    <t>DODÁVKY + MONTÁŽE</t>
  </si>
  <si>
    <t>702521</t>
  </si>
  <si>
    <t>PRŮRAZ ZDIVEM (PŘÍČKOU) BETONOVÝM TLOUŠŤKY DO 45 CM</t>
  </si>
  <si>
    <t xml:space="preserve"> viz textová a výkresová část projektové dokumentace 28.000000 = 28,000000 [A]_x000d_</t>
  </si>
  <si>
    <t>Technická specifikace položky odpovídá příslušné cenové soustavě.</t>
  </si>
  <si>
    <t>702522</t>
  </si>
  <si>
    <t>PRŮRAZ ZDIVEM (PŘÍČKOU) BETONOVÝM TLOUŠŤKY PŘES 45 DO 60 CM</t>
  </si>
  <si>
    <t>703412</t>
  </si>
  <si>
    <t>ELEKTROINSTALAČNÍ TRUBKA PLASTOVÁ VČETNĚ UPEVNĚNÍ A PŘÍSLUŠENSTVÍ DN PRŮMĚRU PŘES 25 DO 40 MM</t>
  </si>
  <si>
    <t>703511</t>
  </si>
  <si>
    <t>ELEKTROINSTALAČNÍ LIŠTA ŠÍŘKY DO 30 MM</t>
  </si>
  <si>
    <t>703756</t>
  </si>
  <si>
    <t>PROTIPOŽÁRNÍ TMEL ( TUBA - 1000ML ), DO EI 90 MIN.</t>
  </si>
  <si>
    <t>742L11</t>
  </si>
  <si>
    <t>UKONČENÍ DVOU AŽ PĚTIŽÍLOVÉHO KABELU V ROZVADĚČI NEBO NA PŘÍSTROJI DO 2,5 MM2</t>
  </si>
  <si>
    <t>744612</t>
  </si>
  <si>
    <t>JISTIČ JEDNOPÓLOVÝ (10 KA) OD 4 DO 10 A</t>
  </si>
  <si>
    <t xml:space="preserve"> viz textová a výkresová část projektové dokumentace 2.600000 = 2,600000 [A]_x000d_</t>
  </si>
  <si>
    <t>75J23X</t>
  </si>
  <si>
    <t>KABEL SDĚLOVACÍ, MONTÁŽ A UPEVNĚNÍ</t>
  </si>
  <si>
    <t xml:space="preserve"> viz textová a výkresová část projektové dokumentace 1300.000000 = 1300,000000 [A]_x000d_</t>
  </si>
  <si>
    <t>75J321</t>
  </si>
  <si>
    <t>KABEL SDĚLOVACÍ PRO STRUKTUROVANOU KABELÁŽ FTP/STP</t>
  </si>
  <si>
    <t xml:space="preserve"> viz textová a výkresová část projektové dokumentace 1.500000 = 1,500000 [A]_x000d_</t>
  </si>
  <si>
    <t>75J32X</t>
  </si>
  <si>
    <t>KABEL SDĚLOVACÍ PRO STRUKTUROVANOU KABELÁŽ FTP/STP - MONTÁŽ</t>
  </si>
  <si>
    <t>75J922</t>
  </si>
  <si>
    <t>OPTICKÝ PATCHCORD SINGLEMODE PŘES 5 M - DODÁVKA</t>
  </si>
  <si>
    <t>75K611</t>
  </si>
  <si>
    <t>AKUMULÁTOROVÁ BATERIE DO 50AH - DODÁVKA</t>
  </si>
  <si>
    <t>75O511</t>
  </si>
  <si>
    <t>PZTS, ÚSTŘEDNA DO 48 ZÓN - DODÁVKA</t>
  </si>
  <si>
    <t>75O514</t>
  </si>
  <si>
    <t>PZTS, ÚSTŘEDNA DO 520 ZÓN - DODÁVKA</t>
  </si>
  <si>
    <t>75O51X</t>
  </si>
  <si>
    <t>PZTS, ÚSTŘEDNA - MONTÁŽ</t>
  </si>
  <si>
    <t>75O521</t>
  </si>
  <si>
    <t>PZTS, SOFTWARE ÚSTŘEDNY - DODÁVKA</t>
  </si>
  <si>
    <t>75O541</t>
  </si>
  <si>
    <t>PZTS, KLÁVESNICE - BAREVNÝ DOTYKOVÝ DISPLEJ - DODÁVKA</t>
  </si>
  <si>
    <t>včetně integrované čtečky karet</t>
  </si>
  <si>
    <t>75O54X</t>
  </si>
  <si>
    <t>PZTS, KLÁVESNICE - MONTÁŽ</t>
  </si>
  <si>
    <t>75O551</t>
  </si>
  <si>
    <t>PZTS, KONCENTRÁTOR 8 ZÓN + 4 PGM VÝSTUPY V PLASTOVÉM KRYTU - DODÁVKA</t>
  </si>
  <si>
    <t>75O554</t>
  </si>
  <si>
    <t>PZTS, KONCENTRÁTOR 8 ZÓN + 4 PGM S POSILOVACÍM ZDROJEM V KOVOVÉM KRYTU - DODÁVKA</t>
  </si>
  <si>
    <t>75O55X</t>
  </si>
  <si>
    <t>PZTS, KONCENTRÁTOR - MONTÁŽ</t>
  </si>
  <si>
    <t>75O561</t>
  </si>
  <si>
    <t>PZTS, ROZVODNÁ KRABICE - DODÁVKA</t>
  </si>
  <si>
    <t>75O56X</t>
  </si>
  <si>
    <t>PZTS, ROZVODNÁ KRABICE - MONTÁŽ</t>
  </si>
  <si>
    <t>75O571</t>
  </si>
  <si>
    <t>PZTS, MAGNETICKÝ KONTAKT PLASTOVÝ - LEHKÉ PROVEDENÍ - DODÁVKA</t>
  </si>
  <si>
    <t>75O57X</t>
  </si>
  <si>
    <t>PZTS, MAGNETICKÝ KONTAKT - MONTÁŽ</t>
  </si>
  <si>
    <t>75O592</t>
  </si>
  <si>
    <t>PZTS, PROSTOROVÝ DETEKTOR DUÁLNÍ - DODÁVKA</t>
  </si>
  <si>
    <t xml:space="preserve"> viz textová a výkresová část projektové dokumentace 22.000000 = 22,000000 [A]_x000d_</t>
  </si>
  <si>
    <t>75O59X</t>
  </si>
  <si>
    <t>PZTS, PROSTOROVÝ DETEKTOR - MONTÁŽ</t>
  </si>
  <si>
    <t>75O5B1</t>
  </si>
  <si>
    <t>PZTS, HLÁSIČ KOUŘE - DODÁVKA</t>
  </si>
  <si>
    <t>75O5BX</t>
  </si>
  <si>
    <t>PZTS, HLÁSIČ KOUŘE - MONTÁŽ</t>
  </si>
  <si>
    <t>75O5E1</t>
  </si>
  <si>
    <t>PZTS, ČIDLO SPECIÁLNÍ - DODÁVKA</t>
  </si>
  <si>
    <t>tísňové hlásiče</t>
  </si>
  <si>
    <t>75O5EX</t>
  </si>
  <si>
    <t>PZTS, ČIDLO SPECIÁLNÍ - MONTÁŽ</t>
  </si>
  <si>
    <t>75O5G1</t>
  </si>
  <si>
    <t>PZTS, BEZKONTAKTNÍ ČTEČKA KARET - DODÁVKA</t>
  </si>
  <si>
    <t>75O5GX</t>
  </si>
  <si>
    <t>PZTS, BEZKONTAKTNÍ ČTEČKA KARET - MONTÁŽ</t>
  </si>
  <si>
    <t>75O5H1</t>
  </si>
  <si>
    <t>PZTS, PROPOJOVACÍ MODUL PRO ČTEČKU - DODÁVKA</t>
  </si>
  <si>
    <t>75O5HX</t>
  </si>
  <si>
    <t>PZTS, PROPOJOVACÍ MODUL PRO ČTEČKU - MONTÁŽ</t>
  </si>
  <si>
    <t>75O5J1</t>
  </si>
  <si>
    <t>PZTS, KOMUNIKAČNÍ ROZHRANÍ PRO INTEGRACI DO PROGRAMU TŘETÍCH STRAN TCP/IP - DODÁVKA</t>
  </si>
  <si>
    <t>75O5J2</t>
  </si>
  <si>
    <t xml:space="preserve">PZTS,  KOMUNIKAČNÍ ROZHRANÍ PRO MONITORING, SPRÁVU UŽIVATELŮ A KONFIGURACI TCP/IP - DODÁVKA</t>
  </si>
  <si>
    <t>75O5JX</t>
  </si>
  <si>
    <t>PZTS, KOMUNIKAČNÍ ROZHRANÍ - MONTÁŽ</t>
  </si>
  <si>
    <t>75O5K1</t>
  </si>
  <si>
    <t>PZTS, PŘEPĚŤOVÁ OCHRANA SBĚRNICE - DODÁVKA</t>
  </si>
  <si>
    <t>75O5KX</t>
  </si>
  <si>
    <t>PZTS, PŘEPĚŤOVÁ OCHRANA SBĚRNICE - MONTÁŽ</t>
  </si>
  <si>
    <t>75O5M2</t>
  </si>
  <si>
    <t>PZTS, SIRÉNA VENKOVNÍ - DODÁVKA</t>
  </si>
  <si>
    <t>75O5MX</t>
  </si>
  <si>
    <t>PZTS, SIRÉNA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</si>
  <si>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</si>
  <si>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</si>
  <si>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</si>
  <si>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</si>
  <si>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</si>
  <si>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</si>
  <si>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</si>
  <si>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</si>
  <si>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>75O961</t>
  </si>
  <si>
    <t>DDTS ŽDC, SPOLUPRÁCE ZHOTOVITELE URČENÉHO ZAŘÍZENÍ PŘI INTEGRACI DO DDTS</t>
  </si>
  <si>
    <t>R32204101</t>
  </si>
  <si>
    <t>KOMPLETNÍ PŘEPĚŤOVÁ OCHRANA ÚSTŘEDNY VČ. PŘÍSLUŠENSTVÍ</t>
  </si>
  <si>
    <t>CELEK</t>
  </si>
  <si>
    <t>1. Položka obsahuje:
 – kompletní dodávku a montáž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Způsob měření:
Udává se počet kusů kompletní konstrukce nebo práce.</t>
  </si>
  <si>
    <t>R32204102</t>
  </si>
  <si>
    <t>PZTS, PŘEVODNÍK LINKY RS485/OPTIKA</t>
  </si>
  <si>
    <t>R32204103</t>
  </si>
  <si>
    <t>MODUL RELÉ PRO OVLÁDÁNÍ OSVĚTLENÍ SYSTÉMEM PZTS</t>
  </si>
  <si>
    <t>R015</t>
  </si>
  <si>
    <t>LIKVIDACE ODPADŮ VČETNĚ DOPRAVY</t>
  </si>
  <si>
    <t xml:space="preserve"> viz textová a výkresová část projektové dokumentace 0.020000 = 0,020000 [A]_x000d_</t>
  </si>
  <si>
    <t>R01523115R</t>
  </si>
  <si>
    <t>929</t>
  </si>
  <si>
    <t>NEOCEŇOVAT - LIKVIDACE ODPADŮ NEKONTAMINOVANÝCH - 17 04 11 - ZBYTKY KABELŮ A VODIČŮ, VČETNĚ DOPRAVY</t>
  </si>
  <si>
    <t>PS030220413</t>
  </si>
  <si>
    <t>KAMEROVÝ SYSTÉM</t>
  </si>
  <si>
    <t>702512</t>
  </si>
  <si>
    <t>PRŮRAZ ZDIVEM (PŘÍČKOU) ZDĚNÝM TLOUŠŤKY PŘES 45 DO 60 CM</t>
  </si>
  <si>
    <t>703752</t>
  </si>
  <si>
    <t>PROTIPOŽÁRNÍ UCPÁVKA STĚNOU/STROPEM, TL DO 50CM, DO EI 90 MIN.</t>
  </si>
  <si>
    <t>741111</t>
  </si>
  <si>
    <t>KRABICE (ROZVODKA) INSTALAČNÍ PŘÍSTROJOVÁ PRÁZDNÁ</t>
  </si>
  <si>
    <t>742L12</t>
  </si>
  <si>
    <t>UKONČENÍ DVOU AŽ PĚTIŽÍLOVÉHO KABELU V ROZVADĚČI NEBO NA PŘÍSTROJI OD 4 DO 16 MM2</t>
  </si>
  <si>
    <t>75IH91</t>
  </si>
  <si>
    <t>UKONČENÍ KABELU ŠTÍTEK KABELOVÝ - DODÁVKA</t>
  </si>
  <si>
    <t>75IH9X</t>
  </si>
  <si>
    <t>UKONČENÍ KABELU ŠTÍTEK KABELOVÝ - MONTÁŽ</t>
  </si>
  <si>
    <t xml:space="preserve"> viz textová a výkresová část projektové dokumentace 0.800000 = 0,800000 [A]_x000d_</t>
  </si>
  <si>
    <t>75J932</t>
  </si>
  <si>
    <t>METALICKÝ PATCHCORD DO 5M - DODÁVKA</t>
  </si>
  <si>
    <t>zahrnuje veškeré náklady spojené s objednatelem požadovanými pracemi</t>
  </si>
  <si>
    <t>75J933</t>
  </si>
  <si>
    <t>METALICKÝ PATCHCORD PŘES 5M - DODÁVKA</t>
  </si>
  <si>
    <t>75J93X</t>
  </si>
  <si>
    <t>METALICKÝ PATCHCORD - MONTÁŽ</t>
  </si>
  <si>
    <t>75L421</t>
  </si>
  <si>
    <t>KAMERA DIGITÁLNÍ (IP) PEVNÁ - DODÁVKA</t>
  </si>
  <si>
    <t>zahrnuje odstranění všech překážek pro uskutečnění stavby</t>
  </si>
  <si>
    <t>75L424</t>
  </si>
  <si>
    <t>KAMERA DIGITÁLNÍ (IP) SW LICENCE</t>
  </si>
  <si>
    <t>75L42X</t>
  </si>
  <si>
    <t>KAMERA DIGITÁLNÍ (IP) - MONTÁŽ</t>
  </si>
  <si>
    <t>75L452</t>
  </si>
  <si>
    <t>KAMEROVÝ SERVER - ZÁZNAMOVÉ ZAŘÍZENÍ, DO 16 KAMER (HW, SW) - DODÁVKA</t>
  </si>
  <si>
    <t>75L456</t>
  </si>
  <si>
    <t>KAMEROVÝ SERVER - HDD DO 2 TB, PRO PROVOZ 24/7 - DODÁVKA</t>
  </si>
  <si>
    <t>75L45X</t>
  </si>
  <si>
    <t>KAMEROVÝ SERVER - MONTÁŽ</t>
  </si>
  <si>
    <t>75L46W</t>
  </si>
  <si>
    <t>KLIENSTKÉ PRACOVIŠTĚ - DOPLNĚNÍ HW, SW - DODÁVKA</t>
  </si>
  <si>
    <t>75L482</t>
  </si>
  <si>
    <t>PŘÍSLUŠENSTVÍ KS - PŘEPĚŤOVÁ OCHRANA PRO KS - DODÁVKA</t>
  </si>
  <si>
    <t>75L483</t>
  </si>
  <si>
    <t>PŘÍSLUŠENSTVÍ KS - DRŽÁK PRO KAMEROVÝ KRYT (KAMERU) - DODÁVKA</t>
  </si>
  <si>
    <t>75L48X</t>
  </si>
  <si>
    <t>PŘÍSLUŠENSTVÍ KS - MONTÁŽ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</si>
  <si>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</si>
  <si>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</si>
  <si>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</si>
  <si>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</si>
  <si>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</si>
  <si>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</si>
  <si>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</si>
  <si>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</si>
  <si>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</si>
  <si>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75M92X</t>
  </si>
  <si>
    <t>DATOVÁ INFRASTRUKTURA LAN, SWITCH PRŮMYSLOVÝ - MONTÁŽ</t>
  </si>
  <si>
    <t>R03022041301</t>
  </si>
  <si>
    <t>DATOVÁ INFRASTRUKTURA LAN, L2 SWITCH PRŮMYSLOVÝ KOMPAKTNÍ, 4XFE S POE, DC PROVEDENÍ - DODÁVKA</t>
  </si>
  <si>
    <t>R03022041302</t>
  </si>
  <si>
    <t>NÁSTŘIK PROTIPOŽÁRNÍ DO 2,5CM NA PŘIPRAVENÝ PODKLAD - PROSTUP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</si>
  <si>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</si>
  <si>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R03022041303</t>
  </si>
  <si>
    <t>KVM KONZOLE VČ. SW, PŘÍSLUŠENSTVÍ - DOVÁVKA</t>
  </si>
  <si>
    <t>R03022041304</t>
  </si>
  <si>
    <t>KVM KONZOLE VČ. SW, PŘÍSLUŠENSTVÍ - MONTÁŽ</t>
  </si>
  <si>
    <t xml:space="preserve"> viz textová a výkresová část projektové dokumentace 0.010000 = 0,010000 [A]_x000d_</t>
  </si>
  <si>
    <t>PS030220911</t>
  </si>
  <si>
    <t>ÚPRAVA POVRCHŮ, PODLAHY, VÝPLNĚ OTVORŮ</t>
  </si>
  <si>
    <t>61442</t>
  </si>
  <si>
    <t>ÚPRAVY POVRCHŮ VNITŘ KONSTR ZDĚNÝCH OMÍTKOU VÁP, VÁPCEM</t>
  </si>
  <si>
    <t>62447</t>
  </si>
  <si>
    <t>ÚPRAVA POVRCHŮ VNĚJŠ KONSTR ZDĚNÝCH OMÍT Z MALTY ZVLÁŠTNÍ</t>
  </si>
  <si>
    <t>7</t>
  </si>
  <si>
    <t>PŘIDRUŽENÁ STAVEBNÍ VÝROBA</t>
  </si>
  <si>
    <t>703213</t>
  </si>
  <si>
    <t>KABELOVÝ ŽLAB NOSNÝ/DRÁTĚNÝ ŽÁROVĚ ZINKOVANÝ VČETNĚ UPEVNĚNÍ A PŘÍSLUŠENSTVÍ SVĚTLÉ ŠÍŘKY PŘES 250 DO 400 MM</t>
  </si>
  <si>
    <t>703214</t>
  </si>
  <si>
    <t>KABELOVÝ ŽLAB NOSNÝ/DRÁTĚNÝ ŽÁROVĚ ZINKOVANÝ VČETNĚ UPEVNĚNÍ A PŘÍSLUŠENSTVÍ SVĚTLÉ ŠÍŘKY PŘES 400 DO 600 MM</t>
  </si>
  <si>
    <t>703411</t>
  </si>
  <si>
    <t>ELEKTROINSTALAČNÍ TRUBKA PLASTOVÁ VČETNĚ UPEVNĚNÍ A PŘÍSLUŠENSTVÍ DN PRŮMĚRU DO 25 MM</t>
  </si>
  <si>
    <t xml:space="preserve"> viz textová a výkresová část projektové dokumentace 400.000000 = 400,000000 [A]_x000d_</t>
  </si>
  <si>
    <t>703612</t>
  </si>
  <si>
    <t>ELEKTROINSTALAČNÍ KANÁL ŠÍŘKY PŘES 100 MM</t>
  </si>
  <si>
    <t>703721</t>
  </si>
  <si>
    <t>KABELOVÁ PŘÍCHYTKA PRO ROZSAH UPNUTÍ DO 25 MM</t>
  </si>
  <si>
    <t xml:space="preserve"> viz textová a výkresová část projektové dokumentace 0.400000 = 0,400000 [A]_x000d_</t>
  </si>
  <si>
    <t>741Z92</t>
  </si>
  <si>
    <t>DEMONTÁŽ - ODVOZ (NA LIKVIDACI ODPADŮ NEBO JINÉ URČENÉ MÍSTO)</t>
  </si>
  <si>
    <t>tkm</t>
  </si>
  <si>
    <t>742F22</t>
  </si>
  <si>
    <t>KABEL NN NEBO VODIČ JEDNOŽÍLOVÝ AL S PLASTOVOU IZOLACÍ OD 4 DO 16 MM2</t>
  </si>
  <si>
    <t>742P13</t>
  </si>
  <si>
    <t>ZATAŽENÍ KABELU DO CHRÁNIČKY - KABEL DO 4 KG/M</t>
  </si>
  <si>
    <t xml:space="preserve"> viz textová a výkresová část projektové dokumentace 1800.000000 = 1800,000000 [A]_x000d_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</si>
  <si>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</si>
  <si>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</si>
  <si>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</si>
  <si>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</si>
  <si>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747704</t>
  </si>
  <si>
    <t>ZAŠKOLENÍ OBSLUHY</t>
  </si>
  <si>
    <t>747705</t>
  </si>
  <si>
    <t>MANIPULACE NA ZAŘÍZENÍCH PROVÁDĚNÉ PROVOZOVATELEM</t>
  </si>
  <si>
    <t>747706</t>
  </si>
  <si>
    <t>ZJIŠŤOVÁNÍ STÁVAJÍCÍHO STAVU ROZVODŮ NN</t>
  </si>
  <si>
    <t xml:space="preserve"> viz textová a výkresová část projektové dokumentace 48.000000 = 48,000000 [A]_x000d_</t>
  </si>
  <si>
    <t>74F323</t>
  </si>
  <si>
    <t>PROTOKOL UTZ</t>
  </si>
  <si>
    <t>75J131</t>
  </si>
  <si>
    <t>NOSNÁ LIŠTA DIN - DODÁVKA</t>
  </si>
  <si>
    <t>75J13X</t>
  </si>
  <si>
    <t>NOSNÁ LIŠTA DIN - MONTÁŽ</t>
  </si>
  <si>
    <t>75J213</t>
  </si>
  <si>
    <t>KABEL SDĚLOVACÍ PRO VNITŘNÍ POUŽITÍ DO 10 PÁRŮ PRŮMĚRU 0,8 MM</t>
  </si>
  <si>
    <t xml:space="preserve"> viz textová a výkresová část projektové dokumentace 0.260000 = 0,260000 [A]_x000d_</t>
  </si>
  <si>
    <t xml:space="preserve"> viz textová a výkresová část projektové dokumentace 9.600000 = 9,600000 [A]_x000d_</t>
  </si>
  <si>
    <t>75J931</t>
  </si>
  <si>
    <t>METALICKÝ PATCHCORD DO 2M - DODÁVKA</t>
  </si>
  <si>
    <t xml:space="preserve"> viz textová a výkresová část projektové dokumentace 144.000000 = 144,000000 [A]_x000d_</t>
  </si>
  <si>
    <t>75JA31</t>
  </si>
  <si>
    <t>ZÁSUVKA SDRUŽENNÁ POD OMÍTKU - DODÁVKA</t>
  </si>
  <si>
    <t>75JA3X</t>
  </si>
  <si>
    <t>ZÁSUVKA SDRUŽENNÁ - MONTÁŽ</t>
  </si>
  <si>
    <t>75JA51</t>
  </si>
  <si>
    <t>ROZVADĚČ STRUKT. KABELÁŽE, ORGANIZÉR - DODÁVKA</t>
  </si>
  <si>
    <t>75JA53</t>
  </si>
  <si>
    <t>ROZVADĚČ STRUKT. KABELÁŽE, PATCHPANEL 24 ZÁSUVEK - DODÁVKA</t>
  </si>
  <si>
    <t>75JA54</t>
  </si>
  <si>
    <t>ROZVADĚČ STRUKT. KABELÁŽE, PATCHPANEL 48 ZÁSUVEK - DODÁVKA</t>
  </si>
  <si>
    <t>75JA57</t>
  </si>
  <si>
    <t>ROZVADĚČ STRUKT. KABELÁŽE, PATCHPANEL - ZÁSUVKA RJ45 (KEYSTONE) - DODÁVKA</t>
  </si>
  <si>
    <t xml:space="preserve"> viz textová a výkresová část projektové dokumentace 336.000000 = 336,000000 [A]_x000d_</t>
  </si>
  <si>
    <t>75JA58</t>
  </si>
  <si>
    <t>ROZVADĚČ STRUKT. KABELÁŽE, PATCHPANEL - POE INJEKTOR - DODÁVKA</t>
  </si>
  <si>
    <t>75JA5X</t>
  </si>
  <si>
    <t>ROZVADĚČ STRUKT. KABELÁŽE, MONTÁŽ ORGANIZÉRU, PATCHPANELU</t>
  </si>
  <si>
    <t>75L212</t>
  </si>
  <si>
    <t>HLAVNÍ HODINY JEDNOLINKOVÉ S AKUMULÁTOREM - DODÁVKA</t>
  </si>
  <si>
    <t>75L21X</t>
  </si>
  <si>
    <t>HLAVNÍ HODINY - MONTÁŽ</t>
  </si>
  <si>
    <t>75L221</t>
  </si>
  <si>
    <t>PŘÍSLUŠENSTVÍ HLAVNÍCH HODIN, PŘIJÍMAČ DCF - DODÁVKA</t>
  </si>
  <si>
    <t>75L225</t>
  </si>
  <si>
    <t>PŘÍSLUŠENSTVÍ HLAVNÍCH HODIN, LINKOVÝ ROZVADĚČ SE SÍŤOVÝM ZDROJEM - DODÁVKA</t>
  </si>
  <si>
    <t>75L226</t>
  </si>
  <si>
    <t>PŘÍSLUŠENSTVÍ HLAVNÍCH HODIN - MONTÁŽ</t>
  </si>
  <si>
    <t>75L231</t>
  </si>
  <si>
    <t>HODINY PODRUŽNÉ NEBO AUTONOMNÍ VNITŘNÍ RUČIČKOVÉ JEDNOSTRANNÉ DO 50 CM - DODÁVKA</t>
  </si>
  <si>
    <t>75L23X</t>
  </si>
  <si>
    <t>HODINY PODRUŽNÉ NEBO AUTONOMNÍ VNITŘNÍ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</si>
  <si>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</si>
  <si>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</si>
  <si>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</si>
  <si>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</si>
  <si>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</si>
  <si>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</si>
  <si>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</si>
  <si>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</si>
  <si>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75M346</t>
  </si>
  <si>
    <t>DIGITÁLNÍ TELEFONIE A VOIP, NAPÁJECÍ ADAPTÉR PRO IP TELEFON - DODÁVKA</t>
  </si>
  <si>
    <t>75M34B</t>
  </si>
  <si>
    <t>DIGITÁLNÍ TELEFONIE A VOIP, LICENCE IP TELEFON TECHNOLOGICKÝ - ZÁKLADNÍ</t>
  </si>
  <si>
    <t>75M34X</t>
  </si>
  <si>
    <t>DIGITÁLNÍ TELEFONIE A VOIP, NAPÁJECÍ ADAPTÉR PRO IP TELEFON - MONTÁŽ</t>
  </si>
  <si>
    <t>R0220910101</t>
  </si>
  <si>
    <t>DRÁŽKA VE ZDI PRO KABELOVOU TRASU, OPRAVA POVRCHU, ZAČIŠTĚNÍ</t>
  </si>
  <si>
    <t>1. Položka obsahuje:
 – kompletní vyhotovení drážky ve zdi pro kabelovou trasu
 – oprava povrchu a začištění po drážkování
2. Způsob měření:
Měří se v metrech.</t>
  </si>
  <si>
    <t>R0220910102</t>
  </si>
  <si>
    <t>DEMONTÁŽ STÁVAJÍCÍCH HODINOVÝCH ZAŘÍZENÍ A PŘEPOJOVÁNÍ HODINOVÝCH ZAŘÍZENÍ</t>
  </si>
  <si>
    <t>1. Položka obsahuje:
 – kompletní demontáž specifikovaného bloku/zařízení a souvisejícího příslušenství včetně potřebného drobného montážního materiálu, odvoz, vyhotovení protokolů
 – veškeré potřebné mechanizmy, včetně obsluhy, náklady na mzdy a přibližné (průměrné) náklady na pořízení potřebných materiálů včetně všech ostatních vedlejších nákladů
 – přepojování hodinového zařízení, výluky, práce spojené s nastavením zařízení
 – drobný montážní materiál
 – provizorní stavy
2. Položka neobsahuje:
 X
3. Způsob měření:
Udává se počet kusů kompletní konstrukce nebo práce.</t>
  </si>
  <si>
    <t>R0220910103</t>
  </si>
  <si>
    <t>ZÁSUVKA INSTALAČNÍ JEDNODUCHÁ, MONTÁŽ NA DIN LIŠTU</t>
  </si>
  <si>
    <t>viz textová a výkresová část projektové dokumentace
"1. Položka obsahuje:
 – kompletní přístroj vč. Příslušenství a montáž
2. Položka neobsahuje:
 X
3. Způsob měření:
Udává se počet kusů kompletní konstrukce nebo práce."</t>
  </si>
  <si>
    <t>R0220910104</t>
  </si>
  <si>
    <t>PŘEPĚŤOVÁ OCHRANA DATOVÉHO KABELU</t>
  </si>
  <si>
    <t>1. Položka obsahuje:
 – veškeré příslušentsví
 – kompletní montáž
2. Položka neobsahuje:
 X
3. Způsob měření:
Udává se počet kusů kompletní konstrukce nebo práce.</t>
  </si>
  <si>
    <t>R0220910105</t>
  </si>
  <si>
    <t>DROBNÝ MONTÁŽNÍ MATERIÁL A DROBNÉ NESPECIFIKOVANÉ PRÁCE</t>
  </si>
  <si>
    <t>zahrnuje veškeré náklady na drobný montážní materiál a drobné montážní práce v rámci PS</t>
  </si>
  <si>
    <t xml:space="preserve"> viz textová a výkresová část projektové dokumentace 0.050000 = 0,050000 [A]_x000d_</t>
  </si>
  <si>
    <t>R015650</t>
  </si>
  <si>
    <t>944</t>
  </si>
  <si>
    <t>NEOCEŇOVAT - LIKVIDACE ODPADŮ NEBEZPEČNÝCH - 16 06 02* - NIKL - KADMIOVÉ BATERIE A AKUMULÁTORY, VČETNĚ DOPRAVY</t>
  </si>
  <si>
    <t>PS030220921</t>
  </si>
  <si>
    <t>702211</t>
  </si>
  <si>
    <t>KABELOVÁ CHRÁNIČKA ZEMNÍ DN DO 100 MM</t>
  </si>
  <si>
    <t>703113</t>
  </si>
  <si>
    <t>KABELOVÝ ROŠT/LÁVKA NOSNÝ ŽÁROVĚ ZINKOVANÝ VČETNĚ UPEVNĚNÍ A PŘÍSLUŠENSTVÍ SVĚTLÉ ŠÍŘKY PŘES 250 DO 400 MM</t>
  </si>
  <si>
    <t xml:space="preserve"> viz textová a výkresová část projektové dokumentace 500.000000 = 500,000000 [A]_x000d_</t>
  </si>
  <si>
    <t>703413</t>
  </si>
  <si>
    <t>ELEKTROINSTALAČNÍ TRUBKA PLASTOVÁ VČETNĚ UPEVNĚNÍ A PŘÍSLUŠENSTVÍ DN PRŮMĚRU PŘES 40 MM</t>
  </si>
  <si>
    <t>703422</t>
  </si>
  <si>
    <t>ELEKTROINSTALAČNÍ TRUBKA PLASTOVÁ UV STABILNÍ VČETNĚ UPEVNĚNÍ A PŘÍSLUŠENSTVÍ DN PRŮMĚRU PŘES 25 DO 40 MM</t>
  </si>
  <si>
    <t xml:space="preserve"> viz textová a výkresová část projektové dokumentace 170.000000 = 170,000000 [A]_x000d_</t>
  </si>
  <si>
    <t xml:space="preserve"> viz textová a výkresová část projektové dokumentace 300.000000 = 300,000000 [A]_x000d_</t>
  </si>
  <si>
    <t>703722</t>
  </si>
  <si>
    <t>KABELOVÁ PŘÍCHYTKA PRO ROZSAH UPNUTÍ OD 26 DO 50 MM</t>
  </si>
  <si>
    <t>709400</t>
  </si>
  <si>
    <t>ZATAŽENÍ LANKA DO CHRÁNIČKY NEBO ŽLABU</t>
  </si>
  <si>
    <t xml:space="preserve"> viz textová a výkresová část projektové dokumentace 1000.000000 = 1000,000000 [A]_x000d_</t>
  </si>
  <si>
    <t xml:space="preserve"> viz textová a výkresová část projektové dokumentace 11.000000 = 11,000000 [A]_x000d_</t>
  </si>
  <si>
    <t>742I11</t>
  </si>
  <si>
    <t>KABEL NN CU OVLÁDACÍ 7-12ŽÍLOVÝ DO 2,5 MM2</t>
  </si>
  <si>
    <t xml:space="preserve"> viz textová a výkresová část projektové dokumentace 230.000000 = 230,000000 [A]_x000d_</t>
  </si>
  <si>
    <t xml:space="preserve"> viz textová a výkresová část projektové dokumentace 180.000000 = 180,000000 [A]_x000d_</t>
  </si>
  <si>
    <t>742M11</t>
  </si>
  <si>
    <t>UKONČENÍ 7-12ŽÍLOVÉHO KABELU V ROZVADĚČI NEBO NA PŘÍSTROJI DO 2,5 MM2</t>
  </si>
  <si>
    <t>742N11</t>
  </si>
  <si>
    <t>UKONČENÍ 19-24ŽÍLOVÉHO KABELU V ROZVADĚČI NEBO NA PŘÍSTROJI DO 2,5 MM2</t>
  </si>
  <si>
    <t xml:space="preserve"> viz textová a výkresová část projektové dokumentace 1200.000000 = 1200,000000 [A]_x000d_</t>
  </si>
  <si>
    <t>742P15</t>
  </si>
  <si>
    <t>OZNAČOVACÍ ŠTÍTEK NA KABEL</t>
  </si>
  <si>
    <t>744652</t>
  </si>
  <si>
    <t>JISTIČ DC OD 4 DO 10 A</t>
  </si>
  <si>
    <t>744711</t>
  </si>
  <si>
    <t>PROUDOVÝ CHRÁNIČ DVOUPÓLOVÝ (10 KA) DO 30 MA, DO 25 A</t>
  </si>
  <si>
    <t>744L51</t>
  </si>
  <si>
    <t>RELÉ - POMOCNÝ SPÍNAČ</t>
  </si>
  <si>
    <t>744Q21</t>
  </si>
  <si>
    <t>SVODIČ PŘEPĚTÍ TYP 1+2 (TŘÍDA B+C) 1-2 PÓLOVÝ</t>
  </si>
  <si>
    <t>744R21</t>
  </si>
  <si>
    <t>UCPÁVKOVÁ VÝVODKA PRO KABEL O PRŮMĚRU DO 13 MM</t>
  </si>
  <si>
    <t>744R23</t>
  </si>
  <si>
    <t>UCPÁVKOVÁ VÝVODKA PRO KABEL O PRŮMĚRU OD 14 DO 21 MM</t>
  </si>
  <si>
    <t>744R35</t>
  </si>
  <si>
    <t>OZNAČOVACÍ ŠTÍTEK DO ROZVADĚČE NN</t>
  </si>
  <si>
    <t>744R36</t>
  </si>
  <si>
    <t>OBAL NA VÝKRESY DO ROZVADĚČE NN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</si>
  <si>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</si>
  <si>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</si>
  <si>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</si>
  <si>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</si>
  <si>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 xml:space="preserve"> viz textová a výkresová část projektové dokumentace 72.000000 = 72,000000 [A]_x000d_</t>
  </si>
  <si>
    <t>747703</t>
  </si>
  <si>
    <t>ZKUŠEBNÍ PROVOZ</t>
  </si>
  <si>
    <t xml:space="preserve"> viz textová a výkresová část projektové dokumentace 168.000000 = 168,000000 [A]_x000d_</t>
  </si>
  <si>
    <t>748151</t>
  </si>
  <si>
    <t>BEZPEČNOSTNÍ TABULKA</t>
  </si>
  <si>
    <t>Datové kabely FTP, SYKFY atd.</t>
  </si>
  <si>
    <t xml:space="preserve"> viz textová a výkresová část projektové dokumentace 4.700000 = 4,700000 [A]_x000d_</t>
  </si>
  <si>
    <t>75JA24</t>
  </si>
  <si>
    <t>ZÁSUVKA DATOVÁ RJ45 NA DIN LIŠTU - DODÁVKA</t>
  </si>
  <si>
    <t>75JA2X</t>
  </si>
  <si>
    <t>ZÁSUVKA DATOVÁ RJ45 - MONTÁŽ</t>
  </si>
  <si>
    <t>75JA55</t>
  </si>
  <si>
    <t>ROZVADĚČ STRUKT. KABELÁŽE, PATCHPANEL S PŘEPĚŤOVOU OCHRANOU - DODÁVKA</t>
  </si>
  <si>
    <t>75K221</t>
  </si>
  <si>
    <t>NAPÁJECÍ ZDROJ 24 V DC, SAMOSTATNÝ DO 200W - DODÁVKA</t>
  </si>
  <si>
    <t>75K22X</t>
  </si>
  <si>
    <t>NAPÁJECÍ ZDROJ 24 V DC, SAMOSTATNÝ - MONTÁŽ</t>
  </si>
  <si>
    <t>75K271</t>
  </si>
  <si>
    <t>NAPÁJECÍ ZDROJ DOPLNĚNÍ SNMP DOHLEDU - DODÁVKA</t>
  </si>
  <si>
    <t>75K272</t>
  </si>
  <si>
    <t>NAPÁJECÍ ZDROJ PŘÍPLATEK ZA PRŮMYSLOVÉ PROVEDENÍ - DODÁVKA</t>
  </si>
  <si>
    <t>75K421</t>
  </si>
  <si>
    <t>MĚNIČ NAPĚTÍ DC/DC DO 300W - DODÁVKA</t>
  </si>
  <si>
    <t>75K422</t>
  </si>
  <si>
    <t>MĚNIČ NAPĚTÍ DC/DC DO 500W - DODÁVKA</t>
  </si>
  <si>
    <t>75K425</t>
  </si>
  <si>
    <t>MĚNIČ NAPĚTÍ DC/DC - DOPLNĚNÍ SNMP DOHLEDU</t>
  </si>
  <si>
    <t>75K427</t>
  </si>
  <si>
    <t>MĚNIČ NAPĚTÍ DC/DC - PŘÍPLATEK ZA PRŮMYSLOVÉ PROVEDENÍ - DODÁVKA</t>
  </si>
  <si>
    <t>75K42X</t>
  </si>
  <si>
    <t>MĚNIČ NAPĚTÍ DC/DC - MONTÁŽ</t>
  </si>
  <si>
    <t>75K511</t>
  </si>
  <si>
    <t>BATERIOVÉ VEDENÍ O PRŮŘEZU DO 16 MM2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</si>
  <si>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</si>
  <si>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</si>
  <si>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</si>
  <si>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</si>
  <si>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</si>
  <si>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</si>
  <si>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</si>
  <si>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</si>
  <si>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</si>
  <si>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</si>
  <si>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 xml:space="preserve"> viz textová a výkresová část projektové dokumentace 19.000000 = 19,000000 [A]_x000d_</t>
  </si>
  <si>
    <t>75O91A</t>
  </si>
  <si>
    <t>DDTS ŽDC, KOMUNIKAČNÍ PŘEVODNÍK</t>
  </si>
  <si>
    <t>75O91X</t>
  </si>
  <si>
    <t>DDTS ŽDC, MONTÁŽ</t>
  </si>
  <si>
    <t>8x panel DDTS a 1x přemístění koncentrátoru</t>
  </si>
  <si>
    <t>75O91Y</t>
  </si>
  <si>
    <t>DDTS ŽDC, DEMONTÁŽ</t>
  </si>
  <si>
    <t>1x demontáž koncentrátoru, 1x případná demontáž klienta ŽST Častolovice</t>
  </si>
  <si>
    <t>75O924</t>
  </si>
  <si>
    <t>DDTS ŽDC, TERMINÁLOVÝ SERVER</t>
  </si>
  <si>
    <t>75O925</t>
  </si>
  <si>
    <t>DDTS ŽDC, SW PRO TES</t>
  </si>
  <si>
    <t>75O932</t>
  </si>
  <si>
    <t>DDTS ŽDC, KLIENTSKÉ PRACOVIŠTĚ STACIONÁRNÍ</t>
  </si>
  <si>
    <t>75O938</t>
  </si>
  <si>
    <t>DDTS ŽDC, KLIENTSKÉ PRACOVIŠTĚ TENKÝ KLIENT</t>
  </si>
  <si>
    <t>75O93A</t>
  </si>
  <si>
    <t>DDTS ŽDC, KLIENTSKÉ PRACOVIŠTĚ MOBILNÍ</t>
  </si>
  <si>
    <t>75O941</t>
  </si>
  <si>
    <t>DDTS ŽDC, INTEGRACE EOV DO SERVERŮ A KLIENTŮ DDTS ŽDC</t>
  </si>
  <si>
    <t>75O943</t>
  </si>
  <si>
    <t>DDTS ŽDC, INTEGRACE EOV DO INK DDTS ŽDC</t>
  </si>
  <si>
    <t>75O945</t>
  </si>
  <si>
    <t>DDTS ŽDC, INTEGRACE OSV DO SERVERŮ A KLIENTŮ DDTS ŽDC</t>
  </si>
  <si>
    <t>75O947</t>
  </si>
  <si>
    <t>DDTS ŽDC, INTEGRACE OSV DO INK DDTS ŽDC</t>
  </si>
  <si>
    <t>75O949</t>
  </si>
  <si>
    <t>DDTS ŽDC, INTEGRACE PZTS DO SERVERŮ A KLIENTŮ DDTS ŽDC</t>
  </si>
  <si>
    <t>75O94A</t>
  </si>
  <si>
    <t>DDTS ŽDC, ROZŠÍŘENÍ INTEGRACE PZTS DO SERVERŮ A KLIENTŮ DDTS ŽDC</t>
  </si>
  <si>
    <t>75O94B</t>
  </si>
  <si>
    <t>DDTS ŽDC, INTEGRACE PZTS DO INK DDTS ŽDC</t>
  </si>
  <si>
    <t>75O94C</t>
  </si>
  <si>
    <t>DDTS ŽDC, ROZŠÍŘENÍ INTEGRACE PZTS DO INK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</si>
  <si>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</si>
  <si>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</si>
  <si>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</si>
  <si>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</si>
  <si>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75O94K</t>
  </si>
  <si>
    <t>DDTS ŽDC, ROZŠÍŘENÍ INTEGRACE OSE DO INK DDTS ŽDC</t>
  </si>
  <si>
    <t>75O94Q</t>
  </si>
  <si>
    <t>DDTS ŽDC, INTEGRACE KAM DO SERVERŮ A KLIENTŮ DDTS ŽDC</t>
  </si>
  <si>
    <t>75O94R</t>
  </si>
  <si>
    <t>DDTS ŽDC, ROZŠÍŘENÍ INTEGRACE KAM DO SERVERŮ A KLIENTŮ DDTS ŽDC</t>
  </si>
  <si>
    <t>75O94S</t>
  </si>
  <si>
    <t>DDTS ŽDC, INTEGRACE KAM DO INK DDTS ŽDC</t>
  </si>
  <si>
    <t>75O94T</t>
  </si>
  <si>
    <t>DDTS ŽDC, ROZŠÍŘENÍ INTEGRACE KAM DO INK DDTS ŽDC</t>
  </si>
  <si>
    <t>75O94U</t>
  </si>
  <si>
    <t>DDTS ŽDC, INTEGRACE AKTIVNÍHO PRVKU PŘENOSOVÉHO SYSTÉMU LTDS DO SERVERŮ A KLIENTŮ DDTS ŽDC</t>
  </si>
  <si>
    <t>75O94V</t>
  </si>
  <si>
    <t>DDTS ŽDC, INTEGRACE AKTIVNÍHO PRVKU PŘENOSOVÉHO SYSTÉMU LTDS DO INK DDTS ŽDC</t>
  </si>
  <si>
    <t>75O94Z</t>
  </si>
  <si>
    <t>DDTS ŽDC, INTEGRACE NAPÁJECÍHO ZDROJE DO SERVERŮ A KLIENTŮ DDTS ŽDC</t>
  </si>
  <si>
    <t xml:space="preserve"> viz textová a výkresová část projektové dokumentace 34.000000 = 34,000000 [A]_x000d_</t>
  </si>
  <si>
    <t>75O951</t>
  </si>
  <si>
    <t>DDTS ŽDC, INTEGRACE NAPÁJECÍHO ZDROJE DO INK DDTS ŽDC</t>
  </si>
  <si>
    <t>75O956</t>
  </si>
  <si>
    <t>DDTS ŽDC, INTEGRACE KLIMATIZAČNÍ NEBO VZT JEDNOTKY DO SERVERŮ A KLIENTŮ DDTS ŽDC</t>
  </si>
  <si>
    <t>75O957</t>
  </si>
  <si>
    <t>DDTS ŽDC, INTEGRACE KLIMATIZAČNÍ NEBO VZT JEDNOTKY DO INK DDTS ŽDC</t>
  </si>
  <si>
    <t>75O958</t>
  </si>
  <si>
    <t>DDTS ŽDC, INTEGRACE EE DO SERVERŮ A KLIENTŮ DDTS ŽDC</t>
  </si>
  <si>
    <t>75O959</t>
  </si>
  <si>
    <t>DDTS ŽDC, ROZŠÍŘENÍ INTEGRACE EE DO SERVERŮ A KLIENTŮ DDTS ŽDC</t>
  </si>
  <si>
    <t>75O95C</t>
  </si>
  <si>
    <t>DDTS ŽDC, INTEGRACE EE DO INK DDTS ŽDC</t>
  </si>
  <si>
    <t>75O95D</t>
  </si>
  <si>
    <t>DDTS ŽDC, ROZŠÍŘENÍ INTEGRACE EE DO INK DDTS ŽDC</t>
  </si>
  <si>
    <t>75O95M</t>
  </si>
  <si>
    <t>DDTS ŽDC, INTEGRACE ČIDLA NEBO SENZORU DO SERVERŮ A KLIENTŮ DDTS ŽDC</t>
  </si>
  <si>
    <t>75O95N</t>
  </si>
  <si>
    <t>DDTS ŽDC, INTEGRACE ČIDLA NEBO SENZORU DO INK DDTS ŽDC</t>
  </si>
  <si>
    <t>75O95Z</t>
  </si>
  <si>
    <t>DDTS ŽDC, ZÁVĚREČNÁ ZKOUŠKA</t>
  </si>
  <si>
    <t xml:space="preserve"> viz textová a výkresová část projektové dokumentace 96.000000 = 96,000000 [A]_x000d_</t>
  </si>
  <si>
    <t>75O973</t>
  </si>
  <si>
    <t>DDTS ŽDC, VYBAVENÝ PANEL PRO DDTS DO ROZVADĚČE / SKŘÍNĚ</t>
  </si>
  <si>
    <t>R02209201</t>
  </si>
  <si>
    <t>DDTS ŽDC, INTEGRAČNÍ KONCENTRÁTOR - ÚPRAVY STÁVAJÍCÍHO KONCENTRÁTORU</t>
  </si>
  <si>
    <t>1. Položka obsahuje: 
- kompletní úpravy, upgrade software, licence pro integrační koncetrátor
- konfigurace koncentrátoru, doplnění TLS
- náklady spojené s výlukami DDTS v průběhu úprav InK
- veškeré potřebné mechanizmy, včetně obsluhy, náklady na mzdy a přibližné (průměrné) náklady na pořízení potřebných materiálů
- dopravu a skladování
- výrobní dokumenatci
2. Položka neobsahuje:
 X
3. Způsob měření:
Udává se počet kusů kompletní konstrukce nebo práce.</t>
  </si>
  <si>
    <t>R02209202</t>
  </si>
  <si>
    <t>DDTS ŽDC, INTEGRACE OSE DO INK DDTS ŽDC</t>
  </si>
  <si>
    <t>1. Položka obsahuje: 
- SW integraci jednoho převodníku M-BUS/ Ethernet s maximálním počtem 15ks připojených elektroměrů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</si>
  <si>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R02209203</t>
  </si>
  <si>
    <t>ZHOTOVENÍ SERVISNÍ DATOVÉ ZÁSUVKY</t>
  </si>
  <si>
    <t>1. Položka obsahuje:
 – veškeré konfigurační práce
 – kompletní montáž
2. Položka neobsahuje:
 X
3. Způsob měření:
Udává se počet kusů kompletní konstrukce nebo práce.</t>
  </si>
  <si>
    <t>R02209204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</si>
  <si>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</si>
  <si>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</si>
  <si>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R02209205</t>
  </si>
  <si>
    <t>Přepěťová ochrana pro sériové linky, do patchpanelů a pro datové kabelizace</t>
  </si>
  <si>
    <t>R02209206</t>
  </si>
  <si>
    <t>R02209207</t>
  </si>
  <si>
    <t>OSTATNÍ POŽADAVKY - VYPRACOVÁNÍ RDS</t>
  </si>
  <si>
    <t xml:space="preserve"> viz textová a výkresová část projektové dokumentace0.000000 = 0,000000 [A]_x000d_</t>
  </si>
  <si>
    <t>zahrnuje veškeré náklady spojené s vypracováním realizační dokumentace tohoto provozního souboru</t>
  </si>
  <si>
    <t>R02209208</t>
  </si>
  <si>
    <t>R02209209</t>
  </si>
  <si>
    <t>R02209210</t>
  </si>
  <si>
    <t>DDTS ŽDC, LICENCE A SW PRO PŘÍSTUP K INK</t>
  </si>
  <si>
    <t>1. Položka obsahuje: 
 – vizualizační SW
 – licence, protokoly ČSN EN 60870-5-104, XML
 – klientská aplikace pro dohled technologií dle specifikace, grafické rozhraní
 – instalace, oživení klientského pracoviště
 – programátorské práce včetně potřebného vybavení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</si>
  <si>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R02209211</t>
  </si>
  <si>
    <t>DŘT, ÚPRAVA STÁVAJÍCÍHO PLC - DOPLNĚNÍ HW A SW</t>
  </si>
  <si>
    <t>1. Položka obsahuje: 
 – kompletní HW a SW doplnění stávajícího PLC DŘT o cca do 12 signálů 
 – licence a veškeré související vybavení
 – programátorské práce včetně potřebného vybavení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</si>
  <si>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R02209212</t>
  </si>
  <si>
    <t>KABELOVÁ UCPÁVKA VODĚ ODOLNÁ PRO VNITŘNÍ PRŮMĚR OTVORU DO 60 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</si>
  <si>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</si>
  <si>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9</t>
  </si>
  <si>
    <t>OSTATNÍ PRÁCE</t>
  </si>
  <si>
    <t>96813</t>
  </si>
  <si>
    <t>VYSEKÁNÍ OTVORŮ, KAPES, RÝH V CIHELNÉM ZDIVU</t>
  </si>
  <si>
    <t xml:space="preserve"> viz textová a výkresová část projektové dokumentace 0.300000 = 0,300000 [A]_x000d_</t>
  </si>
  <si>
    <t>PS030252511</t>
  </si>
  <si>
    <t xml:space="preserve"> viz textová a výkresová část projektové dokumentace 794.100000 = 794,100000 [A]_x000d_</t>
  </si>
  <si>
    <t xml:space="preserve"> viz textová a výkresová část projektové dokumentace 95.000000 = 95,000000 [A]_x000d_</t>
  </si>
  <si>
    <t xml:space="preserve"> viz textová a výkresová část projektové dokumentace 774.650000 = 774,650000 [A]_x000d_</t>
  </si>
  <si>
    <t xml:space="preserve"> viz textová a výkresová část projektové dokumentace 58.000000 = 58,000000 [A]_x000d_</t>
  </si>
  <si>
    <t xml:space="preserve"> viz textová a výkresová část projektové dokumentace 1220.000000 = 1220,000000 [A]_x000d_</t>
  </si>
  <si>
    <t xml:space="preserve"> viz textová a výkresová část projektové dokumentace 65.000000 = 65,000000 [A]_x000d_</t>
  </si>
  <si>
    <t xml:space="preserve"> viz textová a výkresová část projektové dokumentace 3125.000000 = 3125,000000 [A]_x000d_</t>
  </si>
  <si>
    <t xml:space="preserve"> viz textová a výkresová část projektové dokumentace 1810.000000 = 1810,000000 [A]_x000d_</t>
  </si>
  <si>
    <t>709612</t>
  </si>
  <si>
    <t>DEMONTÁŽ CHRÁNIČKY/TRUBKY</t>
  </si>
  <si>
    <t xml:space="preserve"> viz textová a výkresová část projektové dokumentace 10.280000 = 10,280000 [A]_x000d_</t>
  </si>
  <si>
    <t xml:space="preserve"> viz textová a výkresová část projektové dokumentace 110.000000 = 110,000000 [A]_x000d_</t>
  </si>
  <si>
    <t xml:space="preserve"> viz textová a výkresová část projektové dokumentace 36.750000 = 36,750000 [A]_x000d_</t>
  </si>
  <si>
    <t>75I32Y</t>
  </si>
  <si>
    <t>KABEL ZEMNÍ DVOUPLÁŠŤOVÝ S PANCÍŘEM PRŮMĚRU ŽÍLY 0,8 MM - DEMONTÁŽ</t>
  </si>
  <si>
    <t xml:space="preserve"> viz textová a výkresová část projektové dokumentace 1950.000000 = 1950,000000 [A]_x000d_</t>
  </si>
  <si>
    <t xml:space="preserve"> viz textová a výkresová část projektové dokumentace 850.200000 = 850,200000 [A]_x000d_</t>
  </si>
  <si>
    <t xml:space="preserve"> viz textová a výkresová část projektové dokumentace 6425.000000 = 6425,000000 [A]_x000d_</t>
  </si>
  <si>
    <t>75I91X</t>
  </si>
  <si>
    <t>OPTOTRUBKA HDPE - MONTÁŽ</t>
  </si>
  <si>
    <t>75I91Y</t>
  </si>
  <si>
    <t>OPTOTRUBKA HDPE - DEMONTÁŽ</t>
  </si>
  <si>
    <t xml:space="preserve"> viz textová a výkresová část projektové dokumentace 3980.000000 = 3980,000000 [A]_x000d_</t>
  </si>
  <si>
    <t xml:space="preserve"> viz textová a výkresová část projektové dokumentace 47.000000 = 47,000000 [A]_x000d_</t>
  </si>
  <si>
    <t>75IECX</t>
  </si>
  <si>
    <t>VENKOVNÍ TELEFONNÍ OBJEKT - MONTÁŽ</t>
  </si>
  <si>
    <t xml:space="preserve"> viz textová a výkresová část projektové dokumentace 71.000000 = 71,000000 [A]_x000d_</t>
  </si>
  <si>
    <t xml:space="preserve"> viz textová a výkresová část projektové dokumentace 63.000000 = 63,000000 [A]_x000d_</t>
  </si>
  <si>
    <t xml:space="preserve"> viz textová a výkresová část projektové dokumentace 330.000000 = 330,000000 [A]_x000d_</t>
  </si>
  <si>
    <t>75IH2Y</t>
  </si>
  <si>
    <t>UKONČENÍ KABELU CELOPLASTOVÝHO S PANCÍŘEM - DEMONTÁŽ</t>
  </si>
  <si>
    <t>75II2Y</t>
  </si>
  <si>
    <t>SPOJKA PRO CELOPLASTOVÉ KABELY S PANCÍŘEM - DEMONTÁŽ</t>
  </si>
  <si>
    <t xml:space="preserve"> viz textová a výkresová část projektové dokumentace 480.000000 = 480,000000 [A]_x000d_</t>
  </si>
  <si>
    <t xml:space="preserve"> viz textová a výkresová část projektové dokumentace 756.000000 = 756,000000 [A]_x000d_</t>
  </si>
  <si>
    <t>75K11Y</t>
  </si>
  <si>
    <t>TRANSFORMÁTOR ODDĚLOVACÍ (OCHRANNÝ) - DEMONTÁŽ</t>
  </si>
  <si>
    <t xml:space="preserve"> viz textová a výkresová část projektové dokumentace 8970.000000 = 8970,000000 [A]_x000d_</t>
  </si>
  <si>
    <t xml:space="preserve"> viz textová a výkresová část projektové dokumentace 58.900000 = 58,900000 [A]_x000d_</t>
  </si>
  <si>
    <t>PS030252521</t>
  </si>
  <si>
    <t xml:space="preserve"> viz textová a výkresová část projektové dokumentace 13.250000 = 13,250000 [A]_x000d_</t>
  </si>
  <si>
    <t xml:space="preserve"> viz textová a výkresová část projektové dokumentace 13.729000 = 13,729000 [A]_x000d_</t>
  </si>
  <si>
    <t xml:space="preserve"> viz textová a výkresová část projektové dokumentace 0.045000 = 0,045000 [A]_x000d_</t>
  </si>
  <si>
    <t>75I323</t>
  </si>
  <si>
    <t>KABEL ZEMNÍ DVOUPLÁŠŤOVÝ S PANCÍŘEM PRŮMĚRU ŽÍLY 0,8 MM DO 50XN</t>
  </si>
  <si>
    <t xml:space="preserve"> viz textová a výkresová část projektové dokumentace 1.250000 = 1,250000 [A]_x000d_</t>
  </si>
  <si>
    <t>75IE51</t>
  </si>
  <si>
    <t>SLOUPKOVÝ ROZVADĚČ PŘES 100 PÁRŮ - DODÁVKA</t>
  </si>
  <si>
    <t>75IE5X</t>
  </si>
  <si>
    <t>SLOUPKOVÝ ROZVADĚČ PŘES 100 PÁRŮ - MONTÁŽ</t>
  </si>
  <si>
    <t>75IH23</t>
  </si>
  <si>
    <t>UKONČENÍ KABELU CELOPLASTOVÝHO S PANCÍŘEM DO 200 ŽIL</t>
  </si>
  <si>
    <t>75IJ23</t>
  </si>
  <si>
    <t>MĚŘENÍ ZÁVĚREČNÉ DÁLKOVÝCH KABELŮ V OBOU SMĚRECH V PLNÉM ROZSAHU BEZ PROVOZU</t>
  </si>
  <si>
    <t xml:space="preserve"> viz textová a výkresová část projektové dokumentace 2.867000 = 2,867000 [A]_x000d_</t>
  </si>
  <si>
    <t>PS030252811</t>
  </si>
  <si>
    <t>16111</t>
  </si>
  <si>
    <t>SVISLÉ PŘEMÍSTĚNÍ RUBANINY NA DOPRAVNÍ VÝŠKU DO 50M</t>
  </si>
  <si>
    <t>16120</t>
  </si>
  <si>
    <t>VODOROVNÉ PŘEMÍSTĚNÍ RUBANINY NA POVRCHU</t>
  </si>
  <si>
    <t>18090</t>
  </si>
  <si>
    <t>VŠEOBECNÉ ÚPRAVY OSTATNÍCH PLOCH</t>
  </si>
  <si>
    <t>5</t>
  </si>
  <si>
    <t>KOMUNIKACE</t>
  </si>
  <si>
    <t>513550</t>
  </si>
  <si>
    <t>KOLEJOVÉ LOŽE - DOPLNĚNÍ Z KAMENIVA HRUBÉHO DRCENÉHO (ŠTĚRK)</t>
  </si>
  <si>
    <t>703755</t>
  </si>
  <si>
    <t>PROTIPOŽÁRNÍ UCPÁVKA PROSTUPU KABELOVÉHO PR. DO 200MM, DO EI 90 MIN.</t>
  </si>
  <si>
    <t>741C05</t>
  </si>
  <si>
    <t>SPOJOVÁNÍ UZEMŇOVACÍCH VODIČŮ</t>
  </si>
  <si>
    <t>741D41</t>
  </si>
  <si>
    <t>HROMOSVODOVÝ VODIČ PRO IZOLOVANÝ SVOD NA POVRCHU</t>
  </si>
  <si>
    <t>741D44</t>
  </si>
  <si>
    <t>HROMOSVODOVÝ VODIČ PRO IZOLOVANÝ SVOD NA IZOLAČNÍM DRŽÁKU</t>
  </si>
  <si>
    <t>741E21</t>
  </si>
  <si>
    <t>HROMOSVODOVÁ JÍMACÍ TYČ IZOLAČNÍ VČETNĚ STOJANU/DRŽÁKU DÉLKY DO 3 M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</si>
  <si>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</si>
  <si>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</si>
  <si>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</si>
  <si>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</si>
  <si>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747702</t>
  </si>
  <si>
    <t>ÚPRAVA ZAPOJENÍ STÁVAJÍCÍCH KABELOVÝCH SKŘÍNÍ/ROZVADĚČŮ</t>
  </si>
  <si>
    <t>75IJ31</t>
  </si>
  <si>
    <t>MĚŘENÍ ZÁVĚREČNÉ KOAXIÁLNÍHO KABELU</t>
  </si>
  <si>
    <t xml:space="preserve"> viz textová a výkresová část projektové dokumentace 0.600000 = 0,600000 [A]_x000d_</t>
  </si>
  <si>
    <t>75J32Y</t>
  </si>
  <si>
    <t>KABEL SDĚLOVACÍ PRO STRUKTUROVANOU KABELÁŽ FTP/STP - DEMONTÁŽ</t>
  </si>
  <si>
    <t>75K131</t>
  </si>
  <si>
    <t>TRANSFORMÁTOR SDĚLOVACÍ NF 600:600 SE 4KV IZOLAČNÍ PEVNOSTÍ - DODÁVKA</t>
  </si>
  <si>
    <t>75K13X</t>
  </si>
  <si>
    <t>TRANSFORMÁTOR SDĚLOVACÍ - MONTÁŽ</t>
  </si>
  <si>
    <t>75K13Y</t>
  </si>
  <si>
    <t>TRANSFORMÁTOR SDĚLOVACÍ - DEMONTÁŽ</t>
  </si>
  <si>
    <t>75M715</t>
  </si>
  <si>
    <t>ZÁZNAMOVÉ ZAŘÍZENÍ, INTERFACE/KARTA ETHERNET PRO ZÁZNAM VOIP - DODÁVKA</t>
  </si>
  <si>
    <t>75M717</t>
  </si>
  <si>
    <t>ZÁZNAMOVÉ ZAŘÍZENÍ, LICENCE - ZÁZNAM VOIP KANÁLU</t>
  </si>
  <si>
    <t>75M71A</t>
  </si>
  <si>
    <t>ZÁZNAMOVÉ ZAŘÍZENÍ, LICENCE - KAC, AKTIVACE JEDNOHO KANÁLU/ZAŘÍZENÍ</t>
  </si>
  <si>
    <t>75M71C</t>
  </si>
  <si>
    <t>ZÁZNAMOVÉ ZAŘÍZENÍ, INTEGRACE S RÁDIOVÝM SERVEREM</t>
  </si>
  <si>
    <t>75N11Y</t>
  </si>
  <si>
    <t>TRS, RADIOSTANICE ZÁKLADNOVÁ - DEMONTÁŽ</t>
  </si>
  <si>
    <t>75N17Y</t>
  </si>
  <si>
    <t>TRS, OVLÁDACÍ BLOK - DEMONTÁŽ</t>
  </si>
  <si>
    <t>75N18Y</t>
  </si>
  <si>
    <t>TRS, OVLÁDACÍ SKŘÍŇKA - DEMONTÁŽ</t>
  </si>
  <si>
    <t>75N1A1</t>
  </si>
  <si>
    <t>TRS, NAPÁJECÍ ZDROJ - DODÁVKA</t>
  </si>
  <si>
    <t>75N1AX</t>
  </si>
  <si>
    <t>TRS, NAPÁJECÍ ZDROJ - MONTÁŽ</t>
  </si>
  <si>
    <t>75N1B1</t>
  </si>
  <si>
    <t>TRS, ANTÉNNÍ SOUSTAVA SMĚROVÁ - DODÁVKA</t>
  </si>
  <si>
    <t>75N1B4</t>
  </si>
  <si>
    <t>TRS, ANTÉNNÍ SOUSTAVA DĚLÍCÍ ČLEN - DODÁVKA</t>
  </si>
  <si>
    <t>75N1B5</t>
  </si>
  <si>
    <t>TRS, SMĚROVÁNÍ ANTÉN</t>
  </si>
  <si>
    <t>75N1BX</t>
  </si>
  <si>
    <t>TRS, ANTÉNNÍ SOUSTAVA - MONTÁŽ</t>
  </si>
  <si>
    <t>75N1C1</t>
  </si>
  <si>
    <t>TRS, KOAXIÁLNÍ KABEL VENKOVNÍ PRŮMĚRU DO 35 MM</t>
  </si>
  <si>
    <t>75N1C3</t>
  </si>
  <si>
    <t>TRS, KOAXIÁLNÍ KABEL VENKOVNÍ - SADA KONEKTORŮ (2KS) - DODÁVKA</t>
  </si>
  <si>
    <t>75N1CY</t>
  </si>
  <si>
    <t>TRS, KOAXIÁLNÍ KABEL VENKOVNÍ - DEMONTÁŽ</t>
  </si>
  <si>
    <t>75N1FY</t>
  </si>
  <si>
    <t>TRS, SYSTÉMOVÝ KABEL K OVLÁDACÍ SKŘÍŇCE - DEMONTÁŽ</t>
  </si>
  <si>
    <t>75N1G1</t>
  </si>
  <si>
    <t>TRS, IP BLOK ZÁKLADNOVÁ RADIOSTANICE - DODÁVKA</t>
  </si>
  <si>
    <t>75N1GX</t>
  </si>
  <si>
    <t>TRS, IP BLOK - MONTÁŽ</t>
  </si>
  <si>
    <t>75N1H1</t>
  </si>
  <si>
    <t>TRS, RÁDIOVÝ SERVER - DODÁVKA</t>
  </si>
  <si>
    <t>75N1HW</t>
  </si>
  <si>
    <t>TRS, RÁDIOVÝ SERVER - DOPLNĚNÍ HW, SW, LICENCE</t>
  </si>
  <si>
    <t>75N1HX</t>
  </si>
  <si>
    <t>TRS, RÁDIOVÝ SERVER - MONTÁŽ</t>
  </si>
  <si>
    <t>75N1I1</t>
  </si>
  <si>
    <t>TRS, PROGRAMOVÉ VYBAVENÍ A GRAFICKÉ ZOBRAZENÍ V DOTYKOVÉM TERMINÁLU</t>
  </si>
  <si>
    <t>75N611</t>
  </si>
  <si>
    <t>KOMPLEXNÍ OCHRANA TRS PŘED BLESKEM A PŘEPĚTÍM - DODÁVKA</t>
  </si>
  <si>
    <t>75N61X</t>
  </si>
  <si>
    <t>KOMPLEXNÍ OCHRANA TRS PŘED BLESKEM A PŘEPĚTÍM - MONTÁŽ</t>
  </si>
  <si>
    <t>75N641</t>
  </si>
  <si>
    <t>NAPĚŤOVÉ ODDĚLENÍ ANTÉNNÍ SOUSTAVY OD ZAŘÍZENÍ - DODÁVKA</t>
  </si>
  <si>
    <t>75N64X</t>
  </si>
  <si>
    <t>NAPĚŤOVÉ ODDĚLENÍ ANTÉNNÍ SOUSTAVY OD ZAŘÍZENÍ, MONTÁŽ</t>
  </si>
  <si>
    <t>75N711</t>
  </si>
  <si>
    <t>MĚŘENÍ RÁDIOVÝCH SÍTÍ PŘEDPROJEKTOVÉ PRO PÁSMO 460 MHZ</t>
  </si>
  <si>
    <t>Měření na stuhách SRD 65, 64 a 63</t>
  </si>
  <si>
    <t>75N712</t>
  </si>
  <si>
    <t>MĚŘENÍ RÁDIOVÝCH SÍTÍ PO REALIZACI PRO PÁSMO 460 MHZ</t>
  </si>
  <si>
    <t>75N731</t>
  </si>
  <si>
    <t>RADIOVNÍK KOMPLEXNÍ PROJEDNÁNÍ</t>
  </si>
  <si>
    <t>PŘÍPAD</t>
  </si>
  <si>
    <t>75N732</t>
  </si>
  <si>
    <t>RADIOVNÍK - DODÁVKA</t>
  </si>
  <si>
    <t>75N73X</t>
  </si>
  <si>
    <t>RADIOVNÍK - MONTÁŽ</t>
  </si>
  <si>
    <t>75N73Y</t>
  </si>
  <si>
    <t>RADIOVNÍK - DEMONTÁŽ</t>
  </si>
  <si>
    <t>75OA8W</t>
  </si>
  <si>
    <t>ZÁZNAM, DOPLNĚNÍ A KONFIGURACE</t>
  </si>
  <si>
    <t>R025281101</t>
  </si>
  <si>
    <t>TRS, KOAXIÁLNÍ KABEL VENKOVNÍ - SADA KONEKTORŮ (2KS)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</si>
  <si>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</si>
  <si>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R025281102</t>
  </si>
  <si>
    <t>TRS, BLOK VNPN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</si>
  <si>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</si>
  <si>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R025281103</t>
  </si>
  <si>
    <t>KABEL SDĚLOVACÍ PRO VNITŘNÍ POUŽITÍ DO 10 PÁRŮ PRŮMĚRU 0,5 MM - DEMONTÁŽ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</si>
  <si>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
2. Položka neobsahuje:
 X
3. Způsob měření:
Udává se počet kmpárů kompletní konstrukce nebo práce.</t>
  </si>
  <si>
    <t>R025281104</t>
  </si>
  <si>
    <t>ZÁZNAMOVÉ ZAŘÍZENÍ, LICENCE - JZP, AKTIVACE JEDNOHO KANÁLU/ZAŘÍZENÍ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</si>
  <si>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</si>
  <si>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R025281105</t>
  </si>
  <si>
    <t>ZÁZNAM, SLUŽBY - HW+SW UPGRADE, REKONFIGURACE A NASTAVENÍ ZÁZNAMOVé JEDNOTKA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</si>
  <si>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</si>
  <si>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R025281106</t>
  </si>
  <si>
    <t>TRS, REKONFIGURACE, ÚPRAVA STUH A VAZBY VNPN</t>
  </si>
  <si>
    <t>1. Položka obsahuje:
 – kompletní konfigurační a přepojovací práce v rámci úprav stuhy č. 63 a č. 64
 – kompletní zapojení, zprovoznění a přezkoušení funkcionality "Generální STOP" v návaznosti na VNPN ve dvou lokalitách (ŽST Častolovice a výh. Rašovice), veškeré náklady spojené s aktivací vazby se systémem VNPN
 – náklady spojené s HW a SW úpravy dohledu stávajícíh stuh
 – přezkoušení systému TRS obou stuh po úpravách
 – náklady spojené s krátkodobými výlukami rádiového systému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</si>
  <si>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R025281107</t>
  </si>
  <si>
    <t>R025281108</t>
  </si>
  <si>
    <t>R025281109</t>
  </si>
  <si>
    <t>PROTIPOŽÁRNÍ UCPÁVKA DEMONTÁŽ A OBNOVENÍ</t>
  </si>
  <si>
    <t>R025281110</t>
  </si>
  <si>
    <t>RR025281109</t>
  </si>
  <si>
    <t>KONFIGURACE SRD</t>
  </si>
  <si>
    <t xml:space="preserve">1. Položka obsahuje:
 – veškeré práce a materiál pro rekonfiguraci  stuhy č. 63 a 64 (včetně VNPN - SRD)
2. Položka neobsahuje:
 X
3. Způsob měření:
Udává se počet kusů kompletní konstrukce nebo práce.</t>
  </si>
  <si>
    <t xml:space="preserve"> viz textová a výkresová část projektové dokumentace 4.200000 = 4,200000 [A]_x000d_</t>
  </si>
  <si>
    <t>PS030252911</t>
  </si>
  <si>
    <t>NÁZEV DÍLU</t>
  </si>
  <si>
    <t>61144</t>
  </si>
  <si>
    <t>ÚPRAVY POVRCHŮ VNITŘ STROPŮ OMÍTKOU ŠTUKOVOU</t>
  </si>
  <si>
    <t xml:space="preserve"> viz textová a výkresová část projektové dokumentace 120.000000 = 120,000000 [A]_x000d_</t>
  </si>
  <si>
    <t>703611</t>
  </si>
  <si>
    <t>ELEKTROINSTALAČNÍ KANÁL ŠÍŘKY DO 100 MM</t>
  </si>
  <si>
    <t>741411</t>
  </si>
  <si>
    <t>ZÁSUVKA/PŘÍVODKA PRŮMYSLOVÁ, KRYTÍ IP 44 230 V, 16 A</t>
  </si>
  <si>
    <t>742F61</t>
  </si>
  <si>
    <t>KABEL NN NEBO VODIČ JEDNOŽÍLOVÝ CU BEZHALOGENOVÝ OHNIODOLNÝ SE ZACHOVÁNÍM FUNKČNOSTI DO 2,5 MM2</t>
  </si>
  <si>
    <t>742H12</t>
  </si>
  <si>
    <t>KABEL NN ČTYŘ- A PĚTIŽÍLOVÝ CU S PLASTOVOU IZOLACÍ OD 4 DO 16 MM2</t>
  </si>
  <si>
    <t>744113R</t>
  </si>
  <si>
    <t>ÚPRAVY VE STÁVAJÍCÍCH NN ROZVADĚČÍCH VČETNĚ DODÁNÍ POTŘEBNÉHO MATERIÁLU</t>
  </si>
  <si>
    <t>744313</t>
  </si>
  <si>
    <t>ROZVADĚČ NN SKŘÍŇOVÝ OCELOPLECHOVÝ PRÁZDNÝ, IP 40, HLOUBKY DO 500 MM, ŠÍŘKY OD 810 DO 1000 MM, VÝŠKY DO 2250 MM</t>
  </si>
  <si>
    <t>744613</t>
  </si>
  <si>
    <t>JISTIČ JEDNOPÓLOVÝ (10 KA) OD 13 DO 20 A</t>
  </si>
  <si>
    <t>746698</t>
  </si>
  <si>
    <t>PRACOVNÍ STŮL</t>
  </si>
  <si>
    <t>746699</t>
  </si>
  <si>
    <t>ŽIDLE</t>
  </si>
  <si>
    <t xml:space="preserve"> viz textová a výkresová část projektové dokumentace 29.000000 = 29,000000 [A]_x000d_</t>
  </si>
  <si>
    <t>75JA5C</t>
  </si>
  <si>
    <t>ROZVADĚČ STRUKT. KABELÁŽE, 19" PANEL DISTRIBUCE PLNĚ VYBAVENÝ - DODÁVKA</t>
  </si>
  <si>
    <t>75JA5D</t>
  </si>
  <si>
    <t>ROZVADĚČ STRUKT. KABELÁŽE, 19" PANEL DISTRIBUCE - MONTÁŽ</t>
  </si>
  <si>
    <t>75JA5F</t>
  </si>
  <si>
    <t>ROZVADĚČ STRUKT. KABELÁŽE, 19" PANEL ZÁSUVEK - DODÁVKA</t>
  </si>
  <si>
    <t>75JA5H</t>
  </si>
  <si>
    <t>ROZVADĚČ STRUKT. KABELÁŽE, PANEL ZÁSUVEK - MONTÁŽ</t>
  </si>
  <si>
    <t xml:space="preserve"> viz textová a výkresová část projektové dokumentace 55.000000 = 55,000000 [A]_x000d_</t>
  </si>
  <si>
    <t>75JB12</t>
  </si>
  <si>
    <t>DATOVÝ ROZVADĚČ 19" 600X600 DO 32 U - DODÁVKA</t>
  </si>
  <si>
    <t>75JB13</t>
  </si>
  <si>
    <t>DATOVÝ ROZVADĚČ 19" 600X600 DO 47 U - DODÁVKA</t>
  </si>
  <si>
    <t>75JB1X</t>
  </si>
  <si>
    <t>DATOVÝ ROZVADĚČ 19" 600X600 - MONTÁŽ</t>
  </si>
  <si>
    <t>75JB43</t>
  </si>
  <si>
    <t>DATOVÝ ROZVADĚČ 19" 800X800 DO 47 U - DODÁVKA</t>
  </si>
  <si>
    <t>75JB4X</t>
  </si>
  <si>
    <t>DATOVÝ ROZVADĚČ 19" 800X800 - MONTÁŽ</t>
  </si>
  <si>
    <t>75K222</t>
  </si>
  <si>
    <t>NAPÁJECÍ ZDROJ 24 V DC, SAMOSTATNÝ DO 500W - DODÁVKA</t>
  </si>
  <si>
    <t>75K245</t>
  </si>
  <si>
    <t>NAPÁJECÍ ZDROJ 48 V DC, MODULÁRNÍ DO 6000W - DODÁVKA</t>
  </si>
  <si>
    <t>75K247</t>
  </si>
  <si>
    <t>NAPÁJECÍ ZDROJ 48 V DC, MODULÁRNÍ DO 12000W - DODÁVKA</t>
  </si>
  <si>
    <t>75K24X</t>
  </si>
  <si>
    <t>NAPÁJECÍ ZDROJ 48 V DC, MODULÁRNÍ - MONTÁŽ</t>
  </si>
  <si>
    <t>75K341</t>
  </si>
  <si>
    <t>ZÁLOŽNÍ ZDROJ UPS 230 V DO 6000 VA - DODÁVKA</t>
  </si>
  <si>
    <t>75K34X</t>
  </si>
  <si>
    <t>ZÁLOŽNÍ ZDROJ UPS 230 V DO 6000 VA - MONTÁŽ</t>
  </si>
  <si>
    <t>75K413</t>
  </si>
  <si>
    <t>MĚNIČ NAPĚTÍ (STŘÍDAČ), SAMOSTATNÝ DC/AC DO 1500W - DODÁVKA</t>
  </si>
  <si>
    <t>75K414</t>
  </si>
  <si>
    <t>MĚNIČ NAPĚTÍ (STŘÍDAČ), SAMOSTATNÝ DC/AC PŘES 1500W - DODÁVKA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</si>
  <si>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</si>
  <si>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</si>
  <si>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</si>
  <si>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</si>
  <si>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</si>
  <si>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(STŘÍDAČ), SAMOSTATNÝ DC/AC - MONTÁŽ</t>
  </si>
  <si>
    <t>75K51X</t>
  </si>
  <si>
    <t>BATERIOVÉ VEDENÍ O PRŮŘEZU DO 16 MM2 - MONTÁŽ</t>
  </si>
  <si>
    <t>75K521</t>
  </si>
  <si>
    <t>BATERIOVÉ VEDENÍ O PRŮŘEZU DO 35 MM2</t>
  </si>
  <si>
    <t>75K52X</t>
  </si>
  <si>
    <t>BATERIOVÉ VEDENÍ O PRŮŘEZU DO 35 MM2 - MONTÁŽ</t>
  </si>
  <si>
    <t>75K631</t>
  </si>
  <si>
    <t>AKUMULÁTOROVÁ BATERIE, BLOK BATERIÍ DO 100AH - DODÁVKA</t>
  </si>
  <si>
    <t>75K63Y</t>
  </si>
  <si>
    <t>AKUMULÁTOROVÁ BATERIE, BLOK BATERIÍ DO 200AH - DODÁVKA</t>
  </si>
  <si>
    <t>75K64X</t>
  </si>
  <si>
    <t>AKUMULÁTOROVÁ BATERIE, BLOK BATERIÍ - MONTÁŽ</t>
  </si>
  <si>
    <t>75K671</t>
  </si>
  <si>
    <t>AKUMULÁTOROVÁ BATERIE - STOJAN/NOSIČ AKUMULÁTORŮ - DODÁVKA</t>
  </si>
  <si>
    <t>75K67X</t>
  </si>
  <si>
    <t>AKUMULÁTOROVÁ BATERIE - STOJAN/NOSIČ AKUMULÁTORŮ - MONTÁŽ</t>
  </si>
  <si>
    <t>75K691</t>
  </si>
  <si>
    <t>AKUMULÁTOROVÁ BATERIE - FORMOVÁNÍ SESTAVY</t>
  </si>
  <si>
    <t>75K69X</t>
  </si>
  <si>
    <t>AKUMULÁTOROVÁ BATERIE - FORMOVÁNÍ SESTAVY - MONTÁŽ</t>
  </si>
  <si>
    <t>75M337</t>
  </si>
  <si>
    <t>DIGITÁLNÍ TELEFONIE A VOIP, IP TELEFON KANCELÁŘSKÝ STŘEDNÍ - DODÁVKA</t>
  </si>
  <si>
    <t>75M33X</t>
  </si>
  <si>
    <t>DIGITÁLNÍ TELEFONIE A VOIP, IP TELEFON - MONTÁŽ</t>
  </si>
  <si>
    <t>75M34A</t>
  </si>
  <si>
    <t>DIGITÁLNÍ TELEFONIE A VOIP, LICENCE IP TELEFON TECHNOLOGICKÝ - STŘEDNÍ NEBO POKROČILÝ</t>
  </si>
  <si>
    <t>75M853</t>
  </si>
  <si>
    <t>DATOVÁ INFRASTRUKTURA LAN, CE ROUTER AGREGAČNÍ 48XGE - DODÁVKA</t>
  </si>
  <si>
    <t>75M855</t>
  </si>
  <si>
    <t>DATOVÁ INFRASTRUKTURA LAN, CE ROUTER - MONTÁŽ</t>
  </si>
  <si>
    <t>75M857</t>
  </si>
  <si>
    <t>DATOVÁ INFRASTRUKTURA LAN, SÍŤOVÝ CE MODUL 4X1G - DODÁVKA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</si>
  <si>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</si>
  <si>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</si>
  <si>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</si>
  <si>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</si>
  <si>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</si>
  <si>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</si>
  <si>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</si>
  <si>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</si>
  <si>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75M915</t>
  </si>
  <si>
    <t>DATOVÁ INFRASTRUKTURA LAN, L2 SWITCH STŘEDNÍ 24XGE, POKROČILÝ - DODÁVKA</t>
  </si>
  <si>
    <t>75M91X</t>
  </si>
  <si>
    <t>DATOVÁ INFRASTRUKTURA LAN, SWITCH ETHERNET L2 - MONTÁŽ</t>
  </si>
  <si>
    <t>75M921</t>
  </si>
  <si>
    <t>DATOVÁ INFRASTRUKTURA LAN, L2 SWITCH PRŮMYSLOVÝ KOMPAKTNÍ, 4XFE, DC PROVEDENÍ - DODÁVKA</t>
  </si>
  <si>
    <t>75M923</t>
  </si>
  <si>
    <t>DATOVÁ INFRASTRUKTURA LAN, L2 SWITCH PRŮMYSLOVÝ KOMPAKTNÍ,16XFE, DC PROVEDENÍ - DODÁVKA</t>
  </si>
  <si>
    <t>75M925</t>
  </si>
  <si>
    <t>DATOVÁ INFRASTRUKTURA LAN, L2 SWITCH PRŮMYSLOVÝ MODULÁRNÍ, 8XGE, DC PROVEDENÍ - DODÁVKA</t>
  </si>
  <si>
    <t>75M92G</t>
  </si>
  <si>
    <t>DATOVÁ INFRASTRUKTURA LAN, SWITCH PRŮMYSLOVÝ, SWITCH PRŮMYSLOVÝ, SADA PRO UPEVNĚNÍ DO RACKU - DODÁVKA</t>
  </si>
  <si>
    <t>75M92I</t>
  </si>
  <si>
    <t>DATOVÁ INFRASTRUKTURA LAN, SWITCH PRŮMYSLOVÝ, ZDROJ PRO SWITCH PRŮMYSLOVÝ DO 170W - DODÁVKA</t>
  </si>
  <si>
    <t>75M96A</t>
  </si>
  <si>
    <t>LICENCE DO DOHLEDOVÉHO SYSTÉMU</t>
  </si>
  <si>
    <t>75M97J</t>
  </si>
  <si>
    <t>PŘEVODNÍK - SFP 1G, STŘEDNÍ DOSAH - DODÁVKA</t>
  </si>
  <si>
    <t>75M97X</t>
  </si>
  <si>
    <t>PŘEVODNÍK - MONTÁŽ</t>
  </si>
  <si>
    <t>R08</t>
  </si>
  <si>
    <t>MĚNIČ NAPĚTÍ (STŘÍDAČ) 48 V DC/230 V AC - DOPLNĚNÍ STŘÍDAČE</t>
  </si>
  <si>
    <t>1. Položka obsahuje:
 – dodávku specifikovaného bloku/zařízení včetně potřebného drobného montážního materiálu
 – dodávku souvisejícího příslušenství pro specifikovaný blok/zařízení
 – dopravu a skladování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</si>
  <si>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R09</t>
  </si>
  <si>
    <t>ÚPRAVA PŘENOSOVÉ A DATOVÉ SÍTĚ (KONFIGURACE, NASTAVENÍ)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</si>
  <si>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</si>
  <si>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R10</t>
  </si>
  <si>
    <t>ZAJIŠTĚNÍ PROVIZORNÍCH STAVŮ NA ZAŘÍZENÍ</t>
  </si>
  <si>
    <t xml:space="preserve"> viz textová a výkresová část projektové dokumentace 56.000000 = 56,000000 [A]_x000d_</t>
  </si>
  <si>
    <t>1. Položka obsahuje:
 – kompletní montáž a demontáž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</si>
  <si>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R11</t>
  </si>
  <si>
    <t>ZAJIŠTĚNÍ ZAOKRUHOVÁNÍ (SESTAVENÍ OKRUHU, MĚŘENÍ, KONFIGURACE SYSTÉMU)</t>
  </si>
  <si>
    <t>R12</t>
  </si>
  <si>
    <t>TLAČÍTKO VYPNUTÍ NAPÁJENÍ (TOTAL STOP)</t>
  </si>
  <si>
    <t>DEMONTÁŽE</t>
  </si>
  <si>
    <t>DEMONTÁŽ STÁVAJÍCÍCH ZAŘÍZENÍ</t>
  </si>
  <si>
    <t>1. Položka obsahuje:
 – kompletní demontáž specifikovaného bloku/zařízení a souvisejícího příslušenství včetně potřebného drobného montážního materiálu, odvoz, vyhotovení protokolů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</si>
  <si>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R13</t>
  </si>
  <si>
    <t>MONTÁŽ STÁVAJÍCÍCH ZAŘÍZENÍ</t>
  </si>
  <si>
    <t>1. Položka obsahuje:
 – kompletní montáž specifikovaného bloku/zařízení a souvisejícího příslušenství včetně potřebného drobného montážního materiálu, odvoz, vyhotovení protokolů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</si>
  <si>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PS03026011</t>
  </si>
  <si>
    <t xml:space="preserve"> viz textová a výkresová část projektové dokumentace 439.500000 = 439,500000 [A]_x000d_</t>
  </si>
  <si>
    <t xml:space="preserve"> viz textová a výkresová část projektové dokumentace 414.525000 = 414,525000 [A]_x000d_</t>
  </si>
  <si>
    <t xml:space="preserve"> viz textová a výkresová část projektové dokumentace 1030.000000 = 1030,000000 [A]_x000d_</t>
  </si>
  <si>
    <t xml:space="preserve"> viz textová a výkresová část projektové dokumentace 1.110000 = 1,110000 [A]_x000d_</t>
  </si>
  <si>
    <t>75I211</t>
  </si>
  <si>
    <t>KABEL ZEMNÍ DVOUPLÁŠŤOVÝ BEZ PANCÍŘE PRŮMĚRU ŽÍLY 0,6 MM DO 5XN</t>
  </si>
  <si>
    <t xml:space="preserve"> viz textová a výkresová část projektové dokumentace 0.090000 = 0,090000 [A]_x000d_</t>
  </si>
  <si>
    <t xml:space="preserve"> viz textová a výkresová část projektové dokumentace 6.840000 = 6,840000 [A]_x000d_</t>
  </si>
  <si>
    <t xml:space="preserve"> viz textová a výkresová část projektové dokumentace 3.840000 = 3,840000 [A]_x000d_</t>
  </si>
  <si>
    <t xml:space="preserve"> viz textová a výkresová část projektové dokumentace 1125.000000 = 1125,000000 [A]_x000d_</t>
  </si>
  <si>
    <t>75IEE2</t>
  </si>
  <si>
    <t>OPTICKÝ ROZVADĚČ 19" PROVEDENÍ 24 VLÁKEN - DODÁVKA</t>
  </si>
  <si>
    <t xml:space="preserve"> viz textová a výkresová část projektové dokumentace 0.500000 = 0,500000 [A]_x000d_</t>
  </si>
  <si>
    <t xml:space="preserve"> viz textová a výkresová část projektové dokumentace 1110.000000 = 1110,000000 [A]_x000d_</t>
  </si>
  <si>
    <t xml:space="preserve"> viz textová a výkresová část projektové dokumentace 49.950000 = 49,950000 [A]_x000d_</t>
  </si>
  <si>
    <t>PS03026031</t>
  </si>
  <si>
    <t>75IF11</t>
  </si>
  <si>
    <t>SPOJOVACÍ SVORKOVNICE 2/10 - DODÁVKA</t>
  </si>
  <si>
    <t>75IF1X</t>
  </si>
  <si>
    <t>SPOJOVACÍ SVORKOVNICE 2/10 - MONTÁŽ</t>
  </si>
  <si>
    <t>75IF61</t>
  </si>
  <si>
    <t>MONTÁŽNÍ RÁM 20+1 - DODÁVKA</t>
  </si>
  <si>
    <t>75IF6X</t>
  </si>
  <si>
    <t>MONTÁŽNÍ RÁM 20+1 - MONTÁŽ</t>
  </si>
  <si>
    <t>75J222</t>
  </si>
  <si>
    <t>KABEL SDĚLOVACÍ PRO VNITŘNÍ POUŽITÍ DO 20 PÁRŮ PRŮMĚRU 0,5 MM</t>
  </si>
  <si>
    <t xml:space="preserve"> viz textová a výkresová část projektové dokumentace 1.200000 = 1,200000 [A]_x000d_</t>
  </si>
  <si>
    <t>Technická specifikace položky odpovídá textu položky, dodávka+montáž</t>
  </si>
  <si>
    <t>75M431</t>
  </si>
  <si>
    <t>TELEFONNÍ ZAPOJOVAČ DIGITÁLNÍ, BRÁNA IP/MB - DODÁVKA</t>
  </si>
  <si>
    <t>75M43X</t>
  </si>
  <si>
    <t>TELEFONNÍ ZAPOJOVAČ DIGITÁLNÍ, BRÁNA - MONTÁŽ</t>
  </si>
  <si>
    <t>75M444</t>
  </si>
  <si>
    <t>TELEFONNÍ ZAPOJOVAČ DIGITÁLNÍ, ŘÍDÍCÍ ČÁSTI SÍTĚ SCU LICENCE</t>
  </si>
  <si>
    <t>R32603101</t>
  </si>
  <si>
    <t>TELEFONNÍ ZAPOJOVAČ DIGITÁLNÍ, ROUTER VoIP, DODÁVKA + MONTÁŽ</t>
  </si>
  <si>
    <t>1. Položka obsahuje:
 – dodávku specifikovaného bloku/zařízení včetně potřebného drobného montážního materiálu
 – dodávku souvisejícího příslušenství pro specifikovaný blok/zařízení
 – kompletní dodávku SW vybanení
 – dopravu a skladování
2. Položka neobsahuje:
 X
3. Způsob měření:
Udává se počet kusů kompletní konstrukce nebo práce.</t>
  </si>
  <si>
    <t>R32603102</t>
  </si>
  <si>
    <t>R32603103</t>
  </si>
  <si>
    <t>R32603104</t>
  </si>
  <si>
    <t>ÚPRAVA TELEFONNÍ SÍTĚ (KONFIGURACE, NASTAVENÍ, ČÍSLOVÁNÍ)</t>
  </si>
  <si>
    <t>R32603105</t>
  </si>
  <si>
    <t>ÚPRAVA STÁVAJÍCÍHO TZ V ŽST TÝNIŠTĚ N.O., PRORANŽÍROVÁNÍ OKRUHŮ</t>
  </si>
  <si>
    <t>R32603106</t>
  </si>
  <si>
    <t>ÚPRAVA SW A KONFIGURACE DOTYKOVÝCH TERMINÁLŮ</t>
  </si>
  <si>
    <t>PS03026041</t>
  </si>
  <si>
    <t>75O512</t>
  </si>
  <si>
    <t>PZTS, ÚSTŘEDNA DO 96 ZÓN - DODÁVKA</t>
  </si>
  <si>
    <t>R32604101</t>
  </si>
  <si>
    <t>R32604102</t>
  </si>
  <si>
    <t>DEMONTÁŽ STÁVAJÍCÍHO SYSTÉMU PZTS V TS</t>
  </si>
  <si>
    <t>PS03026081</t>
  </si>
  <si>
    <t>VŠEOBECNÉ KONSTRUKCE A PRÁCE</t>
  </si>
  <si>
    <t>R02608107</t>
  </si>
  <si>
    <t>VYTÝČENÍ INŽENÝRSKÝCH SÍTÍ</t>
  </si>
  <si>
    <t>"1. Položka obsahuje:
 – vyhledání stávajících inženýrských sítí v rámci výstavby včetně veškerého příslušenství
2. Položka neobsahuje:
 X
3. Způsob měření:
Udává se počet kusů kompletní konstrukce nebo práce za jednu lokalitu."</t>
  </si>
  <si>
    <t>R02608108</t>
  </si>
  <si>
    <t>OSTATNÍ POŽADAVKY - GEODETICKÉ ZAMĚŘENÍ - CELKY</t>
  </si>
  <si>
    <t xml:space="preserve"> viz textová a výkresová část projektové dokumentace 21.000000 = 21,000000 [A]_x000d_</t>
  </si>
  <si>
    <t>R02608101</t>
  </si>
  <si>
    <t>VŠEOBECNÉ VYKLIZENÍ OSTATNÍCH PLOCH</t>
  </si>
  <si>
    <t>703443</t>
  </si>
  <si>
    <t>ELEKTROINSTALAČNÍ TRUBKA OCELOVÁ VČETNĚ UPEVNĚNÍ A PŘÍSLUŠENSTVÍ DN PRŮMĚRU PŘES 40 MM</t>
  </si>
  <si>
    <t>741C07</t>
  </si>
  <si>
    <t>741C11</t>
  </si>
  <si>
    <t>ZKUŠEBNÍ JÍMKA, UZEMNĚNÍ VENKOVNÍ DO VOLNÉHO TERÉNU</t>
  </si>
  <si>
    <t>744141</t>
  </si>
  <si>
    <t>ROZVODNICE NN PRÁZDNÁ PLASTOVÁ, MIN. IP 55, TŘÍDA IZOLACE II, DO 400 X 400 MM</t>
  </si>
  <si>
    <t>747413</t>
  </si>
  <si>
    <t>MĚŘENÍ ZEMNÍCH ODPORŮ - ZEMNICÍ SÍTĚ DÉLKY PÁSKU DO 100 M</t>
  </si>
  <si>
    <t>75IA5Y</t>
  </si>
  <si>
    <t>OPTOTRUBKOVÁ KONCOVKA - DEMONTÁŽ</t>
  </si>
  <si>
    <t>75IA6Y</t>
  </si>
  <si>
    <t>OPTOTRUBKOVÁ KONCOKA S VENTILKEM - DEMONTÁŽ</t>
  </si>
  <si>
    <t>75N221</t>
  </si>
  <si>
    <t>MRS, BLOK ZÁKLADNOVÝCH RADIOSTANIC 1 RADIOSTANICE IP TECHNOLOGIE - DODÁVKA</t>
  </si>
  <si>
    <t>75N22X</t>
  </si>
  <si>
    <t>MRS, BLOK ZÁKLADNOVÝCH RADIOSTANIC - MONTÁŽ</t>
  </si>
  <si>
    <t>75N242</t>
  </si>
  <si>
    <t>MRS, NAPÁJECÍ ZDROJ RADIOSTANICE BLOK 1 RADIOSTANICE - DODÁVKA</t>
  </si>
  <si>
    <t>75N24X</t>
  </si>
  <si>
    <t>MRS, NAPÁJECÍ ZDROJ RADIOSTANICE - MONTÁŽ</t>
  </si>
  <si>
    <t>75N252</t>
  </si>
  <si>
    <t>MRS, ANTÉNNNÍ SOUSTAVA VŠESMĚROVÁ - DODÁVKA</t>
  </si>
  <si>
    <t>75N255</t>
  </si>
  <si>
    <t>MRS, SMĚROVÁNÍ ANTÉN</t>
  </si>
  <si>
    <t>75N25X</t>
  </si>
  <si>
    <t>MRS, ANTÉNNNÍ SOUSTAVA - MONTÁŽ</t>
  </si>
  <si>
    <t>75N261</t>
  </si>
  <si>
    <t>MRS, KOAXIÁLNÍ KABEL VENKOVNÍ PRŮMĚRU DO 35 MM</t>
  </si>
  <si>
    <t>75N263</t>
  </si>
  <si>
    <t>MRS, KOAXIÁLNÍ KABEL VENKOVNÍ - SADA KONEKTORŮ (2KS) - DODÁVKA</t>
  </si>
  <si>
    <t>75N28W</t>
  </si>
  <si>
    <t>MRS, RÁDIOVÝ SERVER - DOPLNĚNÍ HW, SW, LICENCE</t>
  </si>
  <si>
    <t>75N291</t>
  </si>
  <si>
    <t>MRS, PROGRAMOVÉ VYBAVENÍ A GRAFICKÉ ZOBRAZENÍ INTEGRACE DO OVLÁDÁNÍ TELEFONNÍHO ZAPOJOVAČE</t>
  </si>
  <si>
    <t>75N413</t>
  </si>
  <si>
    <t>ANTÉNNÍ STOŽÁR TRUBKOVÝ DO 15 M - DODÁVKA</t>
  </si>
  <si>
    <t>75N41X</t>
  </si>
  <si>
    <t>ANTÉNNÍ STOŽÁR TRUBKOVÝ - MONTÁŽ</t>
  </si>
  <si>
    <t>75N621</t>
  </si>
  <si>
    <t>KOMPLEXNÍ OCHRANA MRS PŘED BLESKEM A PŘEPĚTÍM - DODÁVKA</t>
  </si>
  <si>
    <t>75N62X</t>
  </si>
  <si>
    <t>KOMPLEXNÍ OCHRANA MRS PŘED BLESKEM A PŘEPĚTÍM - MONTÁŽ</t>
  </si>
  <si>
    <t>75N713</t>
  </si>
  <si>
    <t>MĚŘENÍ RÁDIOVÝCH SÍTÍ PŘEDPROJEKTOVÉ PRO PÁSMO 150 MHZ</t>
  </si>
  <si>
    <t>75N714</t>
  </si>
  <si>
    <t>MĚŘENÍ RÁDIOVÝCH SÍTÍ PO REALIZACI PRO PÁSMO 150 MHZ</t>
  </si>
  <si>
    <t>R02608102</t>
  </si>
  <si>
    <t>MRS, KOAXIÁLNÍ KABEL VENKOVNÍ - SADA KONEKTORŮ (2KS) - MONTÁŽ</t>
  </si>
  <si>
    <t>R02608103</t>
  </si>
  <si>
    <t>R02608104</t>
  </si>
  <si>
    <t>R02608105</t>
  </si>
  <si>
    <t>R02608106</t>
  </si>
  <si>
    <t>93811</t>
  </si>
  <si>
    <t>OČIŠTĚNÍ ASFALTOVÝCH VOZOVEK UMYTÍM VODOU</t>
  </si>
  <si>
    <t>R015150</t>
  </si>
  <si>
    <t>909</t>
  </si>
  <si>
    <t>NEOCEŇOVAT - LIKVIDACE ODPADŮ NEKONTAMINOVANÝCH - 17 05 08 - ŠTĚRK Z KOLEJIŠTĚ, VČETNĚ DOPRAVY</t>
  </si>
  <si>
    <t>PS03026091</t>
  </si>
  <si>
    <t xml:space="preserve"> 83: 20; viz textová a výkresová část projektové dokumentace 4.000000 = 4,000000 [A]_x000d_</t>
  </si>
  <si>
    <t>747212</t>
  </si>
  <si>
    <t>CELKOVÁ PROHLÍDKA, ZKOUŠENÍ, MĚŘENÍ A VYHOTOVENÍ VÝCHOZÍ REVIZNÍ ZPRÁVY, PRO OBJEM IN PŘES 100 DO 500 TIS. KČ</t>
  </si>
  <si>
    <t xml:space="preserve"> viz textová a výkresová část projektové dokumentace 0.080000 = 0,080000 [A]_x000d_</t>
  </si>
  <si>
    <t xml:space="preserve"> viz textová a výkresová část projektové dokumentace 1.600000 = 1,600000 [A]_x000d_</t>
  </si>
  <si>
    <t>75JA32</t>
  </si>
  <si>
    <t>ZÁSUVKA SDRUŽENNÁ NA OMÍTKU - DODÁVKA</t>
  </si>
  <si>
    <t>R0302609101</t>
  </si>
  <si>
    <t>R0302609102</t>
  </si>
  <si>
    <t>R0302609103</t>
  </si>
  <si>
    <t>PS030300121</t>
  </si>
  <si>
    <t>DODÁVKA A MONTÁŽ DŘT</t>
  </si>
  <si>
    <t>746689</t>
  </si>
  <si>
    <t>REALIZACE A PLNĚNÍ DATOVÝCH A PREZENTAČNÍCH STRUKTUR SVZ PRO OBJEKT TS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</si>
  <si>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</si>
  <si>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</si>
  <si>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</si>
  <si>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</si>
  <si>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</si>
  <si>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</si>
  <si>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746696</t>
  </si>
  <si>
    <t>KOMPLEXNÍ VYZKOUŠENÍ ED</t>
  </si>
  <si>
    <t>746697</t>
  </si>
  <si>
    <t>PROVOZNÍ DOKUMENTACE</t>
  </si>
  <si>
    <t>7466A4</t>
  </si>
  <si>
    <t>ÚPRAVA STRUKTUR A ŘÍDÍCÍCH PROGRAMOVÝCH TABULEK ED PRO OBJEKT TS</t>
  </si>
  <si>
    <t>7466A8</t>
  </si>
  <si>
    <t>DEFINICE A DEKLARACE STRUKTUR DAT ED PRO OBJEKT TS</t>
  </si>
  <si>
    <t>7466AA</t>
  </si>
  <si>
    <t>ZPROVOZNĚNÍ SYSTÉMU S NOVÝMI DATY PRO OBJEKT NS</t>
  </si>
  <si>
    <t>7466AC</t>
  </si>
  <si>
    <t>ZPROVOZNĚNÍ SYSTÉMU S NOVÝMI DATY PRO OBJEKT TS</t>
  </si>
  <si>
    <t>7466AG</t>
  </si>
  <si>
    <t>VERIFIKACE SIGNÁLŮ A POVELŮ S NOVÝMI DATY PRO OBJEKT TS</t>
  </si>
  <si>
    <t>7466AH</t>
  </si>
  <si>
    <t>KONFIGURACE SOFTWARU, OVLADAČE, LICENCE, PARAMETRIZACE - 1. OBJEKT</t>
  </si>
  <si>
    <t>7466AL</t>
  </si>
  <si>
    <t>SYSTÉMOVÁ A DATOVÁ ANALÝZA PRO OBJEKT TS</t>
  </si>
  <si>
    <t>7466AP</t>
  </si>
  <si>
    <t>DOPLNĚNÍ A ÚPRAVA SW TABULEK PRO OBJEKT TS</t>
  </si>
  <si>
    <t>7466AT</t>
  </si>
  <si>
    <t>AKTUALIZACE MODELU ŘÍZENÉ TECHNOLOGIE V PRŮBĚHU VÝSTAVBY PRO OBJEKT TS</t>
  </si>
  <si>
    <t>7466AU</t>
  </si>
  <si>
    <t>POSKYTNUTÍ DAT DO OSTATNÍCH SYSTÉMŮ NAPŘ. DDTS, ENERGETIKA</t>
  </si>
  <si>
    <t>75O95P</t>
  </si>
  <si>
    <t>DDTS ŽDC, INTEGRACE JINÉHO ZAŘÍZENÍ DO INK DDTS ŽDC</t>
  </si>
  <si>
    <t>PS030320111</t>
  </si>
  <si>
    <t xml:space="preserve"> viz textová a výkresová část projektové dokumentace 860.000000 = 860,000000 [A]_x000d_</t>
  </si>
  <si>
    <t>703751</t>
  </si>
  <si>
    <t>PROTIPOŽÁRNÍ UCPÁVKA POD ROZVADĚČ DO EI 90 MIN.</t>
  </si>
  <si>
    <t>742J13</t>
  </si>
  <si>
    <t>OPTICKÝ KABEL SINGLEMODE DUPLEX - SKLO</t>
  </si>
  <si>
    <t>742J14</t>
  </si>
  <si>
    <t>KONEKTORY NA OPTICKÝ KABEL</t>
  </si>
  <si>
    <t xml:space="preserve"> viz textová a výkresová část projektové dokumentace 66.000000 = 66,000000 [A]_x000d_</t>
  </si>
  <si>
    <t>744633</t>
  </si>
  <si>
    <t>JISTIČ TŘÍPÓLOVÝ (10 KA) OD 13 DO 20 A</t>
  </si>
  <si>
    <t>744Q41</t>
  </si>
  <si>
    <t>SVODIČ PŘEPĚTÍ TYP 3 (TŘÍDA D) 1-2 PÓLOVÝ</t>
  </si>
  <si>
    <t>746632</t>
  </si>
  <si>
    <t>VYBAVENÁ SKŘÍŇ PRO AUTOMATIZACI 19" PŘES 15 U</t>
  </si>
  <si>
    <t>746642</t>
  </si>
  <si>
    <t>PLC PRO AUTOMATIZACI - ZÁKLADNÍ JEDNOTKA PŘES 128 DO 1024 IO</t>
  </si>
  <si>
    <t>746648</t>
  </si>
  <si>
    <t>PLC PRO AUTOMATIZACI - ODDĚLOVACÍ ČLEN RELÉOVÝ MIN. 4 KV PRO POVELY NEBO SIGNÁLY 24-230 V DC AC, MAX. 6 A, KONT. 1P, OCHRANNÉ A SIGNALIZAČNÍ PRVKY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</si>
  <si>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</si>
  <si>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</si>
  <si>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</si>
  <si>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</si>
  <si>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746654</t>
  </si>
  <si>
    <t>ZÁKLADNÍ PROGRAMOVÉ VYBAVENÍ TLM. JEDNOTKY PRO OBJEKT SPS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</si>
  <si>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</si>
  <si>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</si>
  <si>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</si>
  <si>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</si>
  <si>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</si>
  <si>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</si>
  <si>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</si>
  <si>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</si>
  <si>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</si>
  <si>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</si>
  <si>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</si>
  <si>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</si>
  <si>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</si>
  <si>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</si>
  <si>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>746671</t>
  </si>
  <si>
    <t>ROZŠÍŘENÍ PLC NEBO IPC O KOMUNIKAČNÍ JEDNOTKU PRO KOMUNIKACI S NAD/PODŘÍZENÝM SYSTÉMEM</t>
  </si>
  <si>
    <t>746672</t>
  </si>
  <si>
    <t>ROZŠÍŘENÍ ZÁKLADNÍ JEDNOTKY PLC NEBO IPC O KOMUNIKACI S JEDNÍM PODŘÍZENÝM SYSTÉMEM PLC (JEN SW)</t>
  </si>
  <si>
    <t>746675</t>
  </si>
  <si>
    <t>PŘEVODNÍK ROZHRANÍ-ROZBOČOVAČ,ROZHRANÍ METALICKÉ (MAX.12) DLE SPEC.NA OPTICKÉ (MAX.18) S FUNKCÍ REDUNDANTNÍ KRUH.SMYČKY,PROTOKOLOVĚ TRANSPARENTNÍ</t>
  </si>
  <si>
    <t>747112</t>
  </si>
  <si>
    <t>KONTROLA MANIPULAČNÍCH, OVLÁDACÍCH NEBO RELÉOVÝCH ROZVADĚČŮ, 1 POLE</t>
  </si>
  <si>
    <t>747125</t>
  </si>
  <si>
    <t>OŽIVENÍ JEDNOHO POLE ROZVADĚČE ZHOTOVENÉHO SUBDODAVATELEM V PODMÍNKÁCH EXTERNÍ MONTÁŽE SE SLOŽITOU VÝSTROJÍ</t>
  </si>
  <si>
    <t>748241</t>
  </si>
  <si>
    <t>PÍSMENA A ČÍSLICE VÝŠKY DO 40 MM</t>
  </si>
  <si>
    <t>75J111</t>
  </si>
  <si>
    <t>NOSNÁ LIŠTA PLASTOVÁ - DODÁVKA</t>
  </si>
  <si>
    <t>75J11X</t>
  </si>
  <si>
    <t>NOSNÁ LIŠTA PLASTOVÁ - MONTÁŽ</t>
  </si>
  <si>
    <t xml:space="preserve"> viz textová a výkresová část projektové dokumentace 1.280000 = 1,280000 [A]_x000d_</t>
  </si>
  <si>
    <t>75JA23</t>
  </si>
  <si>
    <t>ZÁSUVKA DATOVÁ RJ45 DO LIŠTOVÉHO ROZVODU - DODÁVKA</t>
  </si>
  <si>
    <t>75JA33</t>
  </si>
  <si>
    <t>ZÁSUVKA SDRUŽENNÁ DO LIŠTOVÉHO ROZVODU - DODÁVKA</t>
  </si>
  <si>
    <t>R75B717</t>
  </si>
  <si>
    <t>1. Položka obsahuje:
 – veškeré příslušentsví
 – kompletní montáž
2. Položka neobsahuje:
3. Způsob měření:
Udává se počet kusů kompletní konstrukce nebo práce.</t>
  </si>
  <si>
    <t>PS030320510</t>
  </si>
  <si>
    <t>70</t>
  </si>
  <si>
    <t>VŠEOBECNÉ PRÁCE PRO SILNOPROUD A SLABOPROUD</t>
  </si>
  <si>
    <t xml:space="preserve"> TS =15m 15.000000 = 15,000000 [A]_x000d_</t>
  </si>
  <si>
    <t>703712</t>
  </si>
  <si>
    <t>IZOLAČNÍ DESKA DO KABELOVÉ LÁVKY VČETNĚ NAŘEZÁNÍ TLOUŠŤKY PŘES 10 DO 15 MM</t>
  </si>
  <si>
    <t xml:space="preserve"> TS - 12,3 m2 12.300000 = 12,300000 [A]_x000d_</t>
  </si>
  <si>
    <t xml:space="preserve"> TS - 60ks 60.000000 = 60,000000 [A]_x000d_</t>
  </si>
  <si>
    <t xml:space="preserve"> TS - 40ks 40.000000 = 40,000000 [A]_x000d_</t>
  </si>
  <si>
    <t>703742</t>
  </si>
  <si>
    <t>KABELOVÁ PŘÍCHYTKA VN VČETNĚ UPEVNĚNÍ A PŘÍSLUŠENSTVÍ PRO ROZSAH UPNUTÍ OD 26 DO 50 MM</t>
  </si>
  <si>
    <t xml:space="preserve"> TS - 30ks 30.000000 = 30,000000 [A]_x000d_</t>
  </si>
  <si>
    <t xml:space="preserve"> TS = 0,6 m2 0.600000 = 0,600000 [A]_x000d_</t>
  </si>
  <si>
    <t xml:space="preserve"> TS = 0,6m2 0.600000 = 0,600000 [A]_x000d_</t>
  </si>
  <si>
    <t xml:space="preserve"> TS = 10 ks 10.000000 = 10,000000 [A]_x000d_</t>
  </si>
  <si>
    <t>709513</t>
  </si>
  <si>
    <t>PODPŮRNÉ A POMOCNÉ KONSTRUKCE OCELOVÉ Z PROFILŮ SVAŘOVANÝCH A ŠROUBOVANÝCH S POVRCHOVOU ÚPRAVOU ŽÁROVÝM ZINKOVÁNÍM</t>
  </si>
  <si>
    <t>KG</t>
  </si>
  <si>
    <t xml:space="preserve"> TS - T1 - 60 kg 60.000000 = 60,000000 [A]_x000d_</t>
  </si>
  <si>
    <t>74</t>
  </si>
  <si>
    <t>SILNOPROUD</t>
  </si>
  <si>
    <t>741811</t>
  </si>
  <si>
    <t>UZEMŇOVACÍ VODIČ NA POVRCHU FEZN DO 120 MM2</t>
  </si>
  <si>
    <t xml:space="preserve"> TS - 2 x 40m 80.000000 = 80,000000 [A]_x000d_</t>
  </si>
  <si>
    <t>741C03</t>
  </si>
  <si>
    <t>POUZDRO PRO PRŮCHOD PÁSKU STĚNOU</t>
  </si>
  <si>
    <t xml:space="preserve"> TS - 4 ks 4.000000 = 4,000000 [A]_x000d_</t>
  </si>
  <si>
    <t xml:space="preserve"> TS - 12 ks 12.000000 = 12,000000 [A]_x000d_</t>
  </si>
  <si>
    <t xml:space="preserve"> TS - 20 ks 20.000000 = 20,000000 [A]_x000d_</t>
  </si>
  <si>
    <t>7425A1</t>
  </si>
  <si>
    <t>KABEL VN - JEDNOŽÍLOVÝ, 35-AXEKVCE(Y) DO 70 MM2</t>
  </si>
  <si>
    <t xml:space="preserve"> Příloha č. 3 projektové dokumentace - Seznam kabelů 45.000000 = 45,000000 [A]_x000d_</t>
  </si>
  <si>
    <t>7425A2</t>
  </si>
  <si>
    <t>KABEL VN - JEDNOŽÍLOVÝ, 35-AXEKVCE(Y) OD 95 DO 150 MM2</t>
  </si>
  <si>
    <t xml:space="preserve"> Příloha č. 3 projektové dokumentace - Seznam kabelů 30.000000 = 30,000000 [A]_x000d_</t>
  </si>
  <si>
    <t>742B21</t>
  </si>
  <si>
    <t>KABELOVÁ KONCOVKA VN VNITŘNÍ, SADA TŘÍ ŽIL NEBO TŘÍŽÍLOVÁ PRO KABELY PŘES 6 KV DO 70 MM2</t>
  </si>
  <si>
    <t xml:space="preserve"> TS -  R35 - T1 = 2x 2.000000 = 2,000000 [A]_x000d_</t>
  </si>
  <si>
    <t>742B22</t>
  </si>
  <si>
    <t>KABELOVÁ KONCOVKA VN VNITŘNÍ, SADA TŘÍ ŽIL NEBO TŘÍŽÍLOVÁ PRO KABELY PŘES 6 KV OD 95 DO 150 MM2</t>
  </si>
  <si>
    <t xml:space="preserve"> TS -  R35 - P1 = 2x 2.000000 = 2,000000 [A]_x000d_</t>
  </si>
  <si>
    <t>742F15</t>
  </si>
  <si>
    <t>KABEL NN NEBO VODIČ JEDNOŽÍLOVÝ CU S PLASTOVOU IZOLACÍ OD 150 DO 240 MM2</t>
  </si>
  <si>
    <t xml:space="preserve"> Příloha č. 3 projektové dokumentace - Seznam kabelů 80.000000 = 80,000000 [A]_x000d_</t>
  </si>
  <si>
    <t xml:space="preserve"> Příloha č. 3 projektové dokumentace - Seznam kabelů 55.000000 = 55,000000 [A]_x000d_</t>
  </si>
  <si>
    <t>742G32</t>
  </si>
  <si>
    <t>KABEL NN DVOU- A TŘÍŽÍLOVÝ CU S PLASTOVOU IZOLACÍ STÍNĚNÝ OD 4 DO 16 MM2</t>
  </si>
  <si>
    <t xml:space="preserve"> Příloha č. 3 projektové dokumentace - Seznam kabelů 70.000000 = 70,000000 [A]_x000d_</t>
  </si>
  <si>
    <t>742H11</t>
  </si>
  <si>
    <t>KABEL NN ČTYŘ- A PĚTIŽÍLOVÝ CU S PLASTOVOU IZOLACÍ DO 2,5 MM2</t>
  </si>
  <si>
    <t xml:space="preserve"> Příloha č. 3 projektové dokumentace - Seznam kabelů 15.000000 = 15,000000 [A]_x000d_</t>
  </si>
  <si>
    <t>742H13</t>
  </si>
  <si>
    <t>KABEL NN ČTYŘ- A PĚTIŽÍLOVÝ CU S PLASTOVOU IZOLACÍ OD 25 DO 50 MM2</t>
  </si>
  <si>
    <t xml:space="preserve"> Příloha č. 3 projektové dokumentace - Seznam kabelů 10.000000 = 10,000000 [A]_x000d_</t>
  </si>
  <si>
    <t>742H15</t>
  </si>
  <si>
    <t>KABEL NN ČTYŘ- A PĚTIŽÍLOVÝ CU S PLASTOVOU IZOLACÍ OD 150 DO 240 MM2</t>
  </si>
  <si>
    <t>742H31</t>
  </si>
  <si>
    <t>KABEL NN ČTYŘ- A PĚTIŽÍLOVÝ CU S PLASTOVOU IZOLACÍ STÍNĚNÝ DO 2,5 MM2</t>
  </si>
  <si>
    <t xml:space="preserve"> Příloha č. 3 projektové dokumentace - Seznam kabelů 40.000000 = 40,000000 [A]_x000d_</t>
  </si>
  <si>
    <t xml:space="preserve"> Příloha č. 3 projektové dokumentace - Seznam kabelů 35.000000 = 35,000000 [A]_x000d_</t>
  </si>
  <si>
    <t>742I12</t>
  </si>
  <si>
    <t>KABEL NN CU OVLÁDACÍ 7-12ŽÍLOVÝ OD 4 DO 6 MM2</t>
  </si>
  <si>
    <t>742J22</t>
  </si>
  <si>
    <t>SYKFY 5X2X0,5, KABEL SDĚLOVACÍ IZOLACE PVC</t>
  </si>
  <si>
    <t xml:space="preserve"> Příloha č. 3 projektové dokumentace - Seznam kabelů 20.000000 = 20,000000 [A]_x000d_</t>
  </si>
  <si>
    <t>742J51</t>
  </si>
  <si>
    <t>UKONČENÍ SDĚLOVACÍHO KABELU V ROZVADĚČI VČ. POMOCNÉHO MATERIÁLU A ZMĚŘENÍ KONTINUITY OVLÁDACÍHO OBVODU</t>
  </si>
  <si>
    <t xml:space="preserve"> Příloha č. 3 projektové dokumentace - Seznam kabelů 2.000000 = 2,000000 [A]_x000d_</t>
  </si>
  <si>
    <t>742K13</t>
  </si>
  <si>
    <t>UKONČENÍ JEDNOŽÍLOVÉHO KABELU V ROZVADĚČI NEBO NA PŘÍSTROJI OD 25 DO 50 MM2</t>
  </si>
  <si>
    <t xml:space="preserve"> Příloha č. 3 projektové dokumentace - Seznam kabelů 6.000000 = 6,000000 [A]_x000d_</t>
  </si>
  <si>
    <t>742K14</t>
  </si>
  <si>
    <t>UKONČENÍ JEDNOŽÍLOVÉHO KABELU V ROZVADĚČI NEBO NA PŘÍSTROJI OD 70 DO 120 MM2</t>
  </si>
  <si>
    <t>742K15</t>
  </si>
  <si>
    <t>UKONČENÍ JEDNOŽÍLOVÉHO KABELU V ROZVADĚČI NEBO NA PŘÍSTROJI OD 150 DO 240 MM2</t>
  </si>
  <si>
    <t xml:space="preserve"> Příloha č. 3 projektové dokumentace - Seznam kabelů 8.000000 = 8,000000 [A]_x000d_</t>
  </si>
  <si>
    <t xml:space="preserve"> Příloha č. 3 projektové dokumentace - Seznam kabelů 12.000000 = 12,000000 [A]_x000d_</t>
  </si>
  <si>
    <t>742L13</t>
  </si>
  <si>
    <t>UKONČENÍ DVOU AŽ PĚTIŽÍLOVÉHO KABELU V ROZVADĚČI NEBO NA PŘÍSTROJI OD 25 DO 50 MM2</t>
  </si>
  <si>
    <t>742L15</t>
  </si>
  <si>
    <t>UKONČENÍ DVOU AŽ PĚTIŽÍLOVÉHO KABELU V ROZVADĚČI NEBO NA PŘÍSTROJI OD 150 DO 240 MM2</t>
  </si>
  <si>
    <t xml:space="preserve"> Příloha č. 3 projektové dokumentace - Seznam kabelů 4.000000 = 4,000000 [A]_x000d_</t>
  </si>
  <si>
    <t>742M12</t>
  </si>
  <si>
    <t>UKONČENÍ 7-12ŽÍLOVÉHO KABELU V ROZVADĚČI NEBO NA PŘÍSTROJI OD 4 DO 6 MM2</t>
  </si>
  <si>
    <t>742P12</t>
  </si>
  <si>
    <t>OCHRANNÝ NÁTĚR KABELU PROTI OHNI</t>
  </si>
  <si>
    <t xml:space="preserve"> TS - 50 ks 50.000000 = 50,000000 [A]_x000d_</t>
  </si>
  <si>
    <t>742P16</t>
  </si>
  <si>
    <t>SVAZKOVÁNÍ JEDNOŽILOVÝCH KABELŮ VN</t>
  </si>
  <si>
    <t xml:space="preserve"> TS - P1 - R35 + R35 - T1 = 20ks 20.000000 = 20,000000 [A]_x000d_</t>
  </si>
  <si>
    <t>744356</t>
  </si>
  <si>
    <t>ROZVADĚČ NN SKŘÍŇOVÝ OCELOPLECH.VYZBROJENÝ,DO IP 40,HLOUBKY OD 510 DO 800MM,ŠÍŘKY OD 510 DO 800MM,VÝŠKY DO 2250MM-PŘÍVODNÍ POLE SE SLOŽITOU VÝZBROJÍ</t>
  </si>
  <si>
    <t xml:space="preserve"> TS -  RH - pole č.10 1.000000 = 1,000000 [A]_x000d_</t>
  </si>
  <si>
    <t>744358</t>
  </si>
  <si>
    <t>ROZVADĚČ NN SKŘÍŇOVÝ OCELOPLECH.VYZBROJENÝ,DO IP 40,HLOUBKY OD 510 DO 800MM, ŠÍŘKY OD 510 DO 800MM, VÝŠKY DO 2250MM-VÝVODNÍ POLE SE SLOŽITOU VÝZBROJÍ</t>
  </si>
  <si>
    <t xml:space="preserve"> TS -  RH - pole č.9 - 7 = 3ks 3.000000 = 3,000000 [A]_x000d_</t>
  </si>
  <si>
    <t>744515</t>
  </si>
  <si>
    <t>ROZVADĚČ KOMPENZAČNÍ VNITŘNÍ OD 151 DO 250 KVAR</t>
  </si>
  <si>
    <t xml:space="preserve"> TS - RK2 1.000000 = 1,000000 [A]_x000d_</t>
  </si>
  <si>
    <t>744542</t>
  </si>
  <si>
    <t>ROZVADĚČ - REGULAČNÍ A MONITOROVACÍ ELEKTROENERGETICKÉ ZAŘÍZENÍ PRO SLEDOVÁNÍ ODBĚRU, PROGRAMOVÉ REGULOVÁNÍ ODBĚRU A PŘENOS DAT DO CENTRÁLNÍ DATABÁZE</t>
  </si>
  <si>
    <t xml:space="preserve"> TS - Rmr2 1.000000 = 1,000000 [A]_x000d_</t>
  </si>
  <si>
    <t>7451B2</t>
  </si>
  <si>
    <t>MODULÁRNÍ ROZVADĚČ 3-F DO UN 38,5KV, 630A, DO 20KA/1S, ŽIVÉ ČÁSTI A SPÍNACÍ PRVKY BEZ IZOLACE PLYNU SF6, KABELOVÉ POLE S ODPÍNAČEM</t>
  </si>
  <si>
    <t xml:space="preserve"> TS - R35 - P1 1.000000 = 1,000000 [A]_x000d_</t>
  </si>
  <si>
    <t>7451B3</t>
  </si>
  <si>
    <t>MODULÁRNÍ ROZVADĚČ 3-F DO UN 38,5KV, 630A, DO 20KA/1S, ŽIVÉ ČÁSTI A SPÍNACÍ PRVKY BEZ IZOLACE PLYNU SF6, TRANSFORMÁTOROVÉ POLE S POJISTKOVÝM ODPÍNAČEM</t>
  </si>
  <si>
    <t xml:space="preserve"> TS - R35 - T1 1.000000 = 1,000000 [A]_x000d_</t>
  </si>
  <si>
    <t>745262</t>
  </si>
  <si>
    <t>SVODIČ PŘEPĚTÍ VN UN PŘES 25 KV</t>
  </si>
  <si>
    <t xml:space="preserve"> TS - T1 = 3ks 3.000000 = 3,000000 [A]_x000d_</t>
  </si>
  <si>
    <t>745272</t>
  </si>
  <si>
    <t>PODPĚRNÝ IZOLÁTOR VN PLASTOVÝ</t>
  </si>
  <si>
    <t>745432</t>
  </si>
  <si>
    <t>TRANSFORMÁTOR 3-F, 22/0,4 KV, OLEJOVÝ HERMETIZOVANÝ PŘES 160 DO 400 KVA</t>
  </si>
  <si>
    <t xml:space="preserve"> TS - T1 1.000000 = 1,000000 [A]_x000d_</t>
  </si>
  <si>
    <t>745803</t>
  </si>
  <si>
    <t>TLUMIČ VIBRACÍ TRANSFORMÁTORU (PODLOŽKY POD KOLEČKA Z ANTIVIBRAČNÍ HMOTY)</t>
  </si>
  <si>
    <t xml:space="preserve"> TS - T1 4.000000 = 4,000000 [A]_x000d_</t>
  </si>
  <si>
    <t>745804</t>
  </si>
  <si>
    <t>ZARÁŽKA KOLEČEK TRANSFORMÁTORU</t>
  </si>
  <si>
    <t xml:space="preserve"> TS - T1 2.000000 = 2,000000 [A]_x000d_</t>
  </si>
  <si>
    <t>746166</t>
  </si>
  <si>
    <t>SVORKA 110 KV - UPEVŇOVACÍ SOUČÁSTI PRO VNIŘNÍ A VENKOVNÍ ROZVODY (DRŽÁKY PASOVÝCH VEDENÍ A KABELŮ), 110 KV</t>
  </si>
  <si>
    <t>746563</t>
  </si>
  <si>
    <t>SPOJOVACÍ VEDENÍ VN ZAOBLENÉ VČETNĚ DRŽÁKŮ - CU PAS DO 500 MM2</t>
  </si>
  <si>
    <t xml:space="preserve"> TS - T1 = 3 x 2 x 1m = 6 6.000000 = 6,000000 [A]_x000d_</t>
  </si>
  <si>
    <t>746565</t>
  </si>
  <si>
    <t>SPOJOVACÍ VEDENÍ VN ZAOBLENÉ VČETNĚ DRŽÁKŮ - UKONČENÍ PASU</t>
  </si>
  <si>
    <t xml:space="preserve"> TS - T1 = 3 x 5ks 15.000000 = 15,000000 [A]_x000d_</t>
  </si>
  <si>
    <t>746566</t>
  </si>
  <si>
    <t>SPOJOVACÍ VEDENÍ VN ZAOBLENÉ VČETNĚ DRŽÁKŮ - PRUŽNÁ SPOJKA</t>
  </si>
  <si>
    <t>747111</t>
  </si>
  <si>
    <t>KONTROLA SILOVÝCH ROZVADĚČŮ NN, 1 POLE</t>
  </si>
  <si>
    <t>747116</t>
  </si>
  <si>
    <t>KONTROLA ROZVADĚČŮ VN, BEZ NASTAVENÍ OCHRANY, 1 POLE</t>
  </si>
  <si>
    <t xml:space="preserve"> TS - R35 (P1, T1) 2.000000 = 2,000000 [A]_x000d_</t>
  </si>
  <si>
    <t>747124</t>
  </si>
  <si>
    <t>NAPĚŤOVÁ ZKOUŠKA ROZVODNY VČETNĚ SPÍNACÍCH PRVKŮ DO 35 KV</t>
  </si>
  <si>
    <t xml:space="preserve"> TS = 1ks 1.000000 = 1,000000 [A]_x000d_</t>
  </si>
  <si>
    <t>747143</t>
  </si>
  <si>
    <t>REVIZE, SEŘÍZENÍ A NASTAVENÍ OCHRAN, VČETNĚ VYSTAVENÍ PROTOKOLU</t>
  </si>
  <si>
    <t xml:space="preserve"> TS 1.000000 = 1,000000 [A]_x000d_</t>
  </si>
  <si>
    <t xml:space="preserve"> TS 7.000000 = 7,000000 [A]_x000d_</t>
  </si>
  <si>
    <t>747511</t>
  </si>
  <si>
    <t>ZKOUŠKY VODIČŮ A KABELŮ NN PRŮŘEZU ŽÍLY DO 5X25 MM2</t>
  </si>
  <si>
    <t xml:space="preserve"> TS = 10ks 10.000000 = 10,000000 [A]_x000d_</t>
  </si>
  <si>
    <t>747512</t>
  </si>
  <si>
    <t>ZKOUŠKY VODIČŮ A KABELŮ NN PRŮŘEZU ŽÍLY OD 4X35 DO 120 MM2</t>
  </si>
  <si>
    <t>747513</t>
  </si>
  <si>
    <t>ZKOUŠKY VODIČŮ A KABELŮ NN PRŮŘEZU ŽÍLY OD 4X150 DO 300 MM2</t>
  </si>
  <si>
    <t xml:space="preserve"> TS = 5ks 5.000000 = 5,000000 [A]_x000d_</t>
  </si>
  <si>
    <t>747521</t>
  </si>
  <si>
    <t>ZKOUŠKY VODIČŮ A KABELŮ OVLÁDACÍCH OD 5 DO 12 ŽIL</t>
  </si>
  <si>
    <t xml:space="preserve"> TS = 3ks 3.000000 = 3,000000 [A]_x000d_</t>
  </si>
  <si>
    <t>747531</t>
  </si>
  <si>
    <t>ZKOUŠKY VODIČŮ A KABELŮ VN ZVÝŠENÝM NAPĚTÍM DO 35 KV</t>
  </si>
  <si>
    <t xml:space="preserve"> TS - P1 - 3ks + T1 - 3ks = 6 6.000000 = 6,000000 [A]_x000d_</t>
  </si>
  <si>
    <t>747532</t>
  </si>
  <si>
    <t>ZKOUŠKY VODIČŮ A KABELŮ VN - PROVOZ MĚŘÍCÍHO VOZU PO DOBU ZKOUŠEK VN KABELŮ</t>
  </si>
  <si>
    <t>747611</t>
  </si>
  <si>
    <t>MĚŘENÍ EMC A EMI DLE ČSN EN 50 121 V ROZSAHU PS/SO</t>
  </si>
  <si>
    <t xml:space="preserve"> TS = 40 hod 40.000000 = 40,000000 [A]_x000d_</t>
  </si>
  <si>
    <t xml:space="preserve"> TS = 60 hod 60.000000 = 60,000000 [A]_x000d_</t>
  </si>
  <si>
    <t>748111</t>
  </si>
  <si>
    <t>KOMPLETNÍ OSOBNÍ OCHRANNÉ PROSTŘEDKY A PRACOVNÍ POMŮCKY PRO TRAFOSTANICI</t>
  </si>
  <si>
    <t xml:space="preserve"> TS - 1 ks 1.000000 = 1,000000 [A]_x000d_</t>
  </si>
  <si>
    <t>748129</t>
  </si>
  <si>
    <t>DIELEKTRICKÝ KOBEREC ŠÍŘE 1300 MM, DÉLKY DO 5 M</t>
  </si>
  <si>
    <t xml:space="preserve"> TS - 2 ks 2.000000 = 2,000000 [A]_x000d_</t>
  </si>
  <si>
    <t>748135</t>
  </si>
  <si>
    <t>DRŽÁK NÁSTĚNNÝ PRO OCHRANNÉ POMŮCKY</t>
  </si>
  <si>
    <t xml:space="preserve"> STS - 12 ks 12.000000 = 12,000000 [A]_x000d_</t>
  </si>
  <si>
    <t>748152</t>
  </si>
  <si>
    <t>PLAKÁT "PRVNÍ POMOC"</t>
  </si>
  <si>
    <t>748153</t>
  </si>
  <si>
    <t>PLAKÁT "TELEFONNÍ ČÍSLA"</t>
  </si>
  <si>
    <t>748154</t>
  </si>
  <si>
    <t>PLAKÁT "SCHÉMA ZAŘÍZENÍ"</t>
  </si>
  <si>
    <t xml:space="preserve"> TS - 4 ks 12.000000 = 12,000000 [A]_x000d_</t>
  </si>
  <si>
    <t>748242</t>
  </si>
  <si>
    <t>PÍSMENA A ČÍSLICE VÝŠKY PŘES 40 DO 100 MM</t>
  </si>
  <si>
    <t>R 745127</t>
  </si>
  <si>
    <t>ROZVADĚČ VN - ZÁKLADOVÝ RÁM POD 1 POLE ROZVADĚČE</t>
  </si>
  <si>
    <t>1. Položka obsahuje:
 – veškerý podružný, pomocný a upevňovací materiál
 – technický popis viz. projektová dokumentace
 – uvedení do provozu, předepsané zkoušky, revize a atesty
2. Položka neobsahuje:
 X
3. Způsob měření:
Udává se počet kusů kompletní konstrukce nebo práce.</t>
  </si>
  <si>
    <t>R745532</t>
  </si>
  <si>
    <t>ZÁCHYTNÁ OLEJOVÁ JÍMKA PRO TRANSFORMÁTOR A DEKOMPENZČNÍ TLUMIVKU (POZINKOVANÝ PLECH TLOUŠKY 2MM, CČETNĚ 2KA PROFILŮ U PRO NAJÍŽDĚNÍ TRANSFORMÁTORU A TLUMIVKY</t>
  </si>
  <si>
    <t>1. Položka obsahuje:
 – veškerý podružný, pomocný a upevňovací materiál
 – technický popis viz. projektová dokumentace
2. Položka neobsahuje:
 X
3. Způsob měření:
Udává se počet kusů kompletní konstrukce nebo práce.</t>
  </si>
  <si>
    <t>R745807</t>
  </si>
  <si>
    <t>DŘEVĚNÁ ZÁBRANA NA STANOVIŠTĚ TRANSFORMÁTORŮ A TLUMIVKY</t>
  </si>
  <si>
    <t xml:space="preserve">1. Položka obsahuje:
 –Výrobu a montáž zábrany vč. podružného materiálu, dovoz, rozměření, montáž konstrukce, usazení, vyvážení, upevnění a provedení základního nátěru.                                                                                                                                                                                                                                                                                                                                                                                                                                                                  – technický popis viz. projektová dokumentace                                                                                                                - dále položka obsahuje cenu za pom. mechanismy včetně všech ostatních vedeljších nákladů
2. Položka neobsahuje:
 X
3. Způsob měření:
Udává se počet kusů kompletní konstrukce nebo práce.</t>
  </si>
  <si>
    <t>R747709</t>
  </si>
  <si>
    <t>Vypracování realizační dokumentace PS/SO</t>
  </si>
  <si>
    <t>1. Položka obsahuje:
– veškeré práce spojené s vypracováním realizační dokumentace
– veškeré náklady spojené s výtisky, kompletací
– veškeré potřebné mechanizmy včetně obsluhy, náklady na mzdy a přibližné (průměrné) náklady na pořízení potřebných materiálů včetně všech ostatních
vedlejších nákladů
– koordinaci se zhotoviteli souvisejících zařízení apod.
2. Položka neobsahuje:
X
3. Způsob měření:
Udává se čas v hodinách.</t>
  </si>
  <si>
    <t>PS030320511</t>
  </si>
  <si>
    <t>709512</t>
  </si>
  <si>
    <t>PODPŮRNÉ A POMOCNÉ KONSTRUKCE OCELOVÉ Z PROFILŮ SVAŘOVANÝCH A ŠROUBOVANÝCH S POVRCHOVOU ÚPRAVOU NÁTĚREM</t>
  </si>
  <si>
    <t xml:space="preserve"> STS - TL1 - 60kg + T11 - 60kg + T12- 60kg = 180 kg 180.000000 = 180,000000 [A]_x000d_</t>
  </si>
  <si>
    <t xml:space="preserve"> STS - 2 x 80m 160.000000 = 160,000000 [A]_x000d_</t>
  </si>
  <si>
    <t xml:space="preserve"> STS - 6 ks 6.000000 = 6,000000 [A]_x000d_</t>
  </si>
  <si>
    <t xml:space="preserve"> STS - 25m 25.000000 = 25,000000 [A]_x000d_</t>
  </si>
  <si>
    <t xml:space="preserve"> STS - 40 ks 40.000000 = 40,000000 [A]_x000d_</t>
  </si>
  <si>
    <t>742571</t>
  </si>
  <si>
    <t>KABEL VN - JEDNOŽÍLOVÝ, 22-AXEKVC(V)E(Y) DO 70 MM2</t>
  </si>
  <si>
    <t xml:space="preserve"> Příloha č. 3 projektové dokumentace - Seznam kabelů 159.000000 = 159,000000 [A]_x000d_</t>
  </si>
  <si>
    <t xml:space="preserve"> STS  -  TL1, T11, T12  =  3 x sada 3.000000 = 3,000000 [A]_x000d_</t>
  </si>
  <si>
    <t>742E21</t>
  </si>
  <si>
    <t>IZOLOVANÝ ADAPTÉR PRO PŘIPOJENÍ DO IZOLOVANÉHO ROZVADĚČE, K TRANSFORMÁTORU DO 35 KV, SADA TŘÍ ŽIL, S OMEZOVAČEM PŘEPĚTÍ DO 70 MM2</t>
  </si>
  <si>
    <t xml:space="preserve"> STS  -  AJA (TL1 + T11 + T12) +   =  3 x sada 3.000000 = 3,000000 [A]_x000d_</t>
  </si>
  <si>
    <t>742E22</t>
  </si>
  <si>
    <t>IZOLOVANÝ ADAPTÉR PRO PŘIPOJENÍ DO IZOLOVANÉHO ROZVADĚČE, K TRANSFORMÁTORU DO 35 KV, SADA TŘÍ ŽIL, S OMEZOVAČEM PŘEPĚTÍ OD 95 DO 150 MM2</t>
  </si>
  <si>
    <t xml:space="preserve"> STS -  AJA (A + B)= 2 x sada 2.000000 = 2,000000 [A]_x000d_</t>
  </si>
  <si>
    <t xml:space="preserve"> Příloha č. 3 projektové dokumentace - Seznam kabelů 172.000000 = 172,000000 [A]_x000d_</t>
  </si>
  <si>
    <t>742G31</t>
  </si>
  <si>
    <t>KABEL NN DVOU- A TŘÍŽÍLOVÝ CU S PLASTOVOU IZOLACÍ STÍNĚNÝ DO 2,5 MM2</t>
  </si>
  <si>
    <t xml:space="preserve"> Příloha č. 3 projektové dokumentace - Seznam kabelů 73.000000 = 73,000000 [A]_x000d_</t>
  </si>
  <si>
    <t xml:space="preserve"> Příloha č. 3 projektové dokumentace - Seznam kabelů 108.000000 = 108,000000 [A]_x000d_</t>
  </si>
  <si>
    <t>742H23</t>
  </si>
  <si>
    <t>KABEL NN ČTYŘ- A PĚTIŽÍLOVÝ AL S PLASTOVOU IZOLACÍ OD 25 DO 50 MM2</t>
  </si>
  <si>
    <t xml:space="preserve"> Příloha č. 3 projektové dokumentace - Seznam kabelů 29.000000 = 29,000000 [A]_x000d_</t>
  </si>
  <si>
    <t xml:space="preserve"> Příloha č. 3 projektové dokumentace - Seznam kabelů 426.000000 = 426,000000 [A]_x000d_</t>
  </si>
  <si>
    <t>742J21</t>
  </si>
  <si>
    <t>SYKFY DO 4X2X0,5, KABEL SDĚLOVACÍ IZOLACE PVC</t>
  </si>
  <si>
    <t xml:space="preserve"> Příloha č. 3 projektové dokumentace - Seznam kabelů 18.000000 = 18,000000 [A]_x000d_</t>
  </si>
  <si>
    <t xml:space="preserve"> Příloha č. 3 projektové dokumentace - Seznam kabelů 16.000000 = 16,000000 [A]_x000d_</t>
  </si>
  <si>
    <t xml:space="preserve"> STS - 2x 50 ks = 100 100.000000 = 100,000000 [A]_x000d_</t>
  </si>
  <si>
    <t xml:space="preserve"> STS - TL1 - 15ks + T11 - 17ks + T12 - 21ks = 53 53.000000 = 53,000000 [A]_x000d_</t>
  </si>
  <si>
    <t xml:space="preserve"> STS -  RH - pole č.1 + RZZ - pole č.1 + RZS - pole č.1 = 3 ks 3.000000 = 3,000000 [A]_x000d_</t>
  </si>
  <si>
    <t xml:space="preserve"> STS -  RH - pole č.2 - 6  + rohové + RZS-2  = 5 + 1 + 1 7.000000 = 7,000000 [A]_x000d_</t>
  </si>
  <si>
    <t>744514</t>
  </si>
  <si>
    <t>ROZVADĚČ KOMPENZAČNÍ VNITŘNÍ OD 61 DO 150 KVAR</t>
  </si>
  <si>
    <t xml:space="preserve"> STS - RK (C1+ L1) 1.000000 = 1,000000 [A]_x000d_</t>
  </si>
  <si>
    <t xml:space="preserve"> STS - RK 1.000000 = 1,000000 [A]_x000d_</t>
  </si>
  <si>
    <t>7451A5</t>
  </si>
  <si>
    <t>MODULÁRNÍ ROZVADĚČ 3-F DO UN 25KV, 630A, DO 20KA/1S,ŽIVÉ ČÁSTI A SPÍNACÍ PRVKY BEZ IZOLACE PLYNU SF6,POLE S VYPÍNAČEM,PROUDOVÝMI A NAPĚŤOVÝMI MĚNIČI</t>
  </si>
  <si>
    <t xml:space="preserve"> STS - AJA (A, TL1, T11, T12, B) = 5 ks 5.000000 = 5,000000 [A]_x000d_</t>
  </si>
  <si>
    <t>7451DE</t>
  </si>
  <si>
    <t xml:space="preserve">OVLÁDACÍ SKŘÍŇ NA VN ROZVADĚČ  - OVLÁDÁNÍ S TERMINÁLEM -  PROUDOVÉ, NAPĚŤOVÉ A SMĚROVÉ FUNKCE OCHRAN</t>
  </si>
  <si>
    <t>745261</t>
  </si>
  <si>
    <t>SVODIČ PŘEPĚTÍ VN UN DO 25 KV</t>
  </si>
  <si>
    <t xml:space="preserve"> STS - TL1 = 3ks +  T11 = 3ks +  121 = 3ks=  9 9.000000 = 9,000000 [A]_x000d_</t>
  </si>
  <si>
    <t xml:space="preserve"> STS - T11, T12 2.000000 = 2,000000 [A]_x000d_</t>
  </si>
  <si>
    <t xml:space="preserve"> STS  -  TL + T11 + T12 =  3 x 4 12.000000 = 12,000000 [A]_x000d_</t>
  </si>
  <si>
    <t xml:space="preserve"> STS  -  TL + T11 + T12 =  2 x 3 6.000000 = 6,000000 [A]_x000d_</t>
  </si>
  <si>
    <t xml:space="preserve"> STS - TL1 = 3ks +  T11 = 3ks + T12 = 3ks =  9 9.000000 = 9,000000 [A]_x000d_</t>
  </si>
  <si>
    <t xml:space="preserve"> STS - TL1 3 x 2 x 1m + T11 = 3 x 2 x 1m + T12 = 3 x 2 x 1m = 18 18.000000 = 18,000000 [A]_x000d_</t>
  </si>
  <si>
    <t xml:space="preserve"> STS - TL1 = 3 x 5ks +  T11  = 3 x 5 ks +  T12 = 3 x 5ks  =  45 45.000000 = 45,000000 [A]_x000d_</t>
  </si>
  <si>
    <t>746723</t>
  </si>
  <si>
    <t>ROZVADĚČ VLASTNÍ SPOTŘEBY BEZVÝPADKOVÝ 24V/48V DC, VČETNĚ VYBAVENÍ, BEZ MĚNIČŮ NN/MN</t>
  </si>
  <si>
    <t xml:space="preserve"> STS - ATK = 1 1.000000 = 1,000000 [A]_x000d_</t>
  </si>
  <si>
    <t>746742</t>
  </si>
  <si>
    <t>USMĚRŇOVAČ 3-F MODULÁRNÍ AC/DC PŘES 20 DO 60 A</t>
  </si>
  <si>
    <t xml:space="preserve"> STS - RU= 2x GI 1.000000 = 1,000000 [A]_x000d_</t>
  </si>
  <si>
    <t>7467B2</t>
  </si>
  <si>
    <t>AKUMULÁTOR/BATERIE 24 V DC PŘES 150 DO 300 AH</t>
  </si>
  <si>
    <t xml:space="preserve"> STS (GB) 1.000000 = 1,000000 [A]_x000d_</t>
  </si>
  <si>
    <t>7467E4</t>
  </si>
  <si>
    <t>SKŘÍŇ PRO AKUMULÁTORY/BATERIE PŘES 150 DO 300 AH VČETNĚ CHLADÍCÍ JEDNOTKY</t>
  </si>
  <si>
    <t>747113</t>
  </si>
  <si>
    <t>KONTROLA STEJNOSMĚRNÝCH ROZVADĚČŮ, 1 POLE</t>
  </si>
  <si>
    <t xml:space="preserve"> STS (GB + ATK) = 2 2.000000 = 2,000000 [A]_x000d_</t>
  </si>
  <si>
    <t xml:space="preserve"> STS = 1ks 1.000000 = 1,000000 [A]_x000d_</t>
  </si>
  <si>
    <t xml:space="preserve"> STS -  RH - pole č.1 + RZZ - pole č.1 + RZS-1 - pole č.1 = 3 ks 3.000000 = 3,000000 [A]_x000d_</t>
  </si>
  <si>
    <t>747144</t>
  </si>
  <si>
    <t>REVIZE, SEŘÍZENÍ A NASTAVENÍ OCHRANNÉHO A OVLÁDACÍHO TERMINÁLU, VČETNĚ VYSTAVENÍ PROTOKOLU</t>
  </si>
  <si>
    <t xml:space="preserve"> STS 1.000000 = 1,000000 [A]_x000d_</t>
  </si>
  <si>
    <t xml:space="preserve"> STS 25.000000 = 25,000000 [A]_x000d_</t>
  </si>
  <si>
    <t xml:space="preserve"> Příloha č. 3 projektové dokumentace - Seznam kabelů 13.000000 = 13,000000 [A]_x000d_</t>
  </si>
  <si>
    <t xml:space="preserve"> STS - Tl1 - 3ks + T11 - 3ks +  T12 - 3ks = 9 9.000000 = 9,000000 [A]_x000d_</t>
  </si>
  <si>
    <t>747617</t>
  </si>
  <si>
    <t>MĚŘENÍ A NASTAVENÍ KOMPENZACE KAPACITNÍHO VÝKONU KABELU VN 22 KV</t>
  </si>
  <si>
    <t xml:space="preserve"> STS = 2 směry 2.000000 = 2,000000 [A]_x000d_</t>
  </si>
  <si>
    <t xml:space="preserve"> STS = 60 hod 60.000000 = 60,000000 [A]_x000d_</t>
  </si>
  <si>
    <t xml:space="preserve"> STS = 40 hod 40.000000 = 40,000000 [A]_x000d_</t>
  </si>
  <si>
    <t xml:space="preserve"> STS - 1 ks 1.000000 = 1,000000 [A]_x000d_</t>
  </si>
  <si>
    <t xml:space="preserve"> STS - 3 ks 3.000000 = 3,000000 [A]_x000d_</t>
  </si>
  <si>
    <t xml:space="preserve"> STS - 27 ks 27.000000 = 27,000000 [A]_x000d_</t>
  </si>
  <si>
    <t xml:space="preserve"> STS - 50 ks 30.000000 = 30,000000 [A]_x000d_</t>
  </si>
  <si>
    <t xml:space="preserve"> STS - 30 ks 55.000000 = 55,000000 [A]_x000d_</t>
  </si>
  <si>
    <t>R 745433</t>
  </si>
  <si>
    <t xml:space="preserve">DEKOMPENZAČNÍ TLUMIVKA 22kV, OLEJOVÁ HERMETIZOVANÁ DO 320 kVAr, PŘEPÍNATELNÁ  V 5 STUPNÍCH</t>
  </si>
  <si>
    <t xml:space="preserve"> STS - TL1 1.000000 = 1,000000 [A]_x000d_</t>
  </si>
  <si>
    <t>R 745807</t>
  </si>
  <si>
    <t xml:space="preserve"> STS  -  TL + T11 + T12 = 3 x 2,5 7.500000 = 7,500000 [A]_x000d_</t>
  </si>
  <si>
    <t xml:space="preserve"> STS = 100 hod 100.000000 = 100,000000 [A]_x000d_</t>
  </si>
  <si>
    <t>PS03036011</t>
  </si>
  <si>
    <t xml:space="preserve"> viz textová a výkresová část projektové dokumentace 210.000000 = 210,000000 [A]_x000d_</t>
  </si>
  <si>
    <t>746673</t>
  </si>
  <si>
    <t>PŘEVODNÍK ROZHRANÍ METALICKÉHO DLE SPECIFIKACE NA OPTICKÉ, 1:1, PROTOKOLOVĚ TRANSPARENTNÍ</t>
  </si>
  <si>
    <t xml:space="preserve"> viz textová a výkresová část projektové dokumentace 0.480000 = 0,480000 [A]_x000d_</t>
  </si>
  <si>
    <t>SO031120111</t>
  </si>
  <si>
    <t>15</t>
  </si>
  <si>
    <t>POPLATKY ZA SKLÁDKU:</t>
  </si>
  <si>
    <t xml:space="preserve"> 1: Dle technické zprávy, výkresových příloh projektové dokumentace, TKP staveb státních drah a výkazů materiálu projektu a souhrnných částí dokumentace stavby. 
2: 5ks*12m3*2,1t/m3 126.000000 = 126,000000 [A]_x000d_</t>
  </si>
  <si>
    <t xml:space="preserve"> 1: Dle technické zprávy, výkresových příloh projektové dokumentace, TKP staveb státních drah a výkazů materiálu projektu a souhrnných částí dokumentace stavby. 
2: (125m3+36m3)*2,5t/m3+13ks*0,0256t 402.833000 = 402,833000 [A]_x000d_</t>
  </si>
  <si>
    <t xml:space="preserve"> 1: Dle technické zprávy, výkresových příloh projektové dokumentace, TKP staveb státních drah a výkazů materiálu projektu a souhrnných částí dokumentace stavby. 
2: (6m*0,55m*(2310m+384m)*2,2t/m3-297t)*22,5% 4333.824000 = 4333,824000 [A]_x000d_</t>
  </si>
  <si>
    <t>R015210</t>
  </si>
  <si>
    <t>917</t>
  </si>
  <si>
    <t>NEOCEŇOVAT - LIKVIDACE ODPADŮ NEKONTAMINOVANÝCH - 17 01 01 - ŽELEZNIČNÍ PRAŽCE BETONOVÉ, VČETNĚ DOPRAVY</t>
  </si>
  <si>
    <t xml:space="preserve"> 1: Dle technické zprávy, výkresových příloh projektové dokumentace, TKP staveb státních drah a výkazů materiálu projektu a souhrnných částí dokumentace stavby. 
2: 358t 358.000000 = 358,000000 [A]_x000d_</t>
  </si>
  <si>
    <t>R015250</t>
  </si>
  <si>
    <t>935</t>
  </si>
  <si>
    <t xml:space="preserve">NEOCEŇOVAT - LIKVIDACE ODPADŮ NEKONTAMINOVANÝCH - 17 02 03 - POLYETYLÉNOVÉ  PODLOŽKY (ŽEL. SVRŠEK), VČETNĚ DOPRAVY</t>
  </si>
  <si>
    <t xml:space="preserve"> 1: Dle technické zprávy, výkresových příloh projektové dokumentace, TKP staveb státních drah a výkazů materiálu projektu a souhrnných částí dokumentace stavby. 
2: 0,605t 0.605000 = 0,605000 [A]_x000d_</t>
  </si>
  <si>
    <t>R015260</t>
  </si>
  <si>
    <t>936</t>
  </si>
  <si>
    <t>NEOCEŇOVAT - LIKVIDACE ODPADŮ NEKONTAMINOVANÝCH - 07 02 99 - PRYŽOVÉ PODLOŽKY (ŽEL. SVRŠEK), VČETNĚ DOPRAVY</t>
  </si>
  <si>
    <t xml:space="preserve"> 1: Dle technické zprávy, výkresových příloh projektové dokumentace, TKP staveb státních drah a výkazů materiálu projektu a souhrnných částí dokumentace stavby. 
2: 1,36t 1.360000 = 1,360000 [A]_x000d_</t>
  </si>
  <si>
    <t xml:space="preserve"> 1: Dle technické zprávy, výkresových příloh projektové dokumentace, TKP staveb státních drah a výkazů materiálu projektu a souhrnných částí dokumentace stavby. 
2: 295t+54t 349.000000 = 349,000000 [A]_x000d_</t>
  </si>
  <si>
    <t xml:space="preserve">1. Položka obsahuje:    
 - veškeré poplatky provozovateli skládky, recyklační linky nebo jiného zařízení na zpracování nebo likvidaci odpadů související s převzetím, uložením, zpracováním nebo likvidací odpadu    
 - náklady spojené s dopravou odpadu z místa stavby na místo převzetí provozovatelem skládky, recyklační linky nebo jiného zařízení na zpracování nebo likvidaci odpadů    
 - platí pro jakýkoliv způsob dopravy (po suchu, po vodě, ve vzduchu, ppř. dopravníky) a zahrnuje i potřebný počet naložení nebo přeložení či úpravou v případě meziskládkování    
 - náklady spojené s vyložením, manipulací, rozhrnutím či úpravou do figury s materiálem v místě skládky    
3. Způsob měření:    
Tunou se rozumí hmotnost odpadu vytříděného v souladu se zákonem 541/2020 Sb., o odpadech, v platném znění.</t>
  </si>
  <si>
    <t>R015510</t>
  </si>
  <si>
    <t>910</t>
  </si>
  <si>
    <t>NEOCEŇOVAT - LIKVIDACE ODPADŮ NEBEZPEČNÝCH - 17 05 07* - LOKÁLNĚ ZNEČIŠTĚNÝ ŠTĚRK A ZEMINA Z KOLEJIŠTĚ (VÝHYBKY), VČETNĚ DOPRAVY</t>
  </si>
  <si>
    <t xml:space="preserve"> 1: Dle technické zprávy, výkresových příloh projektové dokumentace, TKP staveb státních drah a výkazů materiálu projektu a souhrnných částí dokumentace stavby. 
2: (5*15m3+2*30m3)*2,2t/m3+((6m*0,55m*(2310m+384m)*2,2t/m3-297t)*7,5%) 1741.608000 = 1741,608000 [A]_x000d_</t>
  </si>
  <si>
    <t>R015520</t>
  </si>
  <si>
    <t>915</t>
  </si>
  <si>
    <t>NEOCEŇOVAT - LIKVIDACE ODPADŮ NEBEZPEČNÝCH - 17 02 04* - ŽELEZNIČNÍ PRAŽCE DŘEVĚNÉ, VČETNĚ DOPRAVY</t>
  </si>
  <si>
    <t xml:space="preserve"> 1: Dle technické zprávy, výkresových příloh projektové dokumentace, TKP staveb státních drah a výkazů materiálu projektu a souhrnných částí dokumentace stavby. 
2: 199t+47t 246.000000 = 246,000000 [A]_x000d_</t>
  </si>
  <si>
    <t>R015540</t>
  </si>
  <si>
    <t>922</t>
  </si>
  <si>
    <t>NEOCEŇOVAT - LIKVIDACE ODPADŮ NEBEZPEČNÝCH - 17 04 09* - VÝHYBKY ZNEČIŠTĚNÉ MAZADLY, VČETNĚ DOPRAVY</t>
  </si>
  <si>
    <t xml:space="preserve"> 1: Dle technické zprávy, výkresových příloh projektové dokumentace, TKP staveb státních drah a výkazů materiálu projektu a souhrnných částí dokumentace stavby. 
2: 36t 36.000000 = 36,000000 [A]_x000d_</t>
  </si>
  <si>
    <t>KOMUNIKACE:</t>
  </si>
  <si>
    <t>549510</t>
  </si>
  <si>
    <t>ŘEZÁNÍ KOLEJNIC</t>
  </si>
  <si>
    <t xml:space="preserve"> 1: Dle technické zprávy, výkresových příloh projektové dokumentace, TKP staveb státních drah a výkazů materiálu projektu a souhrnných částí dokumentace stavby. 
2: 50ks 50.000000 = 50,000000 [A]_x000d_</t>
  </si>
  <si>
    <t xml:space="preserve"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</si>
  <si>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OSTATNÍ PRÁCE:</t>
  </si>
  <si>
    <t>965010</t>
  </si>
  <si>
    <t>ODSTRANĚNÍ KOLEJOVÉHO LOŽE A DRÁŽNÍCH STEZEK</t>
  </si>
  <si>
    <t xml:space="preserve"> 1: Dle technické zprávy, výkresových příloh projektové dokumentace, TKP staveb státních drah a výkazů materiálu projektu a souhrnných částí dokumentace stavby. 
2: 6m*0,55m*(2310m+384m)+(5*15m3+2*30m3) 9025.200000 = 9025,200000 [A]_x000d_</t>
  </si>
  <si>
    <t xml:space="preserve"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</si>
  <si>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</si>
  <si>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</si>
  <si>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</si>
  <si>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 xml:space="preserve"> 1: Dle technické zprávy, výkresových příloh projektové dokumentace, TKP staveb státních drah a výkazů materiálu projektu a souhrnných částí dokumentace stavby. 
2: 6m*0,55m*(2310m+384m)+(5*15m3+2*30m3)*10km 10240.200000 = 10240,200000 [A]_x000d_</t>
  </si>
  <si>
    <t xml:space="preserve"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</si>
  <si>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</si>
  <si>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</si>
  <si>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Viz výkaz výměr</t>
  </si>
  <si>
    <t xml:space="preserve"> 1: Dle technické zprávy, výkresových příloh projektové dokumentace, TKP staveb státních drah a výkazů materiálu projektu a souhrnných částí dokumentace stavby. 
2: 960m 960.000000 = 960,000000 [A]_x000d_</t>
  </si>
  <si>
    <t xml:space="preserve"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</si>
  <si>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965124</t>
  </si>
  <si>
    <t>DEMONTÁŽ KOLEJE NA DŘEVĚNÝCH PRAŽCÍCH ROZEBRÁNÍM DO SOUČÁSTÍ</t>
  </si>
  <si>
    <t xml:space="preserve"> 1: Dle technické zprávy, výkresových příloh projektové dokumentace, TKP staveb státních drah a výkazů materiálu projektu a souhrnných částí dokumentace stavby. 
2: 1350m 1350.000000 = 1350,000000 [A]_x000d_</t>
  </si>
  <si>
    <t>965224</t>
  </si>
  <si>
    <t>DEMONTÁŽ VÝHYBKOVÉ KONSTRUKCE NA DŘEVĚNÝCH PRAŽCÍCH ROZEBRÁNÍM DO SOUČÁSTÍ</t>
  </si>
  <si>
    <t xml:space="preserve"> 1: Dle technické zprávy, výkresových příloh projektové dokumentace, TKP staveb státních drah a výkazů materiálu projektu a souhrnných částí dokumentace stavby. 
2: 384m 384.000000 = 384,000000 [A]_x000d_</t>
  </si>
  <si>
    <t xml:space="preserve"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rozvinutá délka výhybkové konstrukce ve všech větvcích dle ČSN 73 6360, tj. v ose koleje.</t>
  </si>
  <si>
    <t>965421</t>
  </si>
  <si>
    <t>ODSTRANĚNÍ ZARÁŽEDLA ZEMNÍHO</t>
  </si>
  <si>
    <t xml:space="preserve"> 1: Dle technické zprávy, výkresových příloh projektové dokumentace, TKP staveb státních drah a výkazů materiálu projektu a souhrnných částí dokumentace stavby. 
2: 5ks 5.000000 = 5,000000 [A]_x000d_</t>
  </si>
  <si>
    <t xml:space="preserve"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</si>
  <si>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965441</t>
  </si>
  <si>
    <t>ODSTRANĚNÍ ZARÁŽEDLA KOLEJNICOVÉHO</t>
  </si>
  <si>
    <t>965831</t>
  </si>
  <si>
    <t>DEMONTÁŽ NÁMEZNÍKU</t>
  </si>
  <si>
    <t xml:space="preserve"> 1: Dle technické zprávy, výkresových příloh projektové dokumentace, TKP staveb státních drah a výkazů materiálu projektu a souhrnných částí dokumentace stavby. 
2: 13ks 13.000000 = 13,000000 [A]_x000d_</t>
  </si>
  <si>
    <t>965871</t>
  </si>
  <si>
    <t>DEMONTÁŽ VÝKOLEJKY</t>
  </si>
  <si>
    <t>96711</t>
  </si>
  <si>
    <t>VYBOURÁNÍ ČÁSTÍ KONSTRUKCÍ Z BETON DÍLCŮ</t>
  </si>
  <si>
    <t>Panely - viz výkaz výměr</t>
  </si>
  <si>
    <t xml:space="preserve"> 1: Dle technické zprávy, výkresových příloh projektové dokumentace, TKP staveb státních drah a výkazů materiálu projektu a souhrnných částí dokumentace stavby. 
2: 625m2*0,2m 125.000000 = 125,000000 [A]_x000d_</t>
  </si>
  <si>
    <t xml:space="preserve"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</si>
  <si>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</si>
  <si>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</si>
  <si>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Prohlídková jáma - viz výkaz výměr</t>
  </si>
  <si>
    <t xml:space="preserve"> 1: Dle technické zprávy, výkresových příloh projektové dokumentace, TKP staveb státních drah a výkazů materiálu projektu a souhrnných částí dokumentace stavby. 
2: 36m3 36.000000 = 36,000000 [A]_x000d_</t>
  </si>
  <si>
    <t>SO03115011</t>
  </si>
  <si>
    <t>R015142</t>
  </si>
  <si>
    <t>908</t>
  </si>
  <si>
    <t>NEOCEŇOVAT - LIKVIDACE ODPADŮ NEKONTAMINOVANÝCH - 17 01 01 - ŽELEZOBETON NAD KUSOVITOST 400X400 MM, VČETNĚ DOPRAVY</t>
  </si>
  <si>
    <t xml:space="preserve"> hektometrovník: 1*0,157 t=0,157 [A] t 0.157000 = 0,157000 [A]_x000d_</t>
  </si>
  <si>
    <t xml:space="preserve"> nekontaminovaný štěrk z podsítného: 
viz. pol. 965021 
129,163=129,163 [A] m3 
1,8*A=232,493 [B] t 232.493000 = 232,493000 [A]_x000d_</t>
  </si>
  <si>
    <t xml:space="preserve"> betonové pražce z kolejového roštu vč. krátkých a společných pražců výh. 1, viz pol. 965116 
6,924=6,924 [A] t 6.924000 = 6,924000 [A]_x000d_</t>
  </si>
  <si>
    <t xml:space="preserve"> podložky z vyřazených pražců v koleji: 
0,016=0,016 [A] kg/pražec 
pražců a mostnic: 1,64*49,3+16=96,852 [B] ks 
celkem A*B/1000=0,002 [C] t 0.002000 = 0,002000 [A]_x000d_</t>
  </si>
  <si>
    <t xml:space="preserve"> podložky z vyřazených pražců v koleji: 
0,364=0,364 [A] kg/pražec 
pražců a mostnic: 1,64*49,3+16=96,852 [B] ks 
celkem A*B/1000=0,035 [C] t 0.035000 = 0,035000 [A]_x000d_</t>
  </si>
  <si>
    <t xml:space="preserve"> kontaminovaný štěrk z kolejiště: 
viz. pol. 965023 
35,945=35,945 [A] m3 
1,8*A=64,701 [B] t 64.701000 = 64,701000 [A]_x000d_</t>
  </si>
  <si>
    <t xml:space="preserve"> pražce z kolejového roštu - viz pol. 965126: 2,983=2,983 [A] t 2.983000 = 2,983000 [A]_x000d_</t>
  </si>
  <si>
    <t>R015660</t>
  </si>
  <si>
    <t>945</t>
  </si>
  <si>
    <t>NEOCEŇOVAT - LIKVIDACE ODPADŮ NEBEZPEČNÝCH - 17 02 04* - ŽELEZNIČNÍ PRAŽCE DŘEVĚNÉ - MOSTNICE, VČETNĚ DOPRAVY</t>
  </si>
  <si>
    <t xml:space="preserve"> mostnice - viz pol. 965156: 4,387=4,387 [A] t 4.387000 = 4,387000 [A]_x000d_</t>
  </si>
  <si>
    <t>512550</t>
  </si>
  <si>
    <t>KOLEJOVÉ LOŽE - ZŘÍZENÍ Z KAMENIVA HRUBÉHO DRCENÉHO (ŠTĚRK)</t>
  </si>
  <si>
    <t xml:space="preserve"> kolejové lože základní tvar 
objem vypočítán z příčných řezů: 
254,45=254,450 [A] m3 254.450000 = 254,450000 [A]_x000d_</t>
  </si>
  <si>
    <t xml:space="preserve">1. Položka obsahuje:  
 – dodávku, dopravu a uložení kameniva předepsané specifikace a frakce v požadované míře zhutnění  
2. Položka neobsahuje:  
 X  
3. Způsob měření:  
Měří se objem kolejového lože v projektovaném profilu.</t>
  </si>
  <si>
    <t xml:space="preserve"> doplnění kolejového lože pro zřízení drážních stezek a podbití: 
potřebné množství celkem (z příčných řezů) 
368,71=368,710 [A] m3; 
recyklované kamenivo - viz pol. 513560 
45,665=45,665 [B] m3; 
celkem pro zřízení stezek a podbití:  
A-B=323,045 [C] m3 323.045000 = 323,045000 [A]_x000d_</t>
  </si>
  <si>
    <t xml:space="preserve"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</si>
  <si>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513560</t>
  </si>
  <si>
    <t>KOLEJOVÉ LOŽE - DOPLNĚNÍ Z KAMENIVA HRUBÉHO RECYKLOVANÉHO</t>
  </si>
  <si>
    <t xml:space="preserve"> doplnění kolejového lože pro zřízení drážních stezek: 
předpokládá se, že 20% recyklovaného materiálu bude fr. 32/63 využitelné do kolejového lože, 30% pak fr. 0/32 jako podkladní vrstva štěrkodrti 
recyklát 50% štěrku z kolejového lože viz pol. 965021 
228,325=228,325 [A] m3 
z toho 20 % využitelného do kol. lože 
0,2*A=45,665 [B] m3 45.665000 = 45,665000 [A]_x000d_</t>
  </si>
  <si>
    <t xml:space="preserve">1. Položka obsahuje:  
– recyklaci kameniva, popř. nákup a dodání recyklovaného drceného kameniva v požadované kvalitě 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drceného kameniva dle předepsaného technologického předpisu  
– zřízení podkladní nebo konstru ní vrstvy z drceného kameniva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</si>
  <si>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528352</t>
  </si>
  <si>
    <t>KOLEJ 49 E1, ROZD. "U", BEZSTYKOVÁ, PR. BET. BEZPODKLADNICOVÝ, UP. PRUŽNÉ</t>
  </si>
  <si>
    <t xml:space="preserve"> běžný kolejový rošt: 
kolej směr Solnice:  
46,9=46,900 [A] 46.900000 = 46,900000 [A]_x000d_</t>
  </si>
  <si>
    <t xml:space="preserve"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</si>
  <si>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528352.R</t>
  </si>
  <si>
    <t>KOLEJ 49 E1, ROZD. "U", BEZSTYKOVÁ, PR. BET. PODKLADNICOVÝ, UP. PRUŽNÉ</t>
  </si>
  <si>
    <t xml:space="preserve"> změna úklonu kolejnic před výhybkou č. 1, 4 pražce 
4*0,6=2,400 [A] m 2.400000 = 2,400000 [A]_x000d_</t>
  </si>
  <si>
    <t xml:space="preserve"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</si>
  <si>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528392</t>
  </si>
  <si>
    <t>KOLEJ 49 E1, ROZD. "U", BEZSTYKOVÁ, PR. BET. VÝHYBKOVÝ DLOUHÝ, UP. PRUŽNÉ</t>
  </si>
  <si>
    <t xml:space="preserve"> společné pražce výh. č. 1 tv. 1:12-500-I 
4,83=4,830 [A] m 4.830000 = 4,830000 [A]_x000d_</t>
  </si>
  <si>
    <t>531421136.R</t>
  </si>
  <si>
    <t>Montáž výhybky jednoduché svařované na pražcích betonových typ soustavy S49 1:12-500</t>
  </si>
  <si>
    <t xml:space="preserve">Montáž výhybky jednoduché svařované  
  na pražcích  
    betonových  
    typ soustavy  
    S49  
      1:12-500</t>
  </si>
  <si>
    <t xml:space="preserve"> pokládka výhybky č. 1 tv. 1:12-500-I 
1=1,000 [A] ks 1.000000 = 1,000000 [A]_x000d_</t>
  </si>
  <si>
    <t xml:space="preserve">Poznámky:  
1. V cenách jsou započteny i náklady na montáž a položení kolejového roštu vč. dopravy z montážní základny, sestykování, podbití a  
    úpravu směrového a výškového uspořádání metodou přesnou včetně zaměření absolutní polohy koleje,  
    následné úpravy, úpravu kolejového lože do profilu, montáž závěrů a jejich regulaci, dynamickou  
    stabilizaci, svaření a reprofilaci výhybky.  
2. V cenách v kombinaci je srdcovková část součástí dvojité kolejové spojky.  
3. V cenách nejsou započteny náklady na montáž izolovaných styků, snížení kameniva pod patou  
    kolejnice, zřízení stezky zapuštěného kolejového lože, pražcových kotev a vodivého propojení.  
4. Ceny jsou určeny pro položení smontované konstrukce.</t>
  </si>
  <si>
    <t>541321</t>
  </si>
  <si>
    <t>ZDVIH KOLEJE NA PRAŽCÍCH BETONOVÝCH OD 0 DO 200 MM</t>
  </si>
  <si>
    <t xml:space="preserve"> zdvihy kolejí v celém úseku podbití 
mimo výhybky 
kolej č. 1a: 95,33=95,330 [A] m 
kolej č. 4a: 108,636=108,636 [B] m 
spojka 1a-4a: 14,44=14,440 [C] m 
celkem: A+B+C=218,406 [D] m 218.406000 = 218,406000 [A]_x000d_</t>
  </si>
  <si>
    <t xml:space="preserve">1. Položka obsahuje:  
 – veškeré práce spojené s výškovým zdvihem kolejového roštu včetně doplnění a úpravy štěrkového lože  
 – příplatky za ztížené podmínky při práci v koleji, např. překážky po stranách koleje, práci v tunelu apod.  
2. Položka neobsahuje:  
 – zrušení a znovuzřízení bezstykové koleje  
3. Způsob měření:  
Měří se délka koleje ve smyslu ČSN 73 6360, tj. v ose koleje.</t>
  </si>
  <si>
    <t>541421</t>
  </si>
  <si>
    <t>ZDVIH VÝHYBKOVÉ KONSTRUKCE NA PRAŽCÍCH BETONOVÝCH OD 0 DO 200 MM</t>
  </si>
  <si>
    <t xml:space="preserve"> rozvinutá délka výhybky, mimo úsek rekonstrukce svršku 
výh. č. 2 + 3 
49,85+49,85=99,700 [A] m 99.700000 = 99,700000 [A]_x000d_</t>
  </si>
  <si>
    <t xml:space="preserve">1. Položka obsahuje:  
– veškeré práce spojené s výškovým zdvihem roštu výhybkové konstrukce včetně doplnění a úpravy štěrkového lože  
– příplatky za ztížené podmínky při práci v koleji, např. překážky po stranách koleje, práci v  
tunelu apod.  
2. Položka neobsahuje:  
– zrušení a znovuzřízení bezstykové koleje  
3. Způsob měření:  
Měří se délka koleje ve smyslu ČSN 73 6360, tj. v ose koleje.</t>
  </si>
  <si>
    <t>542121</t>
  </si>
  <si>
    <t>SMĚROVÉ A VÝŠKOVÉ VYROVNÁNÍ KOLEJE NA PRAŽCÍCH BETONOVÝCH DO 0,05 M</t>
  </si>
  <si>
    <t xml:space="preserve"> úprava GPK mimo úsek rekonstrukce svršku 
výměra viz pol. č. 541321 
délka úseku: 218,406=218,406 [A] m 
s ohledem na zdvihy až 120 mm ve více jak polovině úseku, je uvažován v průměru 2,5 násobný průjezd podbíječky 
2,5*A=546,015 [B] m 546.015000 = 546,015000 [A]_x000d_</t>
  </si>
  <si>
    <t xml:space="preserve"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</si>
  <si>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</si>
  <si>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</si>
  <si>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 xml:space="preserve"> úprava GPK výhybek mimo úsek rekonstrukce svršku, rozvinutá délka výhybky 
výh. č. 2, 3, délka 49,85=49,850 [A] m 
výh.č. 3 - 1x průjezd podbíječkou, výh. č. 2 - 3x průjezd 
celkem 49,85+3*49,85=199,400 [B] m 199.400000 = 199,400000 [A]_x000d_</t>
  </si>
  <si>
    <t>542312</t>
  </si>
  <si>
    <t>NÁSLEDNÁ ÚPRAVA SMĚROVÉHO A VÝŠKOVÉHO USPOŘÁDÁNÍ KOLEJE - PRAŽCE BETONOVÉ</t>
  </si>
  <si>
    <t xml:space="preserve"> celý úsek stavby, mimo výhybky 
kolej č. 1a: 95,33=95,330 [A] m 
kolej č. 4a: 162,72=162,720 [B] m 
spojovací kolej 1a+4a: 19,27 =19,270 [C] m 
celkem A+B+C=277,320 [D] m 277.320000 = 277,320000 [A]_x000d_</t>
  </si>
  <si>
    <t xml:space="preserve"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</si>
  <si>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542322</t>
  </si>
  <si>
    <t>NÁSLEDNÁ ÚPRAVA SMĚROVÉHO A VÝŠKOVÉHO USPOŘÁDÁNÍ VÝHYBKOVÉ KONSTRUKCE - PRAŽCE BETONOVÉ</t>
  </si>
  <si>
    <t xml:space="preserve"> všechny výhybky v celém úseku stavby, rozvinutá délka výhybky 
výh. č. 1: 64,79=64,790 [A] m 
výh. č. 2: 49,85=49,850 [B] m 
výh. č. 3: 49,85 =49,850 [C] m 
celkem A+B+C=164,490 [D] m 164.490000 = 164,490000 [A]_x000d_</t>
  </si>
  <si>
    <t>545122</t>
  </si>
  <si>
    <t>SVAR KOLEJNIC (STEJNÉHO TVARU) 49 E1, T SPOJITĚ</t>
  </si>
  <si>
    <t xml:space="preserve"> svary kolejnic, uvažují se kolejnicové pasy dl. 75 m (výhybky zohledněny) 
výhybka č. 1 (vnitřní svary): 8=8,000 [A] ks 
kolej č. 4a: (2+2) + (2+2) =8,000 [B] ks 
spojka č. 4a-1a: 2+2=4,000 [C] ks 
Celkem: A+B+C=20,000 [D] ks 20.000000 = 20,000000 [A]_x000d_</t>
  </si>
  <si>
    <t xml:space="preserve"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</si>
  <si>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</si>
  <si>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</si>
  <si>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případná úprava dýchajících konců BK před začátkem rekonstrukce a za koncem rekonstrukce svršku</t>
  </si>
  <si>
    <t xml:space="preserve"> úsek s úpravou GPK + dýchající konce 75 m mimo konec koleje 4a směr Solnice, mimo výhybky 
kolej č. 1a: 227,39=227,390 [A] m 
kolej č. 4a: 183,64=183,640 [B] m 
kolej č. 3a (dýchající konec): 75=75,000 [C] m 
spojka 1a+4a: 14,44=14,440 [D] m 
celkem A+B+C+D=500,470 [E] m 500.470000 = 500,470000 [A]_x000d_</t>
  </si>
  <si>
    <t xml:space="preserve"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</si>
  <si>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</si>
  <si>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</si>
  <si>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 xml:space="preserve"> výhybka č. 2, 3, rozvinutá délka výhybky 
výh. č. 2: 49,85=49,850 [A] m 
výh. č. 3: 49,85=49,850 [B] m 
celkem A+B=99,700 [C] m 99.700000 = 99,700000 [A]_x000d_</t>
  </si>
  <si>
    <t xml:space="preserve"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</si>
  <si>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OSTATNÍ KONSTRUKCE A PRÁCE</t>
  </si>
  <si>
    <t>923121</t>
  </si>
  <si>
    <t>HEKTOMETROVNÍK</t>
  </si>
  <si>
    <t xml:space="preserve"> betonový hektometrovník v km 0,8 
tabulový hektometrovník v km 58,4 
celkem 2=2,000 [A] ks 2.000000 = 2,000000 [A]_x000d_</t>
  </si>
  <si>
    <t xml:space="preserve"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</si>
  <si>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923931</t>
  </si>
  <si>
    <t>ZAJIŠŤOVACÍ ZNAČKA KONZOLOVÁ (K) NA SLOUPU TRAKČNÍHO STOŽÁRU</t>
  </si>
  <si>
    <t xml:space="preserve"> na každém sloupu TV se uvažuje 1 značka: 
kolej č. 4a: 4=4,000 [A] ks 
kolej č. 1: 3 =3,000 [B] ks 
celkem A+B=7,000 [C] ks 7.000000 = 7,000000 [A]_x000d_</t>
  </si>
  <si>
    <t xml:space="preserve"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</si>
  <si>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 xml:space="preserve"> odečteno z řezů: 
294,27=294,270 [A] m3 294.270000 = 294,270000 [A]_x000d_</t>
  </si>
  <si>
    <t>965021</t>
  </si>
  <si>
    <t>ODSTRANĚNÍ KOLEJOVÉHO LOŽE A DRÁŽNÍCH STEZEK - ODVOZ NA SKLÁDKU</t>
  </si>
  <si>
    <t>odvoz podsítného z recyklace kolejového lože, uvažováno: podsítné tvoří 30 % objemu. Odvoz na patřičnou skládku dle kontaminace štěrku.</t>
  </si>
  <si>
    <t xml:space="preserve"> nekontaminované podsítné z recyklace 50% bez nebezpečného odpadu na skládku skupiny S, vzd. 9 km: 
materiál k recyklaci celkem (výpočet pol. 965023): 
258,325=258,325 [A] m3 
podsítné 50%: 
0,5*A=129,163 [F] m3 
odvoz kontaminovaného kolejového lože na Dekontaminační plochu vzd. 40 km (výpočet pol. 965023): 
35,945 m3 =35,945 [B]  
B * 40 km =1 437,800 [C] m3km 
odvoz podsítného na skládku nekontaminovaného materiálu, vzdálenost 9 km 
F*9=1 162,467 [G] m3km  
CELKEM: C+G=2 600,267 [H] m3km 2600.267000 = 2600,267000 [A]_x000d_</t>
  </si>
  <si>
    <t xml:space="preserve"> odvoz 19 km na recyklační základnu ve Žďáru n/O, mimo nebezpečný odpad 
lože + drážní stezky celkem 294,27 =294,270 [A] 
nebezpečný odpad: 15 m3 pod výhybkou + 7,5 % zbytku 
15+7,5*(A-15)/100=35,945 [B] m3 
celkem k recyklaci A-B=258,325 [C] m3 
odvoz: 19*C=4 908,175 [D]  m3km 4908.175000 = 4908,175000 [A]_x000d_</t>
  </si>
  <si>
    <t>965113</t>
  </si>
  <si>
    <t>DEMONTÁŽ KOLEJE NA BETONOVÝCH PRAŽCÍCH DO KOLEJOVÝCH POLÍ S ODVOZEM NA MONTÁŽNÍ ZÁKLADNU S NÁSLEDNÝM ROZEBRÁNÍM</t>
  </si>
  <si>
    <t xml:space="preserve"> kolejový rošt na betonových pražcích mezi ZV 1 a koncem stavby 
49,3-42=7,300 [A] m celkem 7.300000 = 7,300000 [A]_x000d_</t>
  </si>
  <si>
    <t xml:space="preserve"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</si>
  <si>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</si>
  <si>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</si>
  <si>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 xml:space="preserve"> kolejový rošt délky 7,3=7,300 [A] m - viz pol. 965113 
hmotnost kolejového pole S49/beton `d` 
0,569=0,569 [B] t/m 
hmotnost celkem  A*B=4,154 [C] t 
z toho 
hmotnost pražců z roštu a spol.pr.výhybky č. 1: 0,270*1,64*A+35,55*0,27/2,6=6,924 [D] t 
hmotnost kovových částí:  (C-D)+35,55*0,126=1,709 [E] t 
doprava pražců na skládku 9 km: 9*D =62,316 [F] tkm 
doprava šrotu (kolejnice + upevnění + podkladnice) do výkupu 9 km: 9*E=15,381 [G] tkm 
celkem F+G=77,697 [H] tkm 77.697000 = 77,697000 [A]_x000d_</t>
  </si>
  <si>
    <t xml:space="preserve"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</si>
  <si>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</si>
  <si>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 ROZEBRÁNÍM</t>
  </si>
  <si>
    <t xml:space="preserve"> kolej na dřevených pražcích, 5 m před a 12 m za mostem 
5+12=17,000 [A] m 17.000000 = 17,000000 [A]_x000d_</t>
  </si>
  <si>
    <t xml:space="preserve"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obsahuje:  
 – odvoz nevyhovujícího materiálu na likvidaci  
 – poplatky za likvidaci odpadů, nacení se položkami ze ssd 0  
3. Způsob měření: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</si>
  <si>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</si>
  <si>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</si>
  <si>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 xml:space="preserve"> kolejový rošt délky 17=17,000 [A] m - viz pol. 965123 
hmotnost kolejového pole S49/dřevo `d` 
0,301=0,301 [B] t/m 
hmotnost celkem  A*B=5,117 [C] t 
z toho 
hmotnost pražců: 0,107*1,64*A=2,983 [D] t 
hmotnost kovových částí:  C-D=2,134 [E] t 
doprava pražců na skládku 55 km: 55*D =164,065 [F] tkm 
doprava šrotu (kolejnice + upevnění + podkladnice) do výkupu 9 km: 9*E=19,206 [G] tkm 
celkem F+G=183,271 [H] tkm 183.271000 = 183,271000 [A]_x000d_</t>
  </si>
  <si>
    <t xml:space="preserve">1. Položka obsahuje:  
– naložení na dopravní prostředek, odvoz a složení  
– případné překládky na trase  
2. Položka 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</si>
  <si>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965154</t>
  </si>
  <si>
    <t>DEMONTÁŽ KOLEJE NA MOSTNÍCH KONSTRUKCÍCH ROZEBRÁNÍM DO SOUČÁSTÍ</t>
  </si>
  <si>
    <t xml:space="preserve"> kolej na mostě v km 0,740 
25=25,000 [A] m 25.000000 = 25,000000 [A]_x000d_</t>
  </si>
  <si>
    <t xml:space="preserve"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přeložení na vhodnou deponii v blízkosti místa demontáže, popř. naložení na dopravní prostředek  
– příplatky za ztížené podmínky při práci v kolejišti, např. za překážky na straně koleje apod.  
2. Položka obsahuje:  
– mostní konstrukce, nacení se položkami bourání BETONOVÝch konstrukcí ve sd 966  
– odvoz vybouraného materiálu do skladu nebo na likvidaci  
– poplatky za likvidaci odpadů, nacení se položkami ze ssd 0  
3. Způsob měření:  
Měří se délka koleje ve smyslu ČSN 73 6360, tj. v ose koleje.</t>
  </si>
  <si>
    <t>965155</t>
  </si>
  <si>
    <t>DEMONTÁŽ KOLEJE NA MOSTNÍCH KONSTRUKCÍCH - ODVOZ ROZEBRANÝCH SOUČÁSTÍ NA MONTÁŽNÍ ZÁKLADNU</t>
  </si>
  <si>
    <t xml:space="preserve"> kolej na mostě v km 0,740 
25=25,000 [A] m 
hmotnost kolejového pole S49/dřevo `d` 
0,301=0,301 [B] t/m 
hmotnost celkem  A*B=7,525 [C] t 
montážní základna vzdálenost 2=2,000 [D] km 
celkem C*D=15,050 [E] tkm 15.050000 = 15,050000 [A]_x000d_</t>
  </si>
  <si>
    <t xml:space="preserve"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</si>
  <si>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965156</t>
  </si>
  <si>
    <t>DEMONTÁŽ KOLEJE NA MOSTNÍCH KONSTRUKCÍCH - ODVOZ ROZEBRANÝCH SOUČÁSTÍ (Z MÍSTA DEMONTÁŽE NEBO Z MONTÁŽNÍ ZÁKLADNY) K LIKVIDACI</t>
  </si>
  <si>
    <t xml:space="preserve"> kolej délky 25 m 
hmotnost roštu - viz pol. 965155 
7,525=7,525 [A] t 
z toho 
hmotnost pražců: 0,107*1,64*25=4,387 [B] t 
hmotnost kovových částí: A-B=3,138 [C] t 
doprava pražců na skládku 55 km: 55*B=241,285 [D] tkm 
doprava šrotu (kolejnice + upevnění + podkladnice) do výkupu 9 km: 9*C=28,242 [E] tkm 
celkem D+E=269,527 [F] tkm 269.527000 = 269,527000 [A]_x000d_</t>
  </si>
  <si>
    <t xml:space="preserve">1. Položka obsahuje:  
– odvoz jakýmkoliv dopravním prostředkem a složení  
– případné překládky na trase  
2. Položka 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</si>
  <si>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965212</t>
  </si>
  <si>
    <t>DEMONTÁŽ VÝHYBKOVÉ KONSTRUKCE NA BETONOVÝCH PRAŽCÍCH DO KOLEJOVÝCH POLÍ S ODVOZEM NA MONTÁŽNÍ ZÁKLADNU BEZ NÁSLEDNÉHO ROZEBRÁNÍ</t>
  </si>
  <si>
    <t xml:space="preserve"> výhybka č. 1 tv. 1:12-500, včetně společných pražců za výhybkou 
rozvinutá délka výhybky: 64,791=64,791 [A] m 
společné pražce délka: 2*4,84=9,680 [B] m 
celkem A+B=74,471 [C] m 74.471000 = 74,471000 [A]_x000d_</t>
  </si>
  <si>
    <t xml:space="preserve"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obsahuje:  
– rozebrání kolejových polí na montážní základně do součástí  
3. Způsob měření:  
Měří se rozvinutá délka výhybkové konstrukce ve všech větvcích dle ČSN 73 6360, tj. v ose  
koleje.</t>
  </si>
  <si>
    <t>965821</t>
  </si>
  <si>
    <t>DEMONTÁŽ KILOMETROVNÍKU, HEKTOMETROVNÍKU, MEZNÍKU</t>
  </si>
  <si>
    <t xml:space="preserve"> demontáž betonového hektometrovníku v km 0,7 a tabulového v km 58,4: 
2=2,000 [A] 2.000000 = 2,000000 [A]_x000d_</t>
  </si>
  <si>
    <t xml:space="preserve"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obsahuje:  
 – odvoz vybouraného materiálu do skladu nebo na likvidaci  
 – poplatky za likvidaci odpadů, nacení se položkami ze ssd 0  
3. Způsob měření:  
Udává se počet kusů kompletní konstrukce nebo práce.</t>
  </si>
  <si>
    <t>965822</t>
  </si>
  <si>
    <t>DEMONTÁŽ KILOMETROVNÍKU, HEKTOMETROVNÍKU, MEZNÍKU - ODVOZ (NA LIKVIDACI ODPADŮ NEBO JINÉ URČENÉ MÍSTO)</t>
  </si>
  <si>
    <t xml:space="preserve"> hmotnost 1 ks betonového hektometrovníku: 157 kg, 
odvoz 9 km na Recyklační středisko stavebních odpadů: 
1 ks * 0,157 t * 9 km=1,413 [A] 1.413000 = 1,413000 [A]_x000d_</t>
  </si>
  <si>
    <t xml:space="preserve"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</si>
  <si>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965831.R</t>
  </si>
  <si>
    <t>DEMONTÁŽ A ZPĚTNÁ MONTÁŽ NÁMEZNÍKU</t>
  </si>
  <si>
    <t xml:space="preserve"> 3=3,000 [A] ks 3.000000 = 3,000000 [A]_x000d_</t>
  </si>
  <si>
    <t xml:space="preserve">1. Položka obsahuje:  
– zahrnuje veškeré činnosti, zařízení a materiál nutných k odstranění konstrukce  
– naložení vybouraného materiálu na dopravní prostředek a odvoz na/z montážní základnu  
– příplatky za ztížené podmínky při práci v kolejišti, např. za překážky na straně koleje apod.  
– očištění a uvedení do původního stavu  
– osazení včetně nutných zemních prací a obetonování  
2. Položka obsahuje:  
– odvoz vybouraného materiálu do skladu nebo na likvidaci  
– poplatky za likvidaci odpadů, nacení se položkami ze ssd 0  
3. Způsob měření:  
Udává se počet kusů kompletní konstrukce nebo práce.</t>
  </si>
  <si>
    <t>965851</t>
  </si>
  <si>
    <t>DEMONTÁŽ ZAJIŠŤOVACÍ ZNAČKY</t>
  </si>
  <si>
    <t xml:space="preserve"> odhad počtu stávajících zajišťovacích značek: 
6=6,000 [A] 6.000000 = 6,000000 [A]_x000d_</t>
  </si>
  <si>
    <t xml:space="preserve">1. Položka obsahuje:  
 – demontáž zajišťovací značky z jakékoliv nosné konstrukce  
 – případnou demontáž sloupku včetně základu, konzoly a jiné drobné nosné konstrukce  
 – naložení vybouraného materiálu na dopravní prostředek  
2. Položka obsahuje:  
 – odvoz vybouraného materiálu do skladu nebo na likvidaci  
 – poplatky za likvidaci odpadů, nacení se položkami ze ssd 0  
3. Způsob měření:  
Udává se počet kusů kompletní konstrukce nebo práce.</t>
  </si>
  <si>
    <t>965852</t>
  </si>
  <si>
    <t>DEMONTÁŽ ZAJIŠŤOVACÍ ZNAČKY - ODVOZ (NA LIKVIDACI ODPADŮ NEBO JINÉ URČENÉ MÍSTO)</t>
  </si>
  <si>
    <t xml:space="preserve"> hmotnost 1 ks betonové zajišťovací značky: 62 kg, 
odvoz 9 km na Recyklační středisko stavebních odpadů: 
6 ks * 0,062 t * 9 km=3,348 [A] 3.348000 = 3,348000 [A]_x000d_</t>
  </si>
  <si>
    <t xml:space="preserve">1. Položka obsahuje:  
 – odvoz jakýmkoliv dopravním prostředkem a složení  
 – případné překládky na trase  
2. Položka 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</si>
  <si>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R925110</t>
  </si>
  <si>
    <t>DRÁŽNÍ STEZKY Z DRTI TL. DO 50 MM</t>
  </si>
  <si>
    <t>drážní stezky tl. 50 mm, štěrk fr. 4/16 mm</t>
  </si>
  <si>
    <t xml:space="preserve"> stezky podél na vnější straně kolejí i mezi kolejemi od námezníku, i v úseku úpravy GPK, plocha odečtena z řezů: 
750=750,000 [A] m2 750.000000 = 750,000000 [A]_x000d_</t>
  </si>
  <si>
    <t xml:space="preserve"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</si>
  <si>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SO031160110</t>
  </si>
  <si>
    <t>R015220</t>
  </si>
  <si>
    <t>918</t>
  </si>
  <si>
    <t>NEOCEŇOVAT - LIKVIDACE ODPADŮ NEKONTAMINOVANÝCH - 17 01 01 - KŮLY A SLOUPY BETONOVÉ, VČETNĚ DOPRAVY</t>
  </si>
  <si>
    <t xml:space="preserve"> 1: Dle technické zprávy, výkresových příloh projektové dokumentace, TKP staveb státních drah a výkazů materiálu projektu a souhrnných částí dokumentace stavby.
2: dle výkazu v TZ 864.881+753.758=1618.639 m 1618.639000 = 1618,639000 [A]_x000d_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</si>
  <si>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</si>
  <si>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 xml:space="preserve"> 1: Dle technické zprávy, výkresových příloh projektové dokumentace, TKP staveb státních drah a výkazů materiálu projektu a souhrnných částí dokumentace stavby.
2: dle výkazu v TZ 147.520 m 147.520000 = 147,520000 [A]_x000d_</t>
  </si>
  <si>
    <t>SO031160111</t>
  </si>
  <si>
    <t>SO03115012</t>
  </si>
  <si>
    <t xml:space="preserve"> zemina na skládku - viz pol. 123736 
174,840=174,840 [A] m3 
2,2*A=384,648 [B] t 384.648000 = 384,648000 [A]_x000d_</t>
  </si>
  <si>
    <t xml:space="preserve"> hmotnost dřevin z kácení keřů a stromů 
1 =1,000 [A] t 1.000000 = 1,000000 [A]_x000d_</t>
  </si>
  <si>
    <t xml:space="preserve"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541/2020 Sb., o odpadech, v platném znění.</t>
  </si>
  <si>
    <t>111208</t>
  </si>
  <si>
    <t>ODSTRANĚNÍ KŘOVIN S ODVOZEM DO 20KM</t>
  </si>
  <si>
    <t>zahrnuje odvoz místo určené pro štěpkování a následný odvoz do kompostárny</t>
  </si>
  <si>
    <t xml:space="preserve"> svahy okolo mostu 
100=100,000 [A] m2 100.000000 = 100,000000 [A]_x000d_</t>
  </si>
  <si>
    <t xml:space="preserve">odstranění křovin a stromů do průměru 100 mm  
doprava dřevin na předepsanou vzdálenost  
spálení na hromadách nebo štěpkování</t>
  </si>
  <si>
    <t>12110R</t>
  </si>
  <si>
    <t>SEJMUTÍ ORNICE NEBO LESNÍ PŮDY</t>
  </si>
  <si>
    <t xml:space="preserve"> z příčných řezů, tl. 0,15 m 
36,64=36,640 [A] m3 36.640000 = 36,640000 [A]_x000d_</t>
  </si>
  <si>
    <t>položka zahrnuje sejmutí ornice bez ohledu na tloušťku vrstvy a její dopravu na mezideponii do 20 km</t>
  </si>
  <si>
    <t>123736</t>
  </si>
  <si>
    <t>ODKOP PRO SPOD STAVBU SILNIC A ŽELEZNIC TŘ. I, ODVOZ DO 12KM</t>
  </si>
  <si>
    <t xml:space="preserve"> odkop zeminy z prostoru pražcového podloží a svahových žeber, odečteno z příčných řezů: 
265,26=265,260 [A] m3 
odvoz zeminy na skládku 9 km: 
zpětné použití - viz pol. 17170: 87,42=87,420 [B] m3 
odvoz: A-B=177,840 [C] m3 177.840000 = 177,840000 [A]_x000d_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</si>
  <si>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</si>
  <si>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17170</t>
  </si>
  <si>
    <t>ULOŽENÍ SYPANINY DO NÁSYPŮ VRSTEVNATÝCH SE ZHUTNĚNÍM</t>
  </si>
  <si>
    <t xml:space="preserve"> zřízení svahových stupňů a zpevnění svahů mimo podkladní a konstrukční vrstvy 
použití vytěžené zeminy 
odečteno z příčných řezů 
87,42=87,420 [A] m3 87.420000 = 87,420000 [A]_x000d_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</si>
  <si>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</si>
  <si>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</si>
  <si>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</si>
  <si>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 xml:space="preserve"> úprava a zhutnění pláně pod první vrstvou kontrukční vsrtvy nebo svahového žebra 
plocha odečtena z příčných řezů 
908,66=908,660 [A] m2 908.660000 = 908,660000 [A]_x000d_</t>
  </si>
  <si>
    <t xml:space="preserve">položka zahrnuje úpravu pláně včetně vyrovnání výškových rozdílů. Míru zhutnění určuje  
projekt.</t>
  </si>
  <si>
    <t>18222</t>
  </si>
  <si>
    <t>ROZPROSTŘENÍ ORNICE VE SVAHU V TL DO 0,15M</t>
  </si>
  <si>
    <t>snaha o využití odtěžené ornice ze stavby</t>
  </si>
  <si>
    <t xml:space="preserve"> kubatura odečtena z řezů: 
26,85=26,850 [A] m3 
A/0,15=179,000 [B] m2 179.000000 = 179,000000 [A]_x000d_</t>
  </si>
  <si>
    <t xml:space="preserve"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</si>
  <si>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</si>
  <si>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</si>
  <si>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 xml:space="preserve"> založení trávníku na svazích, plocha viz pol. 18222: 
179=179,000 [A] m2 179.000000 = 179,000000 [A]_x000d_</t>
  </si>
  <si>
    <t>Zahrnuje dodání předepsané travní směsi, hydroosev na ornici, zalévání, první pokosení, to vše bez ohledu na sklon terénu</t>
  </si>
  <si>
    <t>501101</t>
  </si>
  <si>
    <t>ZŘÍZENÍ KONSTRUKČNÍ VRSTVY TĚLESA ŽELEZNIČNÍHO SPODKU ZE ŠTĚRKODRTI NOVÉ</t>
  </si>
  <si>
    <t xml:space="preserve"> zřízení konstrukční vrstvy ze ŠD fr. 0/32 mm, dokup materiálu po upotřebení recyklovaného KL z koleje 
celkové množství ŠD z příčných řezů 
136,18=136,180 [A] m3 
recyklovaná ŠD (viz pol. 501102) 68,498=68,498 [B] m3 
celkem A-B=67,682 [C] m3 67.682000 = 67,682000 [A]_x000d_</t>
  </si>
  <si>
    <t xml:space="preserve"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</si>
  <si>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501102</t>
  </si>
  <si>
    <t>ZŘÍZENÍ KONSTRUKČNÍ VRSTVY TĚLESA ŽELEZNIČNÍHO SPODKU ZE ŠTĚRKODRTI RECYKLOVANÉ</t>
  </si>
  <si>
    <t xml:space="preserve"> štěrkodrť z vytěženého kolejového lože v rámci SO 03-11-50-11, pol.513560 
recyklát 50% štěrku z kolejového lože viz pol. 965021 
228,325=228,325 [A] m3 
z toho 30 % fr. 0/32 do podkladních vrstev 
0,3*A=68,498 [B] m3 68.498000 = 68,498000 [A]_x000d_</t>
  </si>
  <si>
    <t xml:space="preserve"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</si>
  <si>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501410</t>
  </si>
  <si>
    <t>ZŘÍZENÍ KONSTRUKČNÍ VRSTVY TĚLESA ŽELEZNIČNÍHO SPODKU ZE ZEMINY ZLEPŠENÉ (STABILIZOVANÉ) CEMENTEM</t>
  </si>
  <si>
    <t xml:space="preserve"> konstrukční vrstva ze štěrkodrti fr. 0/32 mm stabilizované cementem 
odečteno z příčných řezů 
132,66=132,660 [A] m3 132.660000 = 132,660000 [A]_x000d_</t>
  </si>
  <si>
    <t xml:space="preserve"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</si>
  <si>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SO03116012</t>
  </si>
  <si>
    <t xml:space="preserve"> 13306,323=13 306,323 [A] t 
Celkem 13306,323 = 13306,323 13306.323000 = 13306,323000 [A]_x000d_</t>
  </si>
  <si>
    <t xml:space="preserve"> hmotnost dřevin z kácení keřů a stromů 
786,7 m3 * 0,7 t/m3 =550,690 [A] t 
Celkem 550,69 = 550,690 550.690000 = 550,690000 [A]_x000d_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</si>
  <si>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541/2020 Sb., o odpadech, v platném znění.</t>
  </si>
  <si>
    <t>OTSKP - 2023</t>
  </si>
  <si>
    <t xml:space="preserve"> 40000=40 000,000 [A] 
Celkem 40000 = 40000,000 40000.000000 = 40000,000000 [A]_x000d_</t>
  </si>
  <si>
    <t>odstranění křovin a stromů do průměru 100 mm 
doprava dřevin na předepsanou vzdálenost 
spálení na hromadách nebo štěpkování</t>
  </si>
  <si>
    <t>112018</t>
  </si>
  <si>
    <t>KÁCENÍ STROMŮ D KMENE DO 0,5M S ODSTRANĚNÍM PAŘEZŮ, ODVOZ DO 20KM</t>
  </si>
  <si>
    <t xml:space="preserve"> 3600=3 600,000 [A] 
Celkem 3600 = 3600,000 3600.000000 = 3600,000000 [A]_x000d_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</si>
  <si>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</si>
  <si>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112028</t>
  </si>
  <si>
    <t>KÁCENÍ STROMŮ D KMENE DO 0,9M S ODSTRANĚNÍM PAŘEZŮ, ODVOZ DO 20KM</t>
  </si>
  <si>
    <t xml:space="preserve"> 60=60,000 [A] 
Celkem 60 = 60,000 60.000000 = 60,000000 [A]_x000d_</t>
  </si>
  <si>
    <t>11231</t>
  </si>
  <si>
    <t>ŠTĚPKOVÁNÍ PAŘEZŮ D DO 0,5M</t>
  </si>
  <si>
    <t xml:space="preserve">Průměr pařezu je uvažován dle stromu ve výšce 1,3m nad terénem, u stávajícího pařezu se stanoví jako změřený průměr vynásobený  koeficientem 1/1,38. 
Zahrnuje potřebný stroj a odvoz vyzískaného materiálu dle pokynů zadávací dokumentace, 
položka je určena pro zpracování hmoty z odstraněných pařezů, které nebyly frézované.</t>
  </si>
  <si>
    <t>11232</t>
  </si>
  <si>
    <t>ŠTĚPKOVÁNÍ PAŘEZŮ D DO 0,9M</t>
  </si>
  <si>
    <t>121108</t>
  </si>
  <si>
    <t>SEJMUTÍ ORNICE NEBO LESNÍ PŮDY S ODVOZEM DO 20KM</t>
  </si>
  <si>
    <t>uvažuje se tl. ornice a lesní půdy 20 cm 
obsahuje odvoz na recyklační základnu ve Ždáru n/O, vzd. 19 km</t>
  </si>
  <si>
    <t xml:space="preserve"> odečteno z příčných řezů 
9028,55 m2 * 0,2 m =1 805,710 [A] 
Celkem 1805,71 = 1805,710 1805.710000 = 1805,710000 [A]_x000d_</t>
  </si>
  <si>
    <t>položka zahrnuje sejmutí ornice bez ohledu na tloušťku vrstvy a její vodorovnou dopravu 
nezahrnuje uložení na trvalou skládku</t>
  </si>
  <si>
    <t>123738</t>
  </si>
  <si>
    <t>ODKOP PRO SPOD STAVBU SILNIC A ŽELEZNIC TŘ. I, ODVOZ DO 20KM</t>
  </si>
  <si>
    <t xml:space="preserve"> odkop zeminy z prostoru pražcového podloží a budoucí koleje č. 2, odečteno z řezů: 
8070,802=8 070,802 [A] 
Celkem 8070,802 = 8070,802 8070.802000 = 8070,802000 [A]_x000d_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</si>
  <si>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</si>
  <si>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12373B</t>
  </si>
  <si>
    <t>ODKOP PRO SPOD STAVBU SILNIC A ŽELEZNIC TŘ. I - DOPRAVA</t>
  </si>
  <si>
    <t>zemina, která nenajde využití přímo v podloží a násypu koleje č. 2 
odvoz z recyklační základny do vzdálenosti 19 km na další využití</t>
  </si>
  <si>
    <t xml:space="preserve"> 7392,402 m3 * 19 km=140 455,638 [A] 
Celkem 140455,638 = 140455,638 140455.638000 = 140455,638000 [A]_x000d_</t>
  </si>
  <si>
    <t>Položka zahrnuje samostatnou dopravu zeminy. Množství se určí jako součin kubatutry [m3] a požadované vzdálenosti [km].</t>
  </si>
  <si>
    <t>zásyp (obsyp) příkopových zídek tv. J-velké a J-malé, materiál užitý z výkopů a odkopů</t>
  </si>
  <si>
    <t xml:space="preserve"> obsyp zídek J-velké: 332,24=332,240 [A] 
obsyp zídek J-malé: 11,25=11,250 [B] 
Celkem: A+B=343,490 [C] 
Celkem 343,49 = 343,490 343.490000 = 343,490000 [A]_x000d_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</si>
  <si>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</si>
  <si>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18130</t>
  </si>
  <si>
    <t>ÚPRAVA PLÁNĚ BEZ ZHUTNĚNÍ</t>
  </si>
  <si>
    <t>úprava pláně mimo kolejové lože, po seříznutí terénu (obvykle ve sklonu 2 %)</t>
  </si>
  <si>
    <t xml:space="preserve"> plocha odečtena z řezů: 
1332,9=1 332,900 [A] 
Celkem 1332,9 = 1332,900 1332.900000 = 1332,900000 [A]_x000d_</t>
  </si>
  <si>
    <t>položka zahrnuje úpravu pláně včetně vyrovnání výškových rozdílů</t>
  </si>
  <si>
    <t xml:space="preserve"> plocha odečtena z řezů: 
1549,777=1 549,777 [A] 
Celkem 1549,777 = 1549,777 1549.777000 = 1549,777000 [A]_x000d_</t>
  </si>
  <si>
    <t>položka zahrnuje: 
nutné přemístění ornice z dočasných skládek vzdálených do 50m 
rozprostření ornice v předepsané tloušťce ve svahu přes 1:5</t>
  </si>
  <si>
    <t xml:space="preserve"> založení trávníku na svazích, plocha odečtena z řezů: 
1549,777=1 549,777 [A] 
Celkem 1549,777 = 1549,777 1549.777000 = 1549,777000 [A]_x000d_</t>
  </si>
  <si>
    <t>ZÁKLADY</t>
  </si>
  <si>
    <t>21263</t>
  </si>
  <si>
    <t>TRATIVODY KOMPLET Z TRUB Z PLAST HMOT DN DO 150MM</t>
  </si>
  <si>
    <t xml:space="preserve"> 2 trativodní větve s Di 150 mm: 
km 53,779 - 53,805, km 54,678 - 54,713: 
26+35=61,000 [A] 
Celkem 61 = 61,000 61.000000 = 61,000000 [A]_x000d_</t>
  </si>
  <si>
    <t xml:space="preserve"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</si>
  <si>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</t>
  </si>
  <si>
    <t>SVODNÁ POTRUBÍ KOMPLET Z TRUB Z PLAST HMOT DN DO 300MM</t>
  </si>
  <si>
    <t>zřízení svodného potrubí z PE-HD průměru Di 300 mm</t>
  </si>
  <si>
    <t xml:space="preserve"> větve svodného potrubí: 
km 53,775 - 53,777 
km 53,777 - 53,807 
pod kolejemi v km 53,8394 
2,26+30+9=41,260 [A] 
Celkem 41,26 = 41,260 41.260000 = 41,260000 [A]_x000d_</t>
  </si>
  <si>
    <t>21451</t>
  </si>
  <si>
    <t>SANAČNÍ VRSTVY Z LOMOVÉHO KAMENE</t>
  </si>
  <si>
    <t>sanační vrstva vespodku násypového tělesa koleje č. 2 (na upraveném podloží), nakupovaný lomový kámen fr. 32/325 mm</t>
  </si>
  <si>
    <t xml:space="preserve"> objem materiálu odečten z řezů: 
359,7=359,700 [A] 
Celkem 359,7 = 359,700 359.700000 = 359,700000 [A]_x000d_</t>
  </si>
  <si>
    <t>položka zahrnuje zahrnuje dodávku lomového kamen předepsané kvality, včetně mimostaveništní a vnitrostaveništní dopravy, rozprostření se zhutněním 
není-li v zadávací dokumentaci uvedeno jinak, jedná se o nakupovaný materiál</t>
  </si>
  <si>
    <t>21566</t>
  </si>
  <si>
    <t>ÚPRAVA PODLOŽÍ RECYKLOVANÝM KAMENIVEM HL DO 0,5M</t>
  </si>
  <si>
    <t>Zafrézování recyklovaného kameniva z kolejového lože ze ŽST Týniště a z Rašovic, které nebylo upotřebeno k nadrcení do ŠD a není odpadem (podsítným), do podloží koleje č. 1</t>
  </si>
  <si>
    <t xml:space="preserve"> odečteno z řezů: 
3918,5=3 918,500 [A] 
Celkem 3918,5 = 3918,500 3918.500000 = 3918,500000 [A]_x000d_</t>
  </si>
  <si>
    <t xml:space="preserve">položka zahrnuje zafrézování předepsaného množství kameniva fr. 16/63 mm získaného recyklací kolejového lože (na recyklační základně)  do podloží do hloubky do 0,5 m, zhutnění</t>
  </si>
  <si>
    <t>215663</t>
  </si>
  <si>
    <t>ÚPRAVA PODLOŽÍ HYDRAULICKÝMI POJIVY DO 2% HL DO 0,5M</t>
  </si>
  <si>
    <t xml:space="preserve"> plocha odečtena z řezů: 
909,170=909,170 [A] 
Celkem 909,17 = 909,170 909.170000 = 909,170000 [A]_x000d_</t>
  </si>
  <si>
    <t>položka zahrnuje zafrézování předepsaného množství hydraulického pojiva do podloží do hloubky do 0,5m, zhutnění 
druh hydraulického pojiva stanoví zadávací dokumentace</t>
  </si>
  <si>
    <t>451312</t>
  </si>
  <si>
    <t>PODKLADNÍ A VÝPLŇOVÉ VRSTVY Z PROSTÉHO BETONU C12/15</t>
  </si>
  <si>
    <t>podkladní beton pro příkopové zídky "J" - velké a malé 
obetonávka svodného potrubí pod kolejemi</t>
  </si>
  <si>
    <t xml:space="preserve"> podkladní beton pro příkopové zídky `J` - velké a malé, objem stanoven z řezů: 
214,4=214,400 [C] 
obetonávka svodného potrubí pod kolejemi 
2,25=2,250 [B] 
Celkem: C+B=216,650 [D] 
Celkem 216,65 = 216,650 216.650000 = 216,650000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</si>
  <si>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</si>
  <si>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ZŘÍZENÍ KONSTRU NÍ VRSTVY TĚLESA ŽELEZNIČNÍHO SPODKU ZE ŠTĚRKODRTI NOVÉ</t>
  </si>
  <si>
    <t xml:space="preserve"> zřízení konstrukční vrstvy ze ŠD fr. 0/32 mm, dokup materiálu po upotřebení recyklovaného KL z koleje Rašovice i ze ŽST Týniště: 
1711,968=1 711,968 [A] m3 
Celkem 1711,968 = 1711,968 1711.968000 = 1711,968000 [A]_x000d_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</si>
  <si>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</si>
  <si>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501103</t>
  </si>
  <si>
    <t>ZŘÍZENÍ KONSTRU NÍ VRSTVY TĚLESA ŽELEZNIČNÍHO SPODKU ZE ŠTĚRKODRTI VYZÍSKANÉ</t>
  </si>
  <si>
    <t>zřízení vrstvy štěrkodrti získané na recyklační základně ze stávajícícho kolejového lože (předpoklad 33 % objemu kolejového lože bude použitelné jako ŠD fr. 0/32 mm)</t>
  </si>
  <si>
    <t xml:space="preserve"> recyklovaná ŠD z kolejového lože z Rašovic: 
1005,789=1 005,789 [A] 
recyklovaná ŠD z kolejového lože z Týniště (zbytek): 
337,253=337,253 [B] 
Celkem: A+B=1 343,042 [C] 
Celkem 1343,042 = 1343,042 1343.042000 = 1343,042000 [A]_x000d_</t>
  </si>
  <si>
    <t>1. Položka obsahuje: 
 – přezkoušení kvality vyzískaného materiálu 
 – dopravu vyzískané štěrkodrti z mezideponie na místo určení včetně případných překládek na jiný dopravní prostředek nebo meziskladování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</si>
  <si>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ZŘÍZENÍ KONSTRUČNÍ VRSTVY TĚLESA ŽELEZNIČNÍHO SPODKU ZE ZEMINY ZLEPŠENÉ (STABILIZOVANÉ) CEMENTEM</t>
  </si>
  <si>
    <t>zemina selektivně těžená z podloží stáv. koleje a z odkopů pro výstavbu koleje č. 2, vybraná na recyklační základně, vrácená zpět do podloží a násypového tělesa koleje č. 2 a stabilizovaná cementovým pojivem</t>
  </si>
  <si>
    <t xml:space="preserve"> v podloží koleje č. 2, odečteno z řezů: 
201,95=201,950 [A] m3 
v tělese násypu koleje č. 2, odečteno z řezů: 
476,45=476,450 [B] 
Celkem: A+B=678,400 [C] 
Celkem 678,4 = 678,400 678.400000 = 678,400000 [A]_x000d_</t>
  </si>
  <si>
    <t>1. Položka obsahuje: 
 –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</si>
  <si>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502941</t>
  </si>
  <si>
    <t>ZŘÍZENÍ KONSTRU NÍ VRSTVY TĚLESA ŽELEZNIČNÍHO SPODKU Z GEOTEXTILIE</t>
  </si>
  <si>
    <t>geotextílie se separační a filtrační fukncí</t>
  </si>
  <si>
    <t xml:space="preserve"> odečteno z řezů: 
5576,85=5 576,850 [A] 
Celkem 5576,85 = 5576,850 5576.850000 = 5576,850000 [A]_x000d_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</si>
  <si>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</si>
  <si>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R502941</t>
  </si>
  <si>
    <t>ZŘÍZENÍ KONSTRU NÍ VRSTVY TĚLESA ŽELEZNIČNÍHO SPODKU Z GEOTEXTILIE S VÝZTUŽNOU FUNKCÍ</t>
  </si>
  <si>
    <t>geotextílie s výztužnou funkcí</t>
  </si>
  <si>
    <t xml:space="preserve"> odečteno z řezů: 
3985,9=3 985,900 [A] 
Celkem 3985,9 = 3985,900 3985.900000 = 3985,900000 [A]_x000d_</t>
  </si>
  <si>
    <t>8</t>
  </si>
  <si>
    <t>POTRUBÍ</t>
  </si>
  <si>
    <t>894846</t>
  </si>
  <si>
    <t>ŠACHTY KANALIZAČNÍ PLASTOVÉ D 400MM</t>
  </si>
  <si>
    <t xml:space="preserve"> vrcholové šachty v km 53,805 a 54,713: 
2=2,000 [A] 
Celkem 2 = 2,000 2.000000 = 2,000000 [A]_x000d_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</si>
  <si>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</si>
  <si>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89486</t>
  </si>
  <si>
    <t>ŠACHTY KANALIZAČNÍ PLASTOVÉ D 800MM</t>
  </si>
  <si>
    <t xml:space="preserve"> koncové šachty v km 53,779 a 54,678: 
2=2,000 [A] 
Celkem 2 = 2,000 2.000000 = 2,000000 [A]_x000d_</t>
  </si>
  <si>
    <t>89536</t>
  </si>
  <si>
    <t>DRENÁŽNÍ VÝUSŤ Z PROST BETONU</t>
  </si>
  <si>
    <t xml:space="preserve"> 1 ks trativodní výusť v km 54,678: 
1=1,000 [A] 
Celkem 1 = 1,000 1.000000 = 1,000000 [A]_x000d_</t>
  </si>
  <si>
    <t xml:space="preserve">položka zahrnuje: 
- dodání  čerstvého  betonu  (betonové  směsi)  požadované  kvality,  jeho  uložení  do požadovaného tvaru, ošetření a ochranu betonu,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povrchu pro položení požadované izolace, povlaků a nátěrů, případně vyspravení, 
- nátěry zabraňující soudržnost betonu a bednění, 
- opatření  povrchů  betonu  izolací  proti zemní vlhkosti v částech, kde přijdou do styku se zeminou nebo kamenivem</t>
  </si>
  <si>
    <t>9181A</t>
  </si>
  <si>
    <t>ČELA PROPUSTU Z TRUB DN DO 300MM Z BETONU</t>
  </si>
  <si>
    <t>čela zatrubnění příkopů v prostoru pod přejezdem P4028</t>
  </si>
  <si>
    <t xml:space="preserve"> 2x čela zatrubnění v km 53,777 a 53,807 a vyústění svodného potrubí pod kolejemi v km 53,5394: 
3=3,000 [A] 
Celkem 3 = 3,000 3.000000 = 3,000000 [A]_x000d_</t>
  </si>
  <si>
    <t xml:space="preserve"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</si>
  <si>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9182A</t>
  </si>
  <si>
    <t>VTOK JÍMKY BETONOVÉ VČET DLAŽBY PROPUSTU Z TRUB DN DO 300MM</t>
  </si>
  <si>
    <t xml:space="preserve"> zřízení horské vpusti v km 53,8394 vlevo koleje č. 2 
1=1,000 [A] 
Celkem 1 = 1,000 1.000000 = 1,000000 [A]_x000d_</t>
  </si>
  <si>
    <t xml:space="preserve">Položka zahrnuje: 
- dodání  čerstvého  betonu  (betonové  směsi)  požadované  kvality,  jeho  uložení  do požadovaného tvaru při jakékoliv hustotě výztuže, konzistenci čerstvého betonu a způsobu hutnění, ošetření a ochranu betonu, 
- dodání a osazení výztuže, 
- dlažbu dna z lomového kamene, případně dokumentací předepsaný kamenný obklad stěn,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mříž a zábradlí.</t>
  </si>
  <si>
    <t>935232</t>
  </si>
  <si>
    <t>PŘÍKOPOVÉ ŽLABY Z BETON TVÁRNIC ŠÍŘ DO 1200MM DO BETONU TL 100MM</t>
  </si>
  <si>
    <t xml:space="preserve"> příkopy s betonovou žlabovkou 
při koleji č. 1:  
km 53,754 - 53,777: 23,3=23,300 [A] 
km 53,708 - 54,263: 458,2=458,200 [B] 
km 54,386 - 54,465: 80,7=80,700 [C] 
při koleji č. 2: 
km 54,547 - 54,611: 65,9=65,900 [D] 
Celkem: A+B+C+D=628,100 [E] 
Celkem 628,1 = 628,100 628.100000 = 628,100000 [A]_x000d_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</si>
  <si>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</si>
  <si>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935901</t>
  </si>
  <si>
    <t>ŽLABY A RIGOLY Z PŘÍKOPOVÝCH ŽLABŮ (VČETNĚ POKLOPŮ A MŘÍŽÍ) "J" MALÉ</t>
  </si>
  <si>
    <t xml:space="preserve"> při koleji č. 2: 
km 54,615 - 54,660: 45=45,000 [A] 
Celkem 45 = 45,000 45.000000 = 45,000000 [A]_x000d_</t>
  </si>
  <si>
    <t>1. Položka obsahuje: 
 – veškeré práce a materiál obsažený v názvu položky 
2. Položka neobsahuje: 
 X 
3. Způsob měření: 
Měří se metr délkový.</t>
  </si>
  <si>
    <t>935902</t>
  </si>
  <si>
    <t>ŽLABY A RIGOLY Z PŘÍKOPOVÝCH ŽLABŮ (VČETNĚ POKLOPŮ A MŘÍŽÍ) "J" VELKÉ</t>
  </si>
  <si>
    <t xml:space="preserve"> př koleji č. 1 
km 54,263 - 54,386: 123,1=123,100 [A] 
při koleji č. 2: 
km 53,839 - 54,547: 707,5=707,500 [B] 
Celkem: A+B=830,600 [C] 
Celkem 830,6 = 830,600 830.600000 = 830,600000 [A]_x000d_</t>
  </si>
  <si>
    <t>93639</t>
  </si>
  <si>
    <t>ZAÚSTĚNÍ SKLUZŮ (VČET DLAŽBY Z LOM KAMENE)</t>
  </si>
  <si>
    <t xml:space="preserve"> úprava vyústění příkopu na povrch v km 53,756  a vyústění vody z trativodní výsuti v km 54,678 
1+1=2,000 [A] 
Celkem 2 = 2,000 2.000000 = 2,000000 [A]_x000d_</t>
  </si>
  <si>
    <t>Položka zahrnuje veškerý materiál, výrobky a polotovary, včetně mimostaveništní a vnitrostaveništní dopravy (rovněž přesuny), včetně naložení a složení,případně s uložením.</t>
  </si>
  <si>
    <t>SO03126031</t>
  </si>
  <si>
    <t xml:space="preserve"> objem. hmostnost 2=2,000 [A] t/m3  
objem 17,165*A=34,330 [B] 34.330000 = 34,330000 [A]_x000d_</t>
  </si>
  <si>
    <t>11332</t>
  </si>
  <si>
    <t>ODSTRANĚNÍ PODKLADŮ ZPEVNĚNÝCH PLOCH Z KAMENIVA NESTMELENÉHO</t>
  </si>
  <si>
    <t>odstranění stávajícího materiálu lesní cesty včetně "přejezdové konstrukce", která je také tvořena nestmeleným kamenivem</t>
  </si>
  <si>
    <t xml:space="preserve"> výměra odečtena z půdorysu, tloušťka odstraňovaného materiálu 0,2 - 0,3 m,  
celkem: 17,165=17,165 [A] 17.165000 = 17,165000 [A]_x000d_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</si>
  <si>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</si>
  <si>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</si>
  <si>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</si>
  <si>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odvoz na recyklační základu Žďár nad Orlicí, 19 km</t>
  </si>
  <si>
    <t xml:space="preserve"> objem. hmostnost 2=2,000 [A] t/m3  
odvoz 19 km  
objem 17,165*A* vzd. 19=652,270 [B] 652.270000 = 652,270000 [A]_x000d_</t>
  </si>
  <si>
    <t>Položka zahrnuje samostatnou dopravu suti a vybouraných hmot. Množství se určí jako součin hmotnosti [t] a požadované vzdálenosti [km].</t>
  </si>
  <si>
    <t>17360</t>
  </si>
  <si>
    <t>ZEMNÍ KRAJNICE A DOSYPÁVKY Z HORNIN KAMENITÝCH</t>
  </si>
  <si>
    <t>krajnice z recyklovaného drceného kameniva (z recyklační základny), šířka 500 mm, tl. 100 mm</t>
  </si>
  <si>
    <t xml:space="preserve"> krajnice podél rekonstruované polní cesty, odečteno z řezů a půdorysu:  
š. 0,5* tl. 0,1* dl. 47,5=2,375 [A] 2.375000 = 2,375000 [A]_x000d_</t>
  </si>
  <si>
    <t xml:space="preserve"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</si>
  <si>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úprava a zhurnění pláně po odstranění stáv. konstrukce polní cesty</t>
  </si>
  <si>
    <t xml:space="preserve"> odečteno z půdorysu  
51,6=51,600 [A] 51.600000 = 51,600000 [A]_x000d_</t>
  </si>
  <si>
    <t>položka zahrnuje úpravu pláně včetně vyrovnání výškových rozdílů. Míru zhutnění určuje projekt.</t>
  </si>
  <si>
    <t>56324</t>
  </si>
  <si>
    <t>VOZOVKOVÉ VRSTVY Z VIBROVANÉHO ŠTĚRKU TL. DO 200MM</t>
  </si>
  <si>
    <t>svrchní vrstva tl. 200 mm netuhé vozovky PN 6-5</t>
  </si>
  <si>
    <t xml:space="preserve"> plocha rekonstruované polní cesty odečtena z půdorysu:  
102,2=102,200 [A] 102.200000 = 102,200000 [A]_x000d_</t>
  </si>
  <si>
    <t xml:space="preserve"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</si>
  <si>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</si>
  <si>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</si>
  <si>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spodní vrstva tl. 200 mm netuhé vozovky PN 6-5</t>
  </si>
  <si>
    <t>921112</t>
  </si>
  <si>
    <t>ŽELEZNIČNÍ PŘEJEZD CELOPRYŽOVÝ NA BETONOVÝCH PRAŽCÍCH</t>
  </si>
  <si>
    <t>obsahuje mmj. dodávku přejezdové konstrukce s veškerými prvky a částmi daného typu přejezdové konstrukce včetně závěrných zídek a jejich betonového základu a betonového lože dle odpovídajících vzorových listů a TKP</t>
  </si>
  <si>
    <t xml:space="preserve"> plocha přejezdu odečtena ze situace:  
21,153=21,153 [A] 21.153000 = 21,153000 [A]_x000d_</t>
  </si>
  <si>
    <t xml:space="preserve"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</si>
  <si>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SO03126032</t>
  </si>
  <si>
    <t xml:space="preserve"> hmotnost podkladních vrstev vozovky:  
255=255 [A] t 255.000000 = 255,000000 [A]_x000d_</t>
  </si>
  <si>
    <t xml:space="preserve"> celkové hmotnost odstraněného asf. betonu:  
115=115 [A] 115.000000 = 115,000000 [A]_x000d_</t>
  </si>
  <si>
    <t>113138</t>
  </si>
  <si>
    <t>ODSTRANĚNÍ KRYTU ZPEVNĚNÝCH PLOCH S ASFALT POJIVEM, ODVOZ DO 20KM</t>
  </si>
  <si>
    <t>zahrnuje odvoz na Recyklační středisko stavebních odpadů ve vzd. 19 km</t>
  </si>
  <si>
    <t xml:space="preserve"> tloušťka vrstev s asf. pojivem: odhad 0,15 
objem: 364*0,15=54,600 [A] 64.600000 = 64,600000 [A]_x000d_</t>
  </si>
  <si>
    <t>113438</t>
  </si>
  <si>
    <t>ODSTRAN KRYTU ZPEVNĚNÝCH PLOCH S ASFALT POJIVEM VČET PODKLADU, ODVOZ DO 20KM</t>
  </si>
  <si>
    <t xml:space="preserve"> 364*0,35=127,400 [A] 127.400000 = 127,400000 [A]_x000d_</t>
  </si>
  <si>
    <t>17310</t>
  </si>
  <si>
    <t>ZEMNÍ KRAJNICE A DOSYPÁVKY SE ZHUTNĚNÍM</t>
  </si>
  <si>
    <t>Zemina na dosypání po vytvoření vozovkových vrstev pod vrstvu nezpevněné krajnice.</t>
  </si>
  <si>
    <t xml:space="preserve"> odečteno z půdorysu, vynásobeno tl. 0,45 m 
objem: 47,968m2*0,350m=21,586 [A] m3 21.586000 = 21,586000 [A]_x000d_</t>
  </si>
  <si>
    <t xml:space="preserve"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svahování, hutnění a uzavírání povrchů svahů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</si>
  <si>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 xml:space="preserve"> odečteno z půdorysu  
346=346,000 [A] m2 346.000000 = 346,000000 [A]_x000d_</t>
  </si>
  <si>
    <t>56313</t>
  </si>
  <si>
    <t>VOZOVKOVÉ VRSTVY Z MECHANICKY ZPEVNĚNÉHO KAMENIVA TL. DO 150MM</t>
  </si>
  <si>
    <t xml:space="preserve"> plocha rekonstruované vozovky z půdorysu:  
329=329,000 [A] m2 329.000000 = 329,000000 [A]_x000d_</t>
  </si>
  <si>
    <t>572123</t>
  </si>
  <si>
    <t>INFILTRAČNÍ POSTŘIK Z EMULZE DO 1,0KG/M2</t>
  </si>
  <si>
    <t xml:space="preserve"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</si>
  <si>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572133</t>
  </si>
  <si>
    <t>INFILTRAČNÍ POSTŘIK Z EMULZE DO 1,5KG/M2</t>
  </si>
  <si>
    <t>574A33</t>
  </si>
  <si>
    <t>ASFALTOVÝ BETON PRO OBRUSNÉ VRSTVY ACO 11 TL. 40MM</t>
  </si>
  <si>
    <t xml:space="preserve"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</si>
  <si>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</si>
  <si>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</si>
  <si>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 xml:space="preserve"> plocha vnitnřích a vnějších přeezdových panelů:  
3,6*10,8=38,88 [A] 38.880000 = 38,880000 [A]_x000d_</t>
  </si>
  <si>
    <t>SO03135041</t>
  </si>
  <si>
    <t>014201</t>
  </si>
  <si>
    <t>POPLATKY ZA ZEMNÍK - ZEMINA</t>
  </si>
  <si>
    <t xml:space="preserve"> dle pol.č.12573.A: 70,5m3 = 70,500 [A] 70.500000 = 70,500000 [A]_x000d_</t>
  </si>
  <si>
    <t>zahrnuje veškeré poplatky majiteli zemníku související s nákupem zeminy (nikoliv s otvírkou zemníku)</t>
  </si>
  <si>
    <t>014211</t>
  </si>
  <si>
    <t>POPLATKY ZA ZEMNÍK - ORNICE</t>
  </si>
  <si>
    <t xml:space="preserve"> dle pol.č.12573.B: 16,2m3 = 16,200 [A] 16.200000 = 16,200000 [A]_x000d_</t>
  </si>
  <si>
    <t>02912</t>
  </si>
  <si>
    <t>OSTATNÍ POŽADAVKY - VYTYČOVACÍ BOD MIKROSÍTĚ</t>
  </si>
  <si>
    <t xml:space="preserve"> 3ks = 3,000 [A] 3.000000 = 3,000000 [A]_x000d_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</si>
  <si>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
- dle projektu základní vytyčovací sítě, kde je hloubka určena geologem na základě dostupných průzkumů či dat</t>
  </si>
  <si>
    <t>02940</t>
  </si>
  <si>
    <t>OSTATNÍ POŽADAVKY - VYPRACOVÁNÍ DOKUMENTACE</t>
  </si>
  <si>
    <t>PLÁN ÚDRŽBY MOSTU</t>
  </si>
  <si>
    <t xml:space="preserve"> dle požadavku SŽDC: 1kpl = 1,000 [A] 1.000000 = 1,000000 [A]_x000d_</t>
  </si>
  <si>
    <t>029412</t>
  </si>
  <si>
    <t>OSTATNÍ POŽADAVKY - VYPRACOVÁNÍ MOSTNÍHO LISTU</t>
  </si>
  <si>
    <t>mostní list ve formátu pdf a png včetně zadání do BMS, včetně statického výpočtu zatížitelnosti dle ČSN 73 6222</t>
  </si>
  <si>
    <t xml:space="preserve"> 1 = 1,000 [A] 1.000000 = 1,000000 [A]_x000d_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</si>
  <si>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</si>
  <si>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</si>
  <si>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</si>
  <si>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 xml:space="preserve"> z pol.č.13173A: 88,0m3*2,0t/m3 = 176,000 [A]
 z vrtů pro mikropiloty z pol.č.26123: 650,00*3,14*0,075*0,075*2,0t/m3 = 22,961 [B]
 Celkem: A+B = 198,961 [C] 198.961000 = 198,961000 [A]_x000d_</t>
  </si>
  <si>
    <t xml:space="preserve"> z pol.č.13183A: 88,0m3*2,0t/m3 = 176,000 [A] 176.000000 = 176,000000 [A]_x000d_</t>
  </si>
  <si>
    <t xml:space="preserve"> z pol.č.13193A: 44,0m3*2,0t/m3 = 88,000 [A] 88.000000 = 88,000000 [A]_x000d_</t>
  </si>
  <si>
    <t xml:space="preserve"> z pol.č.96616A: 28,0m3*2,5t/m3 = 70,000 [A] 70.000000 = 70,000000 [A]_x000d_</t>
  </si>
  <si>
    <t>R015330</t>
  </si>
  <si>
    <t>948</t>
  </si>
  <si>
    <t>NEOCEŇOVAT - LIKVIDACE ODPADŮ NEKONTAMINOVANÝCH - 17 05 04 - KAMENNÁ SUŤ, VČETNĚ DOPRAVY</t>
  </si>
  <si>
    <t xml:space="preserve"> z pol.č.96613A: 111,88m3*2,6t/m3 = 290,888 [A] 290.888000 = 290,888000 [A]_x000d_</t>
  </si>
  <si>
    <t>12573</t>
  </si>
  <si>
    <t>VYKOPÁVKY ZE ZEMNÍKŮ A SKLÁDEK TŘ. I</t>
  </si>
  <si>
    <t>ZEMINA</t>
  </si>
  <si>
    <t xml:space="preserve"> natěžení a dovoz dle pol.č.17411: 70,5m3 = 70,500 [A] 70.500000 = 70,500000 [A]_x000d_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</si>
  <si>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</si>
  <si>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ORNICE</t>
  </si>
  <si>
    <t xml:space="preserve"> natěžení a dovoz ornice dle pol.č.18220: 16,2m3 = 16,200 [A] 16.200000 = 16,200000 [A]_x000d_</t>
  </si>
  <si>
    <t>13173A</t>
  </si>
  <si>
    <t>HLOUBENÍ JAM ZAPAŽ I NEPAŽ TŘ. I - BEZ DOPRAVY</t>
  </si>
  <si>
    <t xml:space="preserve"> opěra 01: 10,0m2*10,00 = 100,000 [A]
 opěra 02: 12,0m2*10,00 = 120,000 [B]
 Celkem: A+B = 220,000 [C]
 tř. I cca 40%, t.j. 0,4*220,0m3 = 88,000 [D] 88.000000 = 88,000000 [A]_x000d_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</si>
  <si>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</si>
  <si>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13183A</t>
  </si>
  <si>
    <t>HLOUBENÍ JAM ZAPAŽ I NEPAŽ TŘ II - BEZ DOPRAVY</t>
  </si>
  <si>
    <t xml:space="preserve"> `z pol.č.13173A: 220,0m3`
 tř. II cca 40%, t.j. 0,4*220,0m3 = 88,000 [A] 88.000000 = 88,000000 [A]_x000d_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</si>
  <si>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</si>
  <si>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13193A</t>
  </si>
  <si>
    <t>HLOUBENÍ JAM ZAPAŽ I NEPAŽ TŘ III - BEZ DOPRAVY</t>
  </si>
  <si>
    <t xml:space="preserve"> `z pol.č.13173.A: 220,0m3`
 tř. III cca 20%, t.j. 0,2*220,0m3 = 44,000 [A] 44.000000 = 44,000000 [A]_x000d_</t>
  </si>
  <si>
    <t>17120</t>
  </si>
  <si>
    <t>ULOŽENÍ SYPANINY DO NÁSYPŮ A NA SKLÁDKY BEZ ZHUTNĚNÍ</t>
  </si>
  <si>
    <t xml:space="preserve"> uložení na skládku z pol.č.13173A: 220,0m3 = 220,000 [A]
 z vrtů pro mikropiloty z pol.č.26123: 650,00*3,14*0,075*0,075 = 11,481 [B]
 Celkem: A+B = 231,481 [C] 231.481000 = 231,481000 [A]_x000d_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</si>
  <si>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</si>
  <si>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OP1 L: 1,00*1,50*8,00 = 12,000 [A]
 OP1 P: 1,00*1,50*7,00 = 10,500 [B]
 OP2 L: 2,00*1,50*7,00 = 21,000 [C]
 OP2 P: 2,00*1,50*9,00 = 27,000 [D]
 Celkem: A+B+C+D = 70,500 [E] 70.500000 = 70,500000 [A]_x000d_</t>
  </si>
  <si>
    <t>17581</t>
  </si>
  <si>
    <t>OBSYP POTRUBÍ A OBJEKTŮ Z NAKUPOVANÝCH MATERIÁLŮ</t>
  </si>
  <si>
    <t xml:space="preserve"> `obsyp drenáže štěrkem`
 OP 01: 0,1m2*9,00 = 0,900 [A]
 OP 02: 0,1m2*9,00 = 0,900 [B]
 Celkem: A+B = 1,800 [C] 1.800000 = 1,800000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</si>
  <si>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</si>
  <si>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</si>
  <si>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</si>
  <si>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 xml:space="preserve"> `1,2 - koef. svahu`
 OP 01L: 18,0m2*0,15*1,2 = 3,240 [A]
 OP 01P: 6,0m2*0,15*1,2 = 1,080 [B]
 OP 02L: 29,0m2*0,15*1,2 = 5,220 [C]
 OP 02P: 37,0m2*0,15*1,2 = 6,660 [D]
 Celkem: A+B+C+D = 16,200 [E] 16.200000 = 16,200000 [A]_x000d_</t>
  </si>
  <si>
    <t>položka zahrnuje:
nutné přemístění ornice z dočasných skládek vzdálených do 50m
rozprostření ornice v předepsané tloušťce ve svahu přes 1:5</t>
  </si>
  <si>
    <t xml:space="preserve"> z pol.č.18220: 16,2m3/0,15 = 108,000 [A] 108.000000 = 108,000000 [A]_x000d_</t>
  </si>
  <si>
    <t>18247</t>
  </si>
  <si>
    <t>OŠETŘOVÁNÍ TRÁVNÍKU</t>
  </si>
  <si>
    <t xml:space="preserve"> ošetření 3x dle pol.č.18242: 108,0m2*3 = 324,000 [A] 324.000000 = 324,000000 [A]_x000d_</t>
  </si>
  <si>
    <t>Zahrnuje pokosení se shrabáním, naložení shrabků na dopravní prostředek, s odvozem a se složením, to vše bez ohledu na sklon terénu
zahrnuje nutné zalití a hnojení</t>
  </si>
  <si>
    <t>22694</t>
  </si>
  <si>
    <t>ZÁPOROVÉ PAŽENÍ Z KOVU DOČASNÉ</t>
  </si>
  <si>
    <t xml:space="preserve"> HEB 160: (9ks+4ks)*9,00*42,6kg/m/1000 = 4,984 [A] 4.984000 = 4,984000 [A]_x000d_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</si>
  <si>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</si>
  <si>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</si>
  <si>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</si>
  <si>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 xml:space="preserve"> 5,00*2,80+3,00*2,80/2+3,0*1,5 = 22,700 [A] 22.700000 = 22,700000 [A]_x000d_</t>
  </si>
  <si>
    <t>položka zahrnuje osazení pažin bez ohledu na druh, jejich opotřebení a jejich odstranění</t>
  </si>
  <si>
    <t>227821</t>
  </si>
  <si>
    <t>MIKROPILOTY KOMPLET D DO 100MM NA POVRCHU</t>
  </si>
  <si>
    <t>TR 89/10</t>
  </si>
  <si>
    <t xml:space="preserve"> 30ks*9,00+38ks*10,00 = 650,000 [A] 650.000000 = 650,000000 [A]_x000d_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</si>
  <si>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</si>
  <si>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</si>
  <si>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</si>
  <si>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 xml:space="preserve"> `vrty pro mikropiloty`
 30ks*9,00+38ks*10,00 = 650,000 [A] 650.000000 = 650,000000 [A]_x000d_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</si>
  <si>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</si>
  <si>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SVISLÉ KONSTRUKCE</t>
  </si>
  <si>
    <t>317325</t>
  </si>
  <si>
    <t>ŘÍMSY ZE ŽELEZOBETONU DO C30/37</t>
  </si>
  <si>
    <t xml:space="preserve"> OP01: 2*0,25*0,60*3,55 = 1,065 [A]
 OP02: 2*0,25*0,60*3,55 = 1,065 [B]
 Celkem: A+B = 2,130 [C] 2.130000 = 2,130000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</si>
  <si>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</si>
  <si>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</si>
  <si>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</si>
  <si>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 z přílohy Výkaz materiálu: 0,222t = 0,222 [A] 0.222000 = 0,222000 [A]_x000d_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</si>
  <si>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</si>
  <si>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</si>
  <si>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</si>
  <si>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 xml:space="preserve"> `lícní zeď`
 OP01: 1,2m2*12,00 = 14,400 [A]
 OP02: 1,2m2*13,00 = 15,600 [B]
 Celkem: A+B = 30,000 [C] 30.000000 = 30,000000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</si>
  <si>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</si>
  <si>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</si>
  <si>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</si>
  <si>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 xml:space="preserve"> z přílohy Výkaz materiálu: 0,16t = 0,160 [A] 0.160000 = 0,160000 [A]_x000d_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</si>
  <si>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</si>
  <si>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327366</t>
  </si>
  <si>
    <t>VÝZTUŽ ZDÍ OPĚRNÝCH, ZÁRUBNÍCH, NÁBŘEŽNÍCH Z KARI SÍTÍ</t>
  </si>
  <si>
    <t xml:space="preserve"> z přílohy Výkaz materiálu: 1,21t = 1,210 [A] 1.210000 = 1,210000 [A]_x000d_</t>
  </si>
  <si>
    <t>333325</t>
  </si>
  <si>
    <t>MOSTNÍ OPĚRY A KŘÍDLA ZE ŽELEZOVÉHO BETONU DO C30/37</t>
  </si>
  <si>
    <t xml:space="preserve"> `OP01`
 úložný práh: 28,8m2*1,20 = 34,560 [A]
 závěrná zídka: 0,6m2*7,50 = 4,500 [B]
 křídlo L: 4,8m2*0,50 = 2,400 [C]
 křídlo P: 4,5m2*0,50 = 2,250 [D]
 `OP02`
 úložný práh: 28,8m2*1,20 = 34,560 [E]
 závěrná zídka: 0,6m2*7,50 = 4,500 [F]
 křídlo L: 4,8m2*0,50 = 2,400 [G]
 křídlo P: 4,5m2*0,50 = 2,250 [H]
 Celkem: A+B+C+D+E+F+G+H = 87,420 [I] 87.420000 = 87,420000 [A]_x000d_</t>
  </si>
  <si>
    <t>333326</t>
  </si>
  <si>
    <t>MOSTNÍ OPĚRY A KŘÍDLA ZE ŽELEZOVÉHO BETONU DO C40/50</t>
  </si>
  <si>
    <t>C35/45</t>
  </si>
  <si>
    <t xml:space="preserve"> ložiskové bloky: 6ks*0,90*0,90*0,30 = 1,458 [A] 1.458000 = 1,458000 [A]_x000d_</t>
  </si>
  <si>
    <t>333365</t>
  </si>
  <si>
    <t>VÝZTUŽ MOSTNÍCH OPĚR A KŘÍDEL Z OCELI 10505, B500B</t>
  </si>
  <si>
    <t xml:space="preserve"> z přílohy Výkaz materiálu: 14,548t+2,012t = 16,560 [A] 16.560000 = 16,560000 [A]_x000d_</t>
  </si>
  <si>
    <t>34894A</t>
  </si>
  <si>
    <t>ZÁBRADLÍ A ZÁBRADEL ZÍDKY Z OCELI S 235</t>
  </si>
  <si>
    <t>ZÁBRADLÍ NA MOSTĚ A OPĚŘE VČETNĚ MONTÁŽE A PKO</t>
  </si>
  <si>
    <t xml:space="preserve"> `zábradlí na mostě a opěře`
 z přílohy Výkaz materiálu: 1,165t = 1,165 [A] 1.165000 = 1,165000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</si>
  <si>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</si>
  <si>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</t>
  </si>
  <si>
    <t>VODOROVNÉ KONSTRUKCE</t>
  </si>
  <si>
    <t>425115</t>
  </si>
  <si>
    <t>POSUN MOST POLÍ ŠÍŘ DO 10M HMOT DO 200T NA VZD DO 1M</t>
  </si>
  <si>
    <t>POSUN A PROVIZORNÍ PODEPŘENÍ KABELOVÉ LÁVKY</t>
  </si>
  <si>
    <t xml:space="preserve"> 1ks = 1,000 [A] 1.000000 = 1,000000 [A]_x000d_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</si>
  <si>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</si>
  <si>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428721</t>
  </si>
  <si>
    <t>KALOTOVÉ LOŽISKO PRO ZATÍŽ. DO 2,5MN, VŠESMĚRNÉ</t>
  </si>
  <si>
    <t>1,5MN</t>
  </si>
  <si>
    <t xml:space="preserve"> 2ks = 2,000 [A] 2.000000 = 2,000000 [A]_x000d_</t>
  </si>
  <si>
    <t>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</si>
  <si>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428731</t>
  </si>
  <si>
    <t>KALOTOVÉ LOŽISKO PRO ZATÍŽ. DO 5MN, VŠESMĚRNÉ</t>
  </si>
  <si>
    <t>3MN</t>
  </si>
  <si>
    <t>428732</t>
  </si>
  <si>
    <t>KALOTOVÉ LOŽISKO PRO ZATÍŽ. DO 5MN, JEDNOSMĚRNÉ</t>
  </si>
  <si>
    <t>428733</t>
  </si>
  <si>
    <t>KALOTOVÉ LOŽISKO PRO ZATÍŽ. DO 5MN, PEVNÉ</t>
  </si>
  <si>
    <t>451311</t>
  </si>
  <si>
    <t>PODKL A VÝPLŇ VRSTVY Z PROST BET DO C8/10</t>
  </si>
  <si>
    <t xml:space="preserve"> `pod opěrou`
 OP01: 4,60*8,30*0,20 = 7,636 [A]
 OP02: 4,60*8,30*0,20 = 7,636 [B]
 Celkem: A+B = 15,272 [C] 15.272000 = 15,272000 [A]_x000d_</t>
  </si>
  <si>
    <t>451323</t>
  </si>
  <si>
    <t>PODKL A VÝPLŇ VRSTVY ZE ŽELEZOBET DO C16/20</t>
  </si>
  <si>
    <t xml:space="preserve"> betonová výplň OP01: 10,50*1,30*0,25 = 3,413 [A]
 betonová výplň OP02: 10,50*1,30*0,25 = 3,413 [B]
 Celkem: A+B = 6,825 [C] 6.826000 = 6,826000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</si>
  <si>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</si>
  <si>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451366</t>
  </si>
  <si>
    <t>VÝZTUŽ PODKL VRSTEV Z KARI-SÍTÍ</t>
  </si>
  <si>
    <t xml:space="preserve"> `výztuž podkl. betonu - KARI-SÍŤ 8/100/100`
 OP01: 1,30*10,50*1,2*7,9kg/m2/1000 = 0,129 [A]
 OP02: 1,30*10,50*1,2*7,9kg/m2/1000 = 0,129 [B]
 Celkem: A+B = 0,259 [C] 0.258000 = 0,258000 [A]_x000d_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</si>
  <si>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</si>
  <si>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45734</t>
  </si>
  <si>
    <t>VYROVNÁVACÍ A SPÁD BETON ZVLÁŠTNÍ (PLASTBETON)</t>
  </si>
  <si>
    <t xml:space="preserve"> `spádový klín z plastbetonu u MZ`
 OP01L: 1,0m2*0,04 = 0,040 [A]
 OP01P: 5,0m2*0,04 = 0,200 [B]
 OP02L: 5,0m2*0,04 = 0,200 [C]
 OP02P: 1,0m2*0,04 = 0,040 [D]
 Celkem: A+B+C+D = 0,480 [E] 0.480000 = 0,480000 [A]_x000d_</t>
  </si>
  <si>
    <t>položka zahrnuje:
- dodání zvláštního betonu (plastbetonu) předepsané kvality a jeho rozprostření v předepsané tloušťce a v předepsaném tvaru</t>
  </si>
  <si>
    <t>45868</t>
  </si>
  <si>
    <t>VÝPLŇ ZA OPĚRAMI A ZDMI Z JÍLU</t>
  </si>
  <si>
    <t xml:space="preserve"> 01 za opěrou: 3,8m2*8,00 = 30,400 [A]
 02 za opěrou: 3,3m2*8,00 = 26,400 [B]
 Celkem: A+B = 56,800 [C] 56.800000 = 56,800000 [A]_x000d_</t>
  </si>
  <si>
    <t>položka zahrnuje:
- dodávku jílu a zásyp se zhutněním včetně mimostaveništní a vnitrostaveništní dopravy</t>
  </si>
  <si>
    <t>46321</t>
  </si>
  <si>
    <t>ROVNANINA Z LOMOVÉHO KAMENE</t>
  </si>
  <si>
    <t xml:space="preserve"> OP01: 0,60*0,90*8,00 = 4,320 [A]
 OP02: 0,60*0,90*8,00 = 4,320 [B]
 Celkem: A+B = 8,640 [C] 8.640000 = 8,640000 [A]_x000d_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</si>
  <si>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</si>
  <si>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</si>
  <si>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</si>
  <si>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 `sanace ponechaného zbytku základu:`
 OP01: 7,00*2,00*0,20 = 2,800 [A]
 OP02: 7,00*2,20*0,20 = 3,080 [B]
 Celkem: A+B = 5,880 [C] 5.880000 = 5,880000 [A]_x000d_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</si>
  <si>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</si>
  <si>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R42417B</t>
  </si>
  <si>
    <t>MOSTNÍ NOSNÍKY Z OCELI S 355</t>
  </si>
  <si>
    <t>HLAVNÍ NOSNÍKY A MOSTOVKA
VČETNĚ MONTÁŽE A PKO</t>
  </si>
  <si>
    <t xml:space="preserve"> z přílohy Výkaz materiálu: 113,865t = 113,865 [A] 113.865000 = 113,865000 [A]_x000d_</t>
  </si>
  <si>
    <t>56140</t>
  </si>
  <si>
    <t>KAMENIVO ZPEVNĚNÉ CEMENTEM</t>
  </si>
  <si>
    <t>ŠD STABILIZOVANÁ CEMENTEM</t>
  </si>
  <si>
    <t xml:space="preserve"> 01 za opěrou: 1,0m2*8,00 = 8,000 [A]
 02 za opěrou: 1,0m2*8,00 = 8,000 [B]
 Celkem: A+B = 16,000 [C] 16.000000 = 16,000000 [A]_x000d_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</si>
  <si>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</si>
  <si>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711132</t>
  </si>
  <si>
    <t>IZOLACE BĚŽNÝCH KONSTRUKCÍ PROTI VOLNĚ STÉKAJÍCÍ VODĚ ASFALTOVÝMI PÁSY</t>
  </si>
  <si>
    <t xml:space="preserve"> `rub opěry a základu`
 OP01: 3,10*8,00 = 24,800 [A]
 OP02: 3,10*8,00 = 24,800 [B]
 Celkem: A+B = 49,600 [C] 49.600000 = 49,600000 [A]_x000d_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</si>
  <si>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</si>
  <si>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711509</t>
  </si>
  <si>
    <t>OCHRANA IZOLACE NA POVRCHU TEXTILIÍ</t>
  </si>
  <si>
    <t>1200G/M2</t>
  </si>
  <si>
    <t xml:space="preserve"> `přetažení min 2m na NK`
 `rub opěry a základu`
 OP01: 5,10*8,00 = 40,800 [A]
 OP02: 5,10*8,00 = 40,800 [B]
 Celkem: A+B = 81,600 [C] 81.600000 = 81,600000 [A]_x000d_</t>
  </si>
  <si>
    <t xml:space="preserve">položka zahrnuje:
- dodání  předepsaného ochranného materiálu
- zřízení ochrany izolace</t>
  </si>
  <si>
    <t>721133</t>
  </si>
  <si>
    <t>VNITŘNÍ KANALIZACE Z TRUB Z NEREZ OCELI DN DO 150MM</t>
  </si>
  <si>
    <t>PŘÍČNÝ SVOD VČETNĚ 2 ČISTÍCÍCH KUSŮ</t>
  </si>
  <si>
    <t xml:space="preserve"> 2*4,70m = 9,400 [A] 9.400000 = 9,400000 [A]_x000d_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</si>
  <si>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zkoušek vodotěsnosti</t>
  </si>
  <si>
    <t>R711410</t>
  </si>
  <si>
    <t>VODOTĚSNÁ IZOLACE OCEL. MOSTOVKY STŘÍKANÁ BEZEŠVÁ</t>
  </si>
  <si>
    <t>BEZEŠVÝ SYSTÉM VČETNĚ PŘÍPRAVNÝCH PRACÍ</t>
  </si>
  <si>
    <t xml:space="preserve"> 29,60*7,50 = 222,000 [A] 222.000000 = 222,000000 [A]_x000d_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</si>
  <si>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</t>
  </si>
  <si>
    <t>87533</t>
  </si>
  <si>
    <t>POTRUBÍ DREN Z TRUB PLAST DN DO 150MM</t>
  </si>
  <si>
    <t xml:space="preserve"> `za rubem opěr`
 OP01: 11,0m = 11,000 [A]
 OP02: 11,0m = 11,000 [B]
 Celkem: A+B = 22,000 [C] 22.000000 = 22,000000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</si>
  <si>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</si>
  <si>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9112A3</t>
  </si>
  <si>
    <t>ZÁBRADLÍ MOSTNÍ S VODOR MADLY - DEMONTÁŽ S PŘESUNEM</t>
  </si>
  <si>
    <t xml:space="preserve"> 5,4m = 5,400 [A] 5.400000 = 5,400000 [A]_x000d_</t>
  </si>
  <si>
    <t>položka zahrnuje:
- demontáž a odstranění zařízení
- jeho odvoz na předepsané místo</t>
  </si>
  <si>
    <t>91345</t>
  </si>
  <si>
    <t>NIVELAČNÍ ZNAČKY KOVOVÉ</t>
  </si>
  <si>
    <t xml:space="preserve"> `římsa`
 OP01: 2ks = 2,000 [A]
 OP02: 2ks = 2,000 [B]
 Celkem: A+B = 4,000 [C] 4.000000 = 4,000000 [A]_x000d_</t>
  </si>
  <si>
    <t>položka zahrnuje:
- dodání a osazení nivelační značky včetně nutných zemních prací
- vnitrostaveništní a mimostaveništní dopravu</t>
  </si>
  <si>
    <t>93151</t>
  </si>
  <si>
    <t>MOSTNÍ ZÁVĚRY POVRCHOVÉ POSUN DO 60MM</t>
  </si>
  <si>
    <t>MOSTNÍ ZÁVĚR PRO ŽELEZNIČNÍ MOST S JEDNODUCHÝM TĚSNĚNÍM SPÁRY VČETNĚ KRYTU Z TVRZENÉ PRYŽE
POSUN 30MM</t>
  </si>
  <si>
    <t xml:space="preserve"> OP02: 8,50m = 8,500 [A] 8.500000 = 8,500000 [A]_x000d_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</si>
  <si>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</si>
  <si>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93152</t>
  </si>
  <si>
    <t>MOSTNÍ ZÁVĚRY POVRCHOVÉ POSUN DO 100MM</t>
  </si>
  <si>
    <t>MOSTNÍ ZÁVĚR PRO ŽELEZNIČNÍ MOST S JEDNODUCHÝM TĚSNĚNÍM SPÁRY VČETNĚ KRYTU Z TVRZENÉ PRYŽE
POSUN 85MM</t>
  </si>
  <si>
    <t xml:space="preserve"> OP01: 8,50m = 8,500 [A] 8.500000 = 8,500000 [A]_x000d_</t>
  </si>
  <si>
    <t>93311</t>
  </si>
  <si>
    <t>ZATĚŽOVACÍ ZKOUŠKA MOSTU STATICKÁ 1. POLE DO 300M2</t>
  </si>
  <si>
    <t>ŽELEZNIČNÍ MOST- (1JEŘÁB EDK 750)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</si>
  <si>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</si>
  <si>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9352A2</t>
  </si>
  <si>
    <t>PŘÍKOPOVÉ ŽLABY Z BETON TVÁRNIC ŠÍŘ DO 300MM DO BETONU TL 100MM</t>
  </si>
  <si>
    <t xml:space="preserve"> OP1: 3,5+2,7 = 6,200 [A]
 OP2: 3,8+2,7 = 6,500 [B]
 Celkem: A+B = 12,700 [C] 12.700000 = 12,700000 [A]_x000d_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</si>
  <si>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</si>
  <si>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93653</t>
  </si>
  <si>
    <t>MOSTNÍ ODVODŇOVACÍ SOUPRAVA</t>
  </si>
  <si>
    <t>ŽELEZNIČNÍ MOST</t>
  </si>
  <si>
    <t xml:space="preserve"> 2*9ks = 18,000 [A] 18.000000 = 18,000000 [A]_x000d_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</si>
  <si>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</si>
  <si>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96613A</t>
  </si>
  <si>
    <t>BOURÁNÍ KONSTRUKCÍ Z KAMENE NA MC - BEZ DOPRAVY</t>
  </si>
  <si>
    <t xml:space="preserve"> `bourání stávajícího dříku opěry, části základu`
 demolice pro sanaci (pol.č.465512): 5,88m3 = 5,880 [A]
 `OP01`
 základ pro beton lícní zdi: 12,00*0,80*0,50 = 4,800 [B]
 dřík: 7,00*2,00*3,00 = 42,000 [C]
 nábřežní zeď: 3,00*1,00*2,00 = 6,000 [D]
 `OP02`
 základ pro beton lícní zdi: 13,00*0,80*0,50 = 5,200 [E]
 dřík: 7,00*2,00*3,00 = 42,000 [F]
 nábřežní zeď: 3,00*1,00*2,00 = 6,000 [G]
 Celkem: A+B+C+D+E+F+G = 111,880 [H] 111.880000 = 111,880000 [A]_x000d_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</si>
  <si>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
jednotkové ceny bourání – tento fakt musí být uveden v doplňujícím textu k položce)
- veškeré další práce plynoucí z technologického předpisu a z platných předpisů</t>
  </si>
  <si>
    <t>96616A</t>
  </si>
  <si>
    <t>BOURÁNÍ KONSTRUKCÍ ZE ŽELEZOBETONU - BEZ DOPRAVY</t>
  </si>
  <si>
    <t xml:space="preserve"> `bourání stávající závěrné zídky a úložných bloků`
 OP01: 2,0m2*7,00 = 14,000 [A]
 OP02: 2,0m2*7,00 = 14,000 [B]
 Celkem: A+B = 28,000 [C] 28.000000 = 28,000000 [A]_x000d_</t>
  </si>
  <si>
    <t>96618</t>
  </si>
  <si>
    <t>BOURÁNÍ KONSTRUKCÍ KOVOVÝCH</t>
  </si>
  <si>
    <t xml:space="preserve"> demontáž stávající OK: 51,5t = 51,500 [A] 51.500000 = 51,500000 [A]_x000d_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</si>
  <si>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</si>
  <si>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SO03136041</t>
  </si>
  <si>
    <t xml:space="preserve"> dle pol.č.12573.A: 83,14m3=83,140 [A] 83.140000 = 83,140000 [A]_x000d_</t>
  </si>
  <si>
    <t xml:space="preserve"> dle pol.č.13173A: 55,8m3*2,0t/m3=111,600 [A] 
z vrtů pro kotvy z pol.č.26123: 24,00*3,14*0,075^2*2,0t/m3=0,848 [B] 
z vrtů pro zápory z pol.č.264215: 27,26*3,14*0,15^2*2,0t/m3=3,852 [C] 
Celkem: A+B+C=116,300 [D] 116.300000 = 116,300000 [A]_x000d_</t>
  </si>
  <si>
    <t xml:space="preserve"> z pol.č.96613A: 2,35m3*2,6t/m3=6,110 [A] 6.110000 = 6,110000 [A]_x000d_</t>
  </si>
  <si>
    <t xml:space="preserve"> levá strana: 7,8m2*4,60=35,880 [A] 
pravá strana: 1,77m2*7,30=12,921 [B] 
úprava koryta na vtoku a výtoku: 7,0m3=7,000 [C] 
Celkem: A+B+C=55,801 [D] 55.801000 = 55,801000 [A]_x000d_</t>
  </si>
  <si>
    <t xml:space="preserve"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</si>
  <si>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 xml:space="preserve"> dolní část: 5,4m2*3,50=18,900 [A] 
horní část: 8,8m2*7,30=64,240 [B] 
Celkem: A+B=83,140 [C] 83.140000 = 83,140000 [A]_x000d_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</si>
  <si>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</si>
  <si>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R12573</t>
  </si>
  <si>
    <t xml:space="preserve"> natěžení a dovoz dle pol.č.17411: 83,14m3=83,140 [A] 83.140000 = 83,140000 [A]_x000d_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</si>
  <si>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</si>
  <si>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 xml:space="preserve"> zápory HEB 200: 3,0+5,6+5,6+5,6+5,6+3,0=28,400 [A] 
28,4*61,3kg/m/1000=1,741 [B] 
převázka U200: 4*1,70*25,3kg/m/1000=0,172 [C] 
Celkem: B+C=1,913 [D] 1.913000 = 1,913000 [A]_x000d_</t>
  </si>
  <si>
    <t>22695</t>
  </si>
  <si>
    <t>VÝDŘEVA ZÁPOROVÉHO PAŽENÍ DOČASNÁ (KUBATURA)</t>
  </si>
  <si>
    <t xml:space="preserve"> 1,96m2+3,64m2+3,64m2+1,96m2=11,200 [A] 
kubatura: 11,2m2*0,10=1,120 [B] 1.120000 = 1,120000 [A]_x000d_</t>
  </si>
  <si>
    <t>23417</t>
  </si>
  <si>
    <t>ŠTĚTOVÉ STĚNY NASAZENÉ Z KOVOVÝCH DÍLCŮ DOČASNÉ (HMOTNOST)</t>
  </si>
  <si>
    <t xml:space="preserve"> 3*1,75*62kg/m/1000=0,326 [A] 0.326000 = 0,326000 [A]_x000d_</t>
  </si>
  <si>
    <t xml:space="preserve"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</si>
  <si>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</si>
  <si>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</si>
  <si>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 xml:space="preserve"> dle pol.č.23417: 0,33t=0,330 [A] 0.330000 = 0,330000 [A]_x000d_</t>
  </si>
  <si>
    <t>položka zahrnuje odstranění stěn včetně odvozu a uložení na skládku</t>
  </si>
  <si>
    <t xml:space="preserve"> vrty pro zemní kotvy: 4ks*6,00=24,000 [A] 24.000000 = 24,000000 [A]_x000d_</t>
  </si>
  <si>
    <t xml:space="preserve">položka zahrnuje:  
přemístění, montáž a demontáž vrtných souprav  
svislou dopravu zeminy z vrtu  
vodorovnou dopravu zeminy bez uložení na skládku  
případně nutné pažení dočasné (včetně odpažení) i trvalé</t>
  </si>
  <si>
    <t>264215</t>
  </si>
  <si>
    <t>VRTY PRO PILOTY TŘ. II D DO 300MM</t>
  </si>
  <si>
    <t xml:space="preserve"> vrty pro zápory HEB 200: 2,81+5,41+5,41+5,41+5,41+2,81=27,260 [A] 27.260000 = 27,260000 [A]_x000d_</t>
  </si>
  <si>
    <t xml:space="preserve"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</si>
  <si>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</si>
  <si>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</si>
  <si>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 xml:space="preserve"> pod propustkem: 1,4m2*1,60=2,240 [A] 
zesílený základ: 0,35m2*2,10=0,735 [B] 
Celkem: A+B=2,975 [C] 2.975000 = 2,975000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</si>
  <si>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</si>
  <si>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</si>
  <si>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</si>
  <si>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 xml:space="preserve"> z výkresu č.06: 0,18t=0,180 [A] 0.180000 = 0,180000 [A]_x000d_</t>
  </si>
  <si>
    <t xml:space="preserve"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</si>
  <si>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</si>
  <si>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</si>
  <si>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 xml:space="preserve"> z výkresu č.06 - kari síť 8/100/100: 0,16t=0,160 [A] 0.160000 = 0,160000 [A]_x000d_</t>
  </si>
  <si>
    <t>285364</t>
  </si>
  <si>
    <t>KOTVENÍ NA POVRCHU Z BETONÁŘSKÉ VÝZTUŽE DL. DO 6M</t>
  </si>
  <si>
    <t>ZEMNÍ KOTVY</t>
  </si>
  <si>
    <t xml:space="preserve"> dle příl.č.07: 4ks=4,000 [A] 4.000000 = 4,000000 [A]_x000d_</t>
  </si>
  <si>
    <t xml:space="preserve">položka zahrnuje dodávku předepsané kotvy, případně její protikorozní úpravu, její osazení do vrtu, zainjektování a napnutí, případně opěrné desky  
nezahrnuje vrty</t>
  </si>
  <si>
    <t xml:space="preserve"> podkladní beton pod rouru: 4,90*2,00*0,10=0,980 [A] 0.980000 = 0,980000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</si>
  <si>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</si>
  <si>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</si>
  <si>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</si>
  <si>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 xml:space="preserve"> pod dlažbu z lom. kamene (z pol.č.465512): 11,7m2*0,10=1,170 [A] 1.170000 = 1,170000 [A]_x000d_</t>
  </si>
  <si>
    <t>461314</t>
  </si>
  <si>
    <t>PATKY Z PROSTÉHO BETONU C25/30</t>
  </si>
  <si>
    <t xml:space="preserve"> práh dlažby: 0,60*0,30*3,14=0,565 [A] 0.565000 = 0,565000 [A]_x000d_</t>
  </si>
  <si>
    <t xml:space="preserve"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</si>
  <si>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 xml:space="preserve"> levá strana: 11,7m2*0,20=2,340 [A] 2.340000 = 2,340000 [A]_x000d_</t>
  </si>
  <si>
    <t xml:space="preserve"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</si>
  <si>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711111</t>
  </si>
  <si>
    <t>IZOLACE BĚŽNÝCH KONSTRUKCÍ PROTI ZEMNÍ VLHKOSTI ASFALTOVÝMI NÁTĚRY</t>
  </si>
  <si>
    <t xml:space="preserve"> nátěr ŽB roury DN800: 5,50*3,10=17,050 [A] 17.050000 = 17,050000 [A]_x000d_</t>
  </si>
  <si>
    <t xml:space="preserve"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</si>
  <si>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9183E2</t>
  </si>
  <si>
    <t>PROPUSTY Z TRUB DN 800MM ŽELEZOBETONOVÝCH</t>
  </si>
  <si>
    <t xml:space="preserve"> z příl.č.04: 5,5m=5,500 [A] 5.500000 = 5,500000 [A]_x000d_</t>
  </si>
  <si>
    <t xml:space="preserve">Položka zahrnuje:  
- dodání a položení potrubí z trub z dokumentací předepsaného materiálu a předepsaného průměru  
- případné úpravy trub (zkrácení, šikmé seříznutí)  
Nezahrnuje podkladní vrstvy a obetonování.</t>
  </si>
  <si>
    <t xml:space="preserve"> bourání stávajícího propustu: 0,52m2*4,50=2,340 [A] 2.340000 = 2,340000 [A]_x000d_</t>
  </si>
  <si>
    <t xml:space="preserve"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</si>
  <si>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SO031420611</t>
  </si>
  <si>
    <t>02910</t>
  </si>
  <si>
    <t>OSTATNÍ POŽADAVKY - ZEMĚMĚŘIČSKÁ MĚŘENÍ</t>
  </si>
  <si>
    <t>Vytyčení stavby dle PD</t>
  </si>
  <si>
    <t xml:space="preserve"> 1.000000 = 1,000 [A] 1.000000 = 1,000000 [A]_x000d_</t>
  </si>
  <si>
    <t>zahrnuje veškeré náklady spojené s objednatelem požadovanými pracemi,
- pro stanovení orientační investorské ceny určete jednotkovou cenu jako 1% odhadované
ceny stavby</t>
  </si>
  <si>
    <t>02911</t>
  </si>
  <si>
    <t>OSTATNÍ POŽADAVKY - GEODETICKÉ ZAMĚŘENÍ</t>
  </si>
  <si>
    <t>Zaměření skutečného provedení stavby se zákresem do katastrální mapy</t>
  </si>
  <si>
    <t>02944</t>
  </si>
  <si>
    <t>OSTAT POŽADAVKY - DOKUMENTACE SKUTEČ PROVEDENÍ V DIGIT FORMĚ</t>
  </si>
  <si>
    <t>Též tištěná verze 6x</t>
  </si>
  <si>
    <t xml:space="preserve"> 37,923*2 = 75,846 [A] 75.846000 = 75,846000 [A]_x000d_</t>
  </si>
  <si>
    <t xml:space="preserve"> 121,7*0,6*1,15-37,923 = 46,050 [A] 46.050000 = 46,050000 [A]_x000d_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</si>
  <si>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</si>
  <si>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132738</t>
  </si>
  <si>
    <t>HLOUBENÍ RÝH ŠÍŘ DO 2M PAŽ I NEPAŽ TŘ. I, ODVOZ DO 20KM</t>
  </si>
  <si>
    <t xml:space="preserve"> 121,7*0,6*0,5+0,5*0,5*3,14*1,8 = 37,923 [A] 37.923000 = 37,923000 [A]_x000d_</t>
  </si>
  <si>
    <t xml:space="preserve"> 121,7*0,6*1,15-37,923-9.177 = 36,873 [A] 36.873000 = 36,873000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</si>
  <si>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</si>
  <si>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</si>
  <si>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</si>
  <si>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 xml:space="preserve"> (12+7)*0,6*1,15*0,7 = 9,177 [A] 9.177000 = 9,177000 [A]_x000d_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</si>
  <si>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</si>
  <si>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 xml:space="preserve"> 121,7*0,6*0,5 = 36,510 [A] 36.510000 = 36,510000 [A]_x000d_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</si>
  <si>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</si>
  <si>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Deska pod vodoměrnou šachtou</t>
  </si>
  <si>
    <t xml:space="preserve"> 0,6*0,6*3,14*0,15 = 0,170 [A] 0.170000 = 0,170000 [A]_x000d_</t>
  </si>
  <si>
    <t>72221</t>
  </si>
  <si>
    <t>VODOVODNÍ ARMATURY</t>
  </si>
  <si>
    <t>Vystrojení vodoměrné šachty 1x KK5/4" , 5/4x ZK 1" , 1x KKs vyp 5/4", 1x KK1/2" + fitinky</t>
  </si>
  <si>
    <t xml:space="preserve"> 4 = 4,000 [A] 4.000000 = 4,000000 [A]_x000d_</t>
  </si>
  <si>
    <t xml:space="preserve">- výrobní dokumentaci (včetně technologického předpisu)
- dodání veškerého instalačního a  pomocného  materiálu  (trouby,  trubky,  armatury,  tvarové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 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</t>
  </si>
  <si>
    <t>72226</t>
  </si>
  <si>
    <t>VODOMĚRY</t>
  </si>
  <si>
    <t>Montáž vodoměru dle specifikace Aqua Servisu včetně souvisejícíh poplatků</t>
  </si>
  <si>
    <t>87314</t>
  </si>
  <si>
    <t>POTRUBÍ Z TRUB PLASTOVÝCH TLAKOVÝCH SVAŘOVANÝCH DN DO 40MM</t>
  </si>
  <si>
    <t>Potrubí PE100 d50 PN16</t>
  </si>
  <si>
    <t xml:space="preserve"> 121,7 = 121,700 [A] 121.700000 = 121,700000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</si>
  <si>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</si>
  <si>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891214</t>
  </si>
  <si>
    <t>VENTILY DN DO 40MM</t>
  </si>
  <si>
    <t>Přípojkový ventil 5/4"</t>
  </si>
  <si>
    <t>- Položka zahrnuje kompletní montáž dle technologického předpisu, dodávku armatury, veškerou mimostaveništní a vnitrostaveništní dopravu.</t>
  </si>
  <si>
    <t>891827</t>
  </si>
  <si>
    <t>NAVRTÁVACÍ PASY DN DO 100MM</t>
  </si>
  <si>
    <t>Navrtávka 110/ 5/4"</t>
  </si>
  <si>
    <t>891915</t>
  </si>
  <si>
    <t>ZEMNÍ SOUPRAVY DN DO 50MM S POKLOPEM</t>
  </si>
  <si>
    <t>Ventilová teleskopická pro přípojkový ventil 5/4"</t>
  </si>
  <si>
    <t>89911E</t>
  </si>
  <si>
    <t>LITINOVÝ POKLOP B125</t>
  </si>
  <si>
    <t>Poklop čtvercový 600x600 vodotěsný uzamykatelný na vodoměrné šachtě</t>
  </si>
  <si>
    <t>Položka zahrnuje dodávku a osazení předepsaného poklopu včetně rámu</t>
  </si>
  <si>
    <t>899308</t>
  </si>
  <si>
    <t>DOPLŇKY NA POTRUBÍ - SIGNALIZAČ VODIČ</t>
  </si>
  <si>
    <t xml:space="preserve"> 121,7+2+2+3 = 128,700 [A] 128.700000 = 128,700000 [A]_x000d_</t>
  </si>
  <si>
    <t>- Položka zahrnuje veškerý materiál, výrobky a polotovary, včetně mimostaveništní a
vnitrostaveništní dopravy (rovněž přesuny), včetně naložení a složení,případně s uložením.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</si>
  <si>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</si>
  <si>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</si>
  <si>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
vnitrostaveništní dopravy (rovněž přesuny), včetně naložení a složení,případně s uložením.</t>
  </si>
  <si>
    <t>899522</t>
  </si>
  <si>
    <t>OBETONOVÁNÍ POTRUBÍ Z PROSTÉHO BETONU DO C12/15</t>
  </si>
  <si>
    <t>Obetonování vodoměrné šachty</t>
  </si>
  <si>
    <t xml:space="preserve"> 1,2*3,14*0,25*1,6 = 1,507 [A] 1.507000 = 1,507000 [A]_x000d_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</si>
  <si>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</si>
  <si>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</si>
  <si>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
zaslepení odboček pro armatury a pro odbočující řady.</t>
  </si>
  <si>
    <t>89971</t>
  </si>
  <si>
    <t>PROPLACH A DEZINFEKCE VODOVODNÍHO POTRUBÍ DN DO 80MM</t>
  </si>
  <si>
    <t>- napuštění a vypuštění vody, dodání vody a dezinfe ního prostředku, bakteriologický rozbor
vody.</t>
  </si>
  <si>
    <t>R89999.A</t>
  </si>
  <si>
    <t>VODOMĚRNÁ ŠACHTA</t>
  </si>
  <si>
    <t>Vodoměrná samonosná šachta kruhová vnitřní průměr 1 metr s připravenýmo vstupy pro potrubí PE50 - materiál plast polypropylen. Dodávka, doprava a osazení</t>
  </si>
  <si>
    <t>Položka zahrnuje kompletní montáž dle technologického H128 J125 veškerou mimostaveništní a vnitrostaveništní dopravu.</t>
  </si>
  <si>
    <t>SO031420612</t>
  </si>
  <si>
    <t xml:space="preserve"> (322,42)*2 = 644,840 [A] 644.840000 = 644,840000 [A]_x000d_</t>
  </si>
  <si>
    <t xml:space="preserve"> (11,88+11,88)*2,3 = 54,648 [A] 54.648000 = 54,648000 [A]_x000d_</t>
  </si>
  <si>
    <t xml:space="preserve"> 2,12*2,3+1 = 5,876 [A] 5.876000 = 5,876000 [A]_x000d_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</si>
  <si>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541/2020 Sb., o odpadech, v platném znění.</t>
  </si>
  <si>
    <t xml:space="preserve"> 30 = 30,000 [A] 30.000000 = 30,000000 [A]_x000d_</t>
  </si>
  <si>
    <t>odstranění křovin a stromů do průměru 100 mm doprava dřevin na předepsanou vzdálenost
spálení na hromadách nebo štěpkování</t>
  </si>
  <si>
    <t xml:space="preserve"> 24*1,2*0,15+33*1,2*0,15+5*1,2*0,15+3*1,6*0,15 = 11,880 [A] 11.880000 = 11,880000 [A]_x000d_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</si>
  <si>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</si>
  <si>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11318</t>
  </si>
  <si>
    <t>ODSTRANĚNÍ KRYTU ZPEVNĚNÝCH PLOCH Z DLAŽDIC</t>
  </si>
  <si>
    <t xml:space="preserve"> 17*1,2*0,08+5*1,2*0,08 = 2,112 [A] 2.112000 = 2,112000 [A]_x000d_</t>
  </si>
  <si>
    <t>11351</t>
  </si>
  <si>
    <t>ODSTRANĚNÍ ZÁHONOVÝCH OBRUBNÍKŮ</t>
  </si>
  <si>
    <t xml:space="preserve"> 2+2+2 = 6,000 [A] 6.000000 = 6,000000 [A]_x000d_</t>
  </si>
  <si>
    <t>11352</t>
  </si>
  <si>
    <t>ODSTRANĚNÍ CHODNÍKOVÝCH A SILNIČNÍCH OBRUBNÍKŮ BETONOVÝCH</t>
  </si>
  <si>
    <t xml:space="preserve"> 6+2+2 = 10,000 [A] 10.000000 = 10,000000 [A]_x000d_</t>
  </si>
  <si>
    <t>113728</t>
  </si>
  <si>
    <t>FRÉZOVÁNÍ ZPEVNĚNÝCH PLOCH ASFALTOVÝCH, ODVOZ DO 20KM</t>
  </si>
  <si>
    <t xml:space="preserve"> 24*2*0,04+33*7*0,04+2*9*0,04 = 11,880 [A] 11.880000 = 11,880000 [A]_x000d_</t>
  </si>
  <si>
    <t>12110</t>
  </si>
  <si>
    <t xml:space="preserve"> 3*2*0,15+27*2*0,15 = 9,000 [A] 9.000000 = 9,000000 [A]_x000d_</t>
  </si>
  <si>
    <t>položka zahrnuje sejmutí ornice bez ohledu na tloušťku vrstvy a její vodorovnou dopravu nezahrnuje uložení na trvalou skládku</t>
  </si>
  <si>
    <t xml:space="preserve"> 23*0,8*1+20*0,8*2,4+30*0,8*1,8+27*0,8*1,1+16*1,2*1,6+52*1,2*2,2+20*1,2*1,3+26*1,2*1,9+43*1,2*1,1 = 439,000 [A] 439.000000 = 439,000000 [A]_x000d_</t>
  </si>
  <si>
    <t xml:space="preserve"> 24*0,8*0,5+64*0,8*0,55+17*0,8*0,4+35*0,8*2,25+13*0,8*2,0+5*0,8*0,8+52*0,8*0,6+2*0,8*1+167*1,2*0,75+27*0,8*0,6+2*1,2*1 = 322,420 [A] 322.420000 = 322,420000 [A]_x000d_</t>
  </si>
  <si>
    <t xml:space="preserve"> 24*0,8*0,5+17*0,8*0,4+35*0,8*1,75+13*0,8*1,6+5*0,8*0,8+2*0,8*1+2*1,2*1 = 87,880 [A] 87.880000 = 87,880000 [A]_x000d_</t>
  </si>
  <si>
    <t xml:space="preserve"> 64*0,8*0,55+48*0,8+0,55+4*0,8*0,55+52*0,8*0,6+27*0,8*0,6+167*1,2*0,75 = 257,090 [A] 257.090000 = 257,090000 [A]_x000d_</t>
  </si>
  <si>
    <t>18230</t>
  </si>
  <si>
    <t>ROZPROSTŘENÍ ORNICE V ROVINĚ</t>
  </si>
  <si>
    <t>položka zahrnuje:
nutné přemístění ornice z dočasných skládek vzdálených do 50m rozprostření ornice v předepsané tloušťce v rovině a ve svahu do 1:5</t>
  </si>
  <si>
    <t>18241</t>
  </si>
  <si>
    <t>ZALOŽENÍ TRÁVNÍKU RUČNÍM VÝSEVEM</t>
  </si>
  <si>
    <t xml:space="preserve"> 3*2+27*2 = 60,000 [A] 60.000000 = 60,000000 [A]_x000d_</t>
  </si>
  <si>
    <t>Zahrnuje dodání předepsané travní směsi, její výsev na ornici, zalévání, první pokosení, to vše
bez ohledu na sklon terénu</t>
  </si>
  <si>
    <t>18600</t>
  </si>
  <si>
    <t>ZALÉVÁNÍ VODOU</t>
  </si>
  <si>
    <t xml:space="preserve"> 2 = 2,000 [A] 2.000000 = 2,000000 [A]_x000d_</t>
  </si>
  <si>
    <t>položka zahrnuje veškerý materiál, výrobky a polotovary, včetně mimostaveništní a
vnitrostaveništní dopravy (rovněž přesuny), včetně naložení a složení, případně s uložením</t>
  </si>
  <si>
    <t xml:space="preserve"> 17*1,2+17*1,2 = 40,800 [A] 40.800000 = 40,800000 [A]_x000d_</t>
  </si>
  <si>
    <t>56336</t>
  </si>
  <si>
    <t>VOZOVKOVÉ VRSTVY ZE ŠTĚRKODRTI TL. DO 300MM</t>
  </si>
  <si>
    <t>Spodní vrstva ŠD frakce 0-64, horní vrstva ŠD frakce 0-32</t>
  </si>
  <si>
    <t xml:space="preserve"> 24*0,8+33*0,8+5*0,8+3*1,2 = 53,200 [A] 53.200000 = 53,200000 [A]_x000d_</t>
  </si>
  <si>
    <t>572121</t>
  </si>
  <si>
    <t>INFILTRAČNÍ POSTŘIK ASFALTOVÝ DO 1,0KG/M2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</si>
  <si>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</si>
  <si>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</si>
  <si>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</si>
  <si>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 xml:space="preserve"> 24*1,2+33*1,2+5*1,2+3*1,6+24*2+33*7+2*9 = 376,200 [A] 376.200000 = 376,200000 [A]_x000d_</t>
  </si>
  <si>
    <t>574B34</t>
  </si>
  <si>
    <t>ASFALTOVÝ BETON PRO OBRUSNÉ VRSTVY MODIFIK ACO 11+, 11S TL. 40MM</t>
  </si>
  <si>
    <t xml:space="preserve"> 24*2+33*7+2*9 = 297,000 [A] 297.000000 = 297,000000 [A]_x000d_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</si>
  <si>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</si>
  <si>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</si>
  <si>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</si>
  <si>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 xml:space="preserve"> 24*1,2+33*1,2+5*1,2+3*1,6 = 79,200 [A] 79.200000 = 79,200000 [A]_x000d_</t>
  </si>
  <si>
    <t>582611</t>
  </si>
  <si>
    <t>KRYTY Z BETON DLAŽDIC SE ZÁMKEM ŠEDÝCH TL 60MM DO LOŽE Z KAM</t>
  </si>
  <si>
    <t xml:space="preserve"> 17*1,2+5*1,2 = 26,400 [A] 26.400000 = 26,400000 [A]_x000d_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</si>
  <si>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</si>
  <si>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86744</t>
  </si>
  <si>
    <t>CHRÁNIČKY Z TRUB OCELOVÝCH PODÉLNĚ PŮLENÝCH DN DO 250MM</t>
  </si>
  <si>
    <t>Vododvo v Lipské ulici</t>
  </si>
  <si>
    <t xml:space="preserve"> 3 = 3,000 [A] 3.000000 = 3,000000 [A]_x000d_</t>
  </si>
  <si>
    <t xml:space="preserve">položky pro zhotovení potrubí platí bez ohledu na sklon.
zahrnuje:
- výrobní dokumentaci (včetně technologického předpisu)
- dodání veškerého trubního a pomocného materiálu  (trouby včetně podélného rozpůlení, trubky,  tvarovky,  spojovací a těsnící  materiál a pod.), podpěrných, závěsných a
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</si>
  <si>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Kontrolní vývody chrániček</t>
  </si>
  <si>
    <t xml:space="preserve"> 2,5+2,5+2,4+2,4+2,6+2,6+2,2+2,2 = 19,400 [A] 19.400000 = 19,400000 [A]_x000d_</t>
  </si>
  <si>
    <t>87327</t>
  </si>
  <si>
    <t>POTRUBÍ Z TRUB PLASTOVÝCH TLAKOVÝCH SVAŘOVANÝCH DN DO 100MM</t>
  </si>
  <si>
    <t>PE100 d110 PN16</t>
  </si>
  <si>
    <t xml:space="preserve"> 64+54,4 = 118,400 [A] 118.400000 = 118,400000 [A]_x000d_</t>
  </si>
  <si>
    <t>87333</t>
  </si>
  <si>
    <t>POTRUBÍ Z TRUB PLASTOVÝCH TLAKOVÝCH SVAŘOVANÝCH DN DO 150MM</t>
  </si>
  <si>
    <t>PE100 d160 PN16</t>
  </si>
  <si>
    <t xml:space="preserve"> 52,6+26,9 = 79,500 [A] 79.500000 = 79,500000 [A]_x000d_</t>
  </si>
  <si>
    <t>87345</t>
  </si>
  <si>
    <t>POTRUBÍ Z TRUB PLASTOVÝCH TLAKOVÝCH SVAŘOVANÝCH DN DO 300MM</t>
  </si>
  <si>
    <t>PE100 d315 PN16</t>
  </si>
  <si>
    <t xml:space="preserve"> 122,5+29,6+14,8 = 166,900 [A] 166.900000 = 166,900000 [A]_x000d_</t>
  </si>
  <si>
    <t>87644</t>
  </si>
  <si>
    <t>CHRÁNIČKY Z TRUB PLASTOVÝCH DN DO 250MM</t>
  </si>
  <si>
    <t xml:space="preserve"> 10+10 = 20,000 [A] 20.000000 = 20,000000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</si>
  <si>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</si>
  <si>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87645</t>
  </si>
  <si>
    <t>CHRÁNIČKY Z TRUB PLASTOVÝCH DN DO 300MM</t>
  </si>
  <si>
    <t>87657</t>
  </si>
  <si>
    <t>CHRÁNIČKY Z TRUB PLASTOVÝCH DN DO 500MM</t>
  </si>
  <si>
    <t xml:space="preserve"> 25,4+25,4+10,6+10,6 = 72,000 [A] 72.000000 = 72,000000 [A]_x000d_</t>
  </si>
  <si>
    <t>87827</t>
  </si>
  <si>
    <t>NASUNUTÍ PLAST TRUB DN DO 100MM DO CHRÁNIČKY</t>
  </si>
  <si>
    <t>položka zahrnuje:
pojízdná sedla (objímky)
případně předepsané utěsnění konců chráničky
nezahrnuje dodávku potrubí</t>
  </si>
  <si>
    <t>87833</t>
  </si>
  <si>
    <t>NASUNUTÍ PLAST TRUB DN DO 150MM DO CHRÁNIČKY</t>
  </si>
  <si>
    <t>87834</t>
  </si>
  <si>
    <t>NASUNUTÍ PLAST TRUB DN DO 200MM DO CHRÁNIČKY</t>
  </si>
  <si>
    <t>891126</t>
  </si>
  <si>
    <t>ŠOUPÁTKA DN DO 80MM</t>
  </si>
  <si>
    <t xml:space="preserve"> 1+1+1+1 = 4,000 [A] 4.000000 = 4,000000 [A]_x000d_</t>
  </si>
  <si>
    <t>891127</t>
  </si>
  <si>
    <t>ŠOUPÁTKA DN DO 100MM</t>
  </si>
  <si>
    <t xml:space="preserve"> 4+2 = 6,000 [A] 6.000000 = 6,000000 [A]_x000d_</t>
  </si>
  <si>
    <t>891133</t>
  </si>
  <si>
    <t>ŠOUPÁTKA DN DO 150MM</t>
  </si>
  <si>
    <t xml:space="preserve"> 5+1 = 6,000 [A] 6.000000 = 6,000000 [A]_x000d_</t>
  </si>
  <si>
    <t>891145</t>
  </si>
  <si>
    <t>ŠOUPÁTKA DN DO 300MM</t>
  </si>
  <si>
    <t xml:space="preserve"> 8 = 8,000 [A] 8.000000 = 8,000000 [A]_x000d_</t>
  </si>
  <si>
    <t>891426</t>
  </si>
  <si>
    <t>HYDRANTY PODZEMNÍ DN 80MM</t>
  </si>
  <si>
    <t>891844</t>
  </si>
  <si>
    <t>NAVRTÁVACÍ PASY DN DO 250MM</t>
  </si>
  <si>
    <t>Pro kontrolní vývody chrániček třmenový pas s výstupem 5/4"</t>
  </si>
  <si>
    <t>891845</t>
  </si>
  <si>
    <t>NAVRTÁVACÍ PASY DN DO 300MM</t>
  </si>
  <si>
    <t>891857</t>
  </si>
  <si>
    <t>NAVRTÁVACÍ PASY DN DO 500MM</t>
  </si>
  <si>
    <t xml:space="preserve"> 2+2 = 4,000 [A] 4.000000 = 4,000000 [A]_x000d_</t>
  </si>
  <si>
    <t>891926</t>
  </si>
  <si>
    <t>ZEMNÍ SOUPRAVY DN DO 80MM S POKLOPEM</t>
  </si>
  <si>
    <t>891927</t>
  </si>
  <si>
    <t>ZEMNÍ SOUPRAVY DN DO 100MM S POKLOPEM</t>
  </si>
  <si>
    <t>891933</t>
  </si>
  <si>
    <t>ZEMNÍ SOUPRAVY DN DO 150MM S POKLOPEM</t>
  </si>
  <si>
    <t>891945</t>
  </si>
  <si>
    <t>ZEMNÍ SOUPRAVY DN DO 300MM S POKLOPEM</t>
  </si>
  <si>
    <t>89913</t>
  </si>
  <si>
    <t>KRYCÍ HRNCE SAMOSTATNÉ</t>
  </si>
  <si>
    <t>Litinové průměr 300 mm D400 21 ks + 4x těžký hydrantový poklop</t>
  </si>
  <si>
    <t xml:space="preserve"> 2+2+4+4 = 12,000 [A] 12.000000 = 12,000000 [A]_x000d_</t>
  </si>
  <si>
    <t>Položka zahrnuje dodávku a osazení předepsané hrnce mříže včetně rámu</t>
  </si>
  <si>
    <t xml:space="preserve"> 118,4+3+3+3+3+3+3+3+79,5+3+3+3+3+3+3+166,9+3+3+3+3+3+3+3+3+3+3 = 433,800 [A] 433.800000 = 433,800000 [A]_x000d_</t>
  </si>
  <si>
    <t xml:space="preserve"> 118,4+79,5+166,9 = 364,800 [A] 364.800000 = 364,800000 [A]_x000d_</t>
  </si>
  <si>
    <t>89942</t>
  </si>
  <si>
    <t>VÝŘEZ, VÝSEK, ÚTES NA POTRUBÍ DN DO 100MM</t>
  </si>
  <si>
    <t xml:space="preserve"> 1+1+1+1+1+1 = 6,000 [A] 6.000000 = 6,000000 [A]_x000d_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</si>
  <si>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</si>
  <si>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89943</t>
  </si>
  <si>
    <t>VÝŘEZ, VÝSEK, ÚTES NA POTRUBÍ DN DO 150MM</t>
  </si>
  <si>
    <t xml:space="preserve"> 1+1 = 2,000 [A] 2.000000 = 2,000000 [A]_x000d_</t>
  </si>
  <si>
    <t>89945</t>
  </si>
  <si>
    <t>VÝŘEZ, VÝSEK, ÚTES NA POTRUBÍ DN DO 300MM</t>
  </si>
  <si>
    <t>899621</t>
  </si>
  <si>
    <t>TLAKOVÉ ZKOUŠKY POTRUBÍ DN DO 100MM</t>
  </si>
  <si>
    <t>899631</t>
  </si>
  <si>
    <t>TLAKOVÉ ZKOUŠKY POTRUBÍ DN DO 150MM</t>
  </si>
  <si>
    <t>899651</t>
  </si>
  <si>
    <t>TLAKOVÉ ZKOUŠKY POTRUBÍ DN DO 300MM</t>
  </si>
  <si>
    <t>89972</t>
  </si>
  <si>
    <t>PROPLACH A DEZINFEKCE VODOVODNÍHO POTRUBÍ DN DO 100MM</t>
  </si>
  <si>
    <t>89973</t>
  </si>
  <si>
    <t>PROPLACH A DEZINFEKCE VODOVODNÍHO POTRUBÍ DN DO 150MM</t>
  </si>
  <si>
    <t>89975</t>
  </si>
  <si>
    <t>PROPLACH A DEZINFEKCE VODOVODNÍHO POTRUBÍ DN DO 300MM</t>
  </si>
  <si>
    <t>R89998.a</t>
  </si>
  <si>
    <t>ZA A ODVZDUŠŇOVACÍ SOUPRAVA DN50</t>
  </si>
  <si>
    <t>Včetně 20 šroubů s matkou nerez A4 montáž a dodávka</t>
  </si>
  <si>
    <t>položka zahrnuje kompletní dodávku, osazení příslušných tvarovek a armatur, zprovoznění</t>
  </si>
  <si>
    <t>R89998.d</t>
  </si>
  <si>
    <t>PŘÍRUBOVÉ LITINOVÉ TVAROVKY DN80</t>
  </si>
  <si>
    <t xml:space="preserve">S epoxidovou ochranou dodávka a monáž včetě šroubů nerez. TP80 dl.400 mm- 4 ks, TP80 dl.600 mm-2 ks,  PP80 - 4 ks</t>
  </si>
  <si>
    <t xml:space="preserve"> 4+2+4 = 10,000 [A] 10.000000 = 10,000000 [A]_x000d_</t>
  </si>
  <si>
    <t>R89998.e</t>
  </si>
  <si>
    <t>PŘÍRUBOVÉ LITINOVÉ TVAROVKY DN100</t>
  </si>
  <si>
    <t>S epoxidovou ochranou dodávka a monáž včetě šroubů nerez. T100/80 - 1ks, T100/100 - 3 ks, T100/50 - 1 , RP 100/80 - 3 ks</t>
  </si>
  <si>
    <t xml:space="preserve"> 1+3+1+3 = 8,000 [A] 8.000000 = 8,000000 [A]_x000d_</t>
  </si>
  <si>
    <t>R89998.f</t>
  </si>
  <si>
    <t>PŘÍRUBOVÉ LITINOVÉ TVAROVKY DN150</t>
  </si>
  <si>
    <t>S epoxidovou ochranou dodávka a monáž včetě šroubů nerez. RP150/100 - 2 ks, T150/150 - 3 ks, T150/80 - 1 ks, T150/50 - 1 ks</t>
  </si>
  <si>
    <t xml:space="preserve"> 3+3+1+1 = 8,000 [A] 8.000000 = 8,000000 [A]_x000d_</t>
  </si>
  <si>
    <t>R89998.h</t>
  </si>
  <si>
    <t>PŘÍRUBOVÉ LITINOVÉ TVAROVKY ODBOČNÉ DN300</t>
  </si>
  <si>
    <t>S epoxidovou ochranou dodávka a monáž včetě šroubů nerez. T300/300 - 4 KS, T300/150 - 1 KS, T300/80 - 1 ks</t>
  </si>
  <si>
    <t xml:space="preserve"> 4+1+1 = 6,000 [A] 6.000000 = 6,000000 [A]_x000d_</t>
  </si>
  <si>
    <t>R89998.i</t>
  </si>
  <si>
    <t>PŘÍRUBOVÉ LITINOVÉ TVAROVKY JEDNOOSÉ DN300</t>
  </si>
  <si>
    <t>S epoxidovou ochranou dodávka a monáž včetě šroubů nerez. P300 -4 KS</t>
  </si>
  <si>
    <t>R89998.k</t>
  </si>
  <si>
    <t>SPOJKA HRDLO-HRDLO DN80 JIŠTĚNÁ PROTI TAHU</t>
  </si>
  <si>
    <t>R89998.l</t>
  </si>
  <si>
    <t>SPOJKA HRDLO-PŘÍRUBA DN100 JIŠTĚNÁ PROTI TAHU</t>
  </si>
  <si>
    <t xml:space="preserve"> 2+1+1 = 4,000 [A] 4.000000 = 4,000000 [A]_x000d_</t>
  </si>
  <si>
    <t>R89998.m</t>
  </si>
  <si>
    <t>SPOJKA HRDLO-HRDLO DN150 JIŠTĚNÁ PROTI TAHU</t>
  </si>
  <si>
    <t>R89998.n</t>
  </si>
  <si>
    <t>SPOJKA HRDLO-PŘÍRUBA DN300 JIŠTĚNÁ PROTI TAHU</t>
  </si>
  <si>
    <t>917211</t>
  </si>
  <si>
    <t>ZÁHONOVÉ OBRUBY Z BETONOVÝCH OBRUBNÍKŮ ŠÍŘ 50MM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</si>
  <si>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</si>
  <si>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</si>
  <si>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</si>
  <si>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919111</t>
  </si>
  <si>
    <t>ŘEZÁNÍ ASFALTOVÉHO KRYTU VOZOVEK TL DO 50MM</t>
  </si>
  <si>
    <t xml:space="preserve"> 24+24+7+7+6+6+3+3+3+3+3+3 = 92,000 [A] 92.000000 = 92,000000 [A]_x000d_</t>
  </si>
  <si>
    <t>položka zahrnuje řezání vozovkové vrstvy v předepsané tloušťce, včetně spotřeby vody</t>
  </si>
  <si>
    <t>919113</t>
  </si>
  <si>
    <t>ŘEZÁNÍ ASFALTOVÉHO KRYTU VOZOVEK TL DO 150MM</t>
  </si>
  <si>
    <t xml:space="preserve"> 24+24+1+33+33+2+5+5+3+3 = 133,000 [A] 133.000000 = 133,000000 [A]_x000d_</t>
  </si>
  <si>
    <t>SO031420644</t>
  </si>
  <si>
    <t>HLOUBENÉ VYKOPÁVKY</t>
  </si>
  <si>
    <t>113328</t>
  </si>
  <si>
    <t>ODSTRAN PODKL ZPEVNĚNÝCH PLOCH Z KAMENIVA NESTMEL, ODVOZ DO 20KM</t>
  </si>
  <si>
    <t>podyp panelů štěrkopískem - odstranění</t>
  </si>
  <si>
    <t xml:space="preserve"> 27*3*0,15=12,15 12.150000 = 12,150000 [A]_x000d_</t>
  </si>
  <si>
    <t>113468</t>
  </si>
  <si>
    <t>ODSTRAN KRYTU ZPEVNĚNÝCH PLOCH ZE SILNIČ DÍLCŮ VČET PODKL, ODVOZ DO 20KM</t>
  </si>
  <si>
    <t>ochrana silničními panely-odstranění</t>
  </si>
  <si>
    <t xml:space="preserve"> 27*3**0,15=12,15 12.150000 = 12,150000 [A]_x000d_</t>
  </si>
  <si>
    <t>sondy na plynovodu 2 ks</t>
  </si>
  <si>
    <t xml:space="preserve"> 2*2*1,5*2=12 12.000000 = 12,000000 [A]_x000d_</t>
  </si>
  <si>
    <t>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č.0141**H171</t>
  </si>
  <si>
    <t>17</t>
  </si>
  <si>
    <t>KONSTRUKCE ZE ZEMIN</t>
  </si>
  <si>
    <t>56343</t>
  </si>
  <si>
    <t>VOZOVKOVÉ VRSTVY ZE ŠTĚRKOPÍSKU TL. DO 150MM</t>
  </si>
  <si>
    <t>štěrkopískový podsyp panelů</t>
  </si>
  <si>
    <t xml:space="preserve"> 3*27=81 81.000000 = 81,000000 [A]_x000d_</t>
  </si>
  <si>
    <t>58300R</t>
  </si>
  <si>
    <t>KRYT ZE SINIČNÍCH DÍLCŮ (PANELŮ)</t>
  </si>
  <si>
    <t xml:space="preserve">dočasná ochrana sítí a konstrukcí silničními panely  3 x1,5 m,   R - položka, dovoz panelů z deponie a jejich osazení</t>
  </si>
  <si>
    <t xml:space="preserve"> 3*27*0,15=12,15 12.150000 = 12,150000 [A]_x000d_</t>
  </si>
  <si>
    <t>SO03142065</t>
  </si>
  <si>
    <t xml:space="preserve"> 72,95*2 = 145,900 [A] 145.900000 = 145,900000 [A]_x000d_</t>
  </si>
  <si>
    <t xml:space="preserve"> 57,1*0,6*1,7+(145,5-57,1)*0,6*1,4-72,95 = 59,548 [A] 59.548000 = 59,548000 [A]_x000d_</t>
  </si>
  <si>
    <t xml:space="preserve"> 145,5*0,6*0,6+(16+9+11)*0,6*0,9+6*0,2*0,2*3,14*1,5 = 72,950 [A] 72.950000 = 72,950000 [A]_x000d_</t>
  </si>
  <si>
    <t xml:space="preserve"> 57,1*0,6*1,7+(145,5-57,1)*0,6*1,4-72,95-19,4 = 40,148 [A] 40.148000 = 40,148000 [A]_x000d_</t>
  </si>
  <si>
    <t xml:space="preserve"> (16+9+11)*0,6*0,9 = 19,440 [A] 19.440000 = 19,440000 [A]_x000d_</t>
  </si>
  <si>
    <t xml:space="preserve"> 145,5*0,6*0,6-3,36 = 49,020 [A] 49.020000 = 49,020000 [A]_x000d_</t>
  </si>
  <si>
    <t>72124</t>
  </si>
  <si>
    <t>LAPAČE STŘEŠNÍCH SPLAVENIN</t>
  </si>
  <si>
    <t xml:space="preserve"> 6 = 6,000 [A] 6.000000 = 6,000000 [A]_x000d_</t>
  </si>
  <si>
    <t xml:space="preserve">- výrobní dokumentaci (včetně technologického předpisu)
- dodání veškerého instalačního a  pomocného  materiálu  (trouby,  trubky,  armatury,  tvarové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 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</t>
  </si>
  <si>
    <t>87433</t>
  </si>
  <si>
    <t>POTRUBÍ Z TRUB PLASTOVÝCH ODPADNÍCH DN DO 150MM</t>
  </si>
  <si>
    <t>PVC160 SN8</t>
  </si>
  <si>
    <t xml:space="preserve"> 6,5+0,9+0,9+0,9+0,9+18,2+37,2+22,9+57,1+6 = 151,500 [A] 151.500000 = 151,500000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</si>
  <si>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</si>
  <si>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položka zahrnuje:
- poklopy s rámem z předepsaného materiálu a tvaru
- předepsané plastové skruže, dno a není-li uvedeno jinak i podkladní vrstvu (z kameniva nebo
betonu).
- výplň, těsnění a tmelení spár a spojů,
- očištění a ošetření úložných ploch,
- předepsané podkladní konstrukce</t>
  </si>
  <si>
    <t xml:space="preserve"> 16*0,6*0,35 = 3,360 [A] 3.360000 = 3,360000 [A]_x000d_</t>
  </si>
  <si>
    <t>899632</t>
  </si>
  <si>
    <t>ZKOUŠKA VODOTĚSNOSTI POTRUBÍ DN DO 150MM</t>
  </si>
  <si>
    <t>96814</t>
  </si>
  <si>
    <t>VYSEKÁNÍ OTVORŮ, KAPES, RÝH V BETONOVÉ KONSTRUKCI</t>
  </si>
  <si>
    <t>Vstupy do stávajících šachet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</si>
  <si>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</si>
  <si>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SO0315201312</t>
  </si>
  <si>
    <t xml:space="preserve"> dle pol.č.12573.A: 535,0m3=535,000 [A] 535.000000 = 535,000000 [A]_x000d_</t>
  </si>
  <si>
    <t xml:space="preserve"> dle pol.č.12573.B: 19,0m3=19,000 [A] 19.000000 = 19,000000 [A]_x000d_</t>
  </si>
  <si>
    <t xml:space="preserve"> z pol.č.12373A: 800,0m3*2,0t/m3=1 600,000 [A] 1600.000000 = 1600,000000 [A]_x000d_</t>
  </si>
  <si>
    <t xml:space="preserve"> nestmelené podkladní vrstvy 
z pol.č.11332A: 270,24m3*1,9t/m3=513,456 [A] 513.456000 = 513,456000 [A]_x000d_</t>
  </si>
  <si>
    <t>11317</t>
  </si>
  <si>
    <t>ODSTRAN KRYTU ZPEVNĚNÝCH PLOCH Z DLAŽEB KOSTEK</t>
  </si>
  <si>
    <t>S ODVOZEM NA SKLÁDKU INVESTORA</t>
  </si>
  <si>
    <t xml:space="preserve"> stávající kce - velké kostky: 1126,0m2*0,16=180,160 [A] 180.160000 = 180,160000 [A]_x000d_</t>
  </si>
  <si>
    <t>11332A</t>
  </si>
  <si>
    <t>ODSTRANĚNÍ PODKLADŮ ZPEVNĚNÝCH PLOCH Z KAMENIVA NESTMELENÉHO - BEZ DOPRAVY</t>
  </si>
  <si>
    <t xml:space="preserve"> lože dlažebních kostek: 1126,0m2*0,24=270,240 [A] 270.240000 = 270,240000 [A]_x000d_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</si>
  <si>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</si>
  <si>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12373A</t>
  </si>
  <si>
    <t>ODKOP PRO SPOD STAVBU SILNIC A ŽELEZNIC TŘ. I - BEZ DOPRAVY</t>
  </si>
  <si>
    <t xml:space="preserve"> výkop včetně AZ: 800,0m3=800,000 [A] 800.000000 = 800,000000 [A]_x000d_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</si>
  <si>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</si>
  <si>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12573A</t>
  </si>
  <si>
    <t>VYKOPÁVKY ZE ZEMNÍKŮ A SKLÁDEK TŘ. I - BEZ DOPRAVY</t>
  </si>
  <si>
    <t xml:space="preserve"> natěžení a dovoz dle pol.č.17110,17130,17310: 78,0m3+440,0m3+17,0m3=535,000 [A] 535.000000 = 535,000000 [A]_x000d_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</si>
  <si>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</si>
  <si>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12573B</t>
  </si>
  <si>
    <t>VYKOPÁVKY ZE ZEMNÍKŮ A SKLÁDEK TŘ. I - DOPRAVA</t>
  </si>
  <si>
    <t xml:space="preserve"> natěžení a dovoz dle pol.č.18220, 18230: 12,0m3+7,0m3=19,000 [A] 19.000000 = 19,000000 [A]_x000d_</t>
  </si>
  <si>
    <t>17110</t>
  </si>
  <si>
    <t>ULOŽENÍ SYPANINY DO NÁSYPŮ SE ZHUTNĚNÍM</t>
  </si>
  <si>
    <t xml:space="preserve"> 78,0m3=78,000 [A] 78.000000 = 78,000000 [A]_x000d_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</si>
  <si>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</si>
  <si>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 dle pol.č.12373A: 800,0m3=800,000 [A] 800.000000 = 800,000000 [A]_x000d_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</si>
  <si>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</si>
  <si>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</si>
  <si>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</si>
  <si>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 xml:space="preserve"> tl.50cm: 440,0m3=440,000 [A] 440.000000 = 440,000000 [A]_x000d_</t>
  </si>
  <si>
    <t xml:space="preserve"> 17,0m3=17,000 [A] 17.000000 = 17,000000 [A]_x000d_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</si>
  <si>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</si>
  <si>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 1060,0m2=1 060,000 [A] 1060.000000 = 1060,000000 [A]_x000d_</t>
  </si>
  <si>
    <t xml:space="preserve"> 12,0m3=12,000 [A] 12.000000 = 12,000000 [A]_x000d_</t>
  </si>
  <si>
    <t xml:space="preserve"> nezpevněná krajnice: 7,0m3=7,000 [A] 7.000000 = 7,000000 [A]_x000d_</t>
  </si>
  <si>
    <t>položka zahrnuje: 
nutné přemístění ornice z dočasných skládek vzdálených do 50m 
rozprostření ornice v předepsané tloušťce v rovině a ve svahu do 1:5</t>
  </si>
  <si>
    <t xml:space="preserve"> z pol.č.18230: 7,0m3/0,15=46,667 [A] 46.667000 = 46,667000 [A]_x000d_</t>
  </si>
  <si>
    <t>Zahrnuje dodání předepsané travní směsi, její výsev na ornici, zalévání, první pokosení, to vše bez ohledu na sklon terénu</t>
  </si>
  <si>
    <t xml:space="preserve"> z pol.č.18220: 12,0m3/0,15=80,000 [A] 80.000000 = 80,000000 [A]_x000d_</t>
  </si>
  <si>
    <t xml:space="preserve"> ošetření 3x z pol.č.18241,18242: 3*(46,6m2+80,0m2)=379,800 [A] 379.800000 = 379,800000 [A]_x000d_</t>
  </si>
  <si>
    <t>Zahrnuje pokosení se shrabáním, naložení shrabků na dopravní prostředek, s odvozem a se složením, to vše bez ohledu na sklon terénu 
zahrnuje nutné zalití a hnojení</t>
  </si>
  <si>
    <t>SN8</t>
  </si>
  <si>
    <t xml:space="preserve"> 114,0m=114,000 [A] 114.000000 = 114,000000 [A]_x000d_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</si>
  <si>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</si>
  <si>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 xml:space="preserve"> komunikace: 812,0m2=812,000 [A] 812.000000 = 812,000000 [A]_x000d_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</si>
  <si>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</si>
  <si>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56330</t>
  </si>
  <si>
    <t>VOZOVKOVÉ VRSTVY ZE ŠTĚRKODRTI</t>
  </si>
  <si>
    <t xml:space="preserve"> chodník: 26,0m3=26,000 [A] 
komunikace: 223,0m3=223,000 [B] 
Celkem: A+B=249,000 [C] 249.000000 = 249,000000 [A]_x000d_</t>
  </si>
  <si>
    <t>0,7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</si>
  <si>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</si>
  <si>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</si>
  <si>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</si>
  <si>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0,35 KG/M2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</si>
  <si>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</si>
  <si>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</si>
  <si>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</si>
  <si>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</t>
  </si>
  <si>
    <t>57621</t>
  </si>
  <si>
    <t>POSYP KAMENIVEM DRCENÝM 5KG/M2</t>
  </si>
  <si>
    <t>FR.2/4, 3,0KG/M2</t>
  </si>
  <si>
    <t xml:space="preserve"> na infiltrační postřik dle pol.č.572123: 812,0m2=812,000 [A] 812.000000 = 812,000000 [A]_x000d_</t>
  </si>
  <si>
    <t>- dodání kameniva předepsané kvality a zrnitosti 
- posyp předepsaným množstvím</t>
  </si>
  <si>
    <t xml:space="preserve"> chodník: 168,0m2=168,000 [A] 168.000000 = 168,000000 [A]_x000d_</t>
  </si>
  <si>
    <t xml:space="preserve"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</si>
  <si>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58920</t>
  </si>
  <si>
    <t>VÝPLŇ SPAR MODIFIKOVANÝM ASFALTEM</t>
  </si>
  <si>
    <t xml:space="preserve"> zálivka podél zapuštěné obruby: 84,0m=84,000 [A] 84.000000 = 84,000000 [A]_x000d_</t>
  </si>
  <si>
    <t>položka zahrnuje: 
- dodávku předepsaného materiálu 
- vyčištění a výplň spar tímto materiálem</t>
  </si>
  <si>
    <t>915221</t>
  </si>
  <si>
    <t>VODOR DOPRAV ZNAČ PLASTEM STRUKTURÁLNÍ NEHLUČNÉ - DOD A POKLÁDKA</t>
  </si>
  <si>
    <t xml:space="preserve"> ze situace: 13*5,00*0,25=16,250 [A] 16.250000 = 16,250000 [A]_x000d_</t>
  </si>
  <si>
    <t>položka zahrnuje: 
- dodání a pokládku nátěrového materiálu (měří se pouze natíraná plocha) 
- předznačení a reflexní úpravu</t>
  </si>
  <si>
    <t xml:space="preserve"> ze situace: 36,0m=36,000 [A] 36.000000 = 36,000000 [A]_x000d_</t>
  </si>
  <si>
    <t>Položka zahrnuje: 
dodání a pokládku betonových obrubníků o rozměrech předepsaných zadávací dokumentací 
betonové lože i boční betonovou opěrku.</t>
  </si>
  <si>
    <t xml:space="preserve"> ze situace: 230,0m=230,000 [A] 230.000000 = 230,000000 [A]_x000d_</t>
  </si>
  <si>
    <t>SO0315201313</t>
  </si>
  <si>
    <t xml:space="preserve"> (389,832+58,9)*2 = 897,464 [A] 897.464000 = 897,464000 [A]_x000d_</t>
  </si>
  <si>
    <t xml:space="preserve"> (25,624)*2 = 51,248 [A] 51.248000 = 51,248000 [A]_x000d_</t>
  </si>
  <si>
    <t>131738</t>
  </si>
  <si>
    <t>HLOUBENÍ JAM ZAPAŽ I NEPAŽ TŘ. I, ODVOZ DO 20KM</t>
  </si>
  <si>
    <t xml:space="preserve"> (8,4*4,8*1,25*2+0,3*0,3*3,14*1*6)*0,75+8,4*4,8*2*1+2*16,8*1*2,2*2+2*9,6*2,2*1*2 = 389,832 [A] 389.832000 = 389,832000 [A]_x000d_</t>
  </si>
  <si>
    <t>131838</t>
  </si>
  <si>
    <t>HLOUBENÍ JAM ZAPAŽ I NEPAŽ TŘ. II, ODVOZ DO 20KM</t>
  </si>
  <si>
    <t xml:space="preserve"> (8,4*4,8*1,25*2+0,3*0,3*3,14*1*6)*0,25 = 25,624 [A] 25.624000 = 25,624000 [A]_x000d_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</si>
  <si>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</si>
  <si>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 xml:space="preserve"> 14,7*0,8*0,45+49,1*0,6*0,4+0,56*0,56*3,14*1,8*4+49,1*0,6*0,7+14,7*0,8*1,2 = 58,900 [A] 58.900000 = 58,900000 [A]_x000d_</t>
  </si>
  <si>
    <t xml:space="preserve"> 8,4*4,8*2*1+2*16,8*1*2,2*2+2*9,6*2,2*1*2+49,1*0,6*0,7+14,7*0,8*1,2 = 347,694 [A] 347.694000 = 347,694000 [A]_x000d_</t>
  </si>
  <si>
    <t xml:space="preserve"> 14,7*0,8*0,35+49,1*0,6*0,3 = 12,954 [A] 12.954000 = 12,954000 [A]_x000d_</t>
  </si>
  <si>
    <t>21361</t>
  </si>
  <si>
    <t>DRENÁŽNÍ VRSTVY Z GEOTEXTILIE</t>
  </si>
  <si>
    <t>Geotextilie 300 g/m2</t>
  </si>
  <si>
    <t xml:space="preserve"> (8,4*4,8*2+16,8*1,23*2+9,6*1,23*2)*1,15*2 = 334,843 [A] 334.843000 = 334,843000 [A]_x000d_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</si>
  <si>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</si>
  <si>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R38294D</t>
  </si>
  <si>
    <t>KOMPL KONSTR VSAKOVACÍ JÍMKY VYSKLÁDANÉ Z PLASTOVÝCH BOXŮ</t>
  </si>
  <si>
    <t xml:space="preserve"> 8,4*4,8*1,23*2 = 99,187 [A] 99.187000 = 99,187000 [A]_x000d_</t>
  </si>
  <si>
    <t xml:space="preserve">- dílenská dokumentace, včetně technologického předpisu spojování,
- dodání  materiálu  v požadované kvalitě a výroba konstrukce i dílenská (včetně  pomůcek,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
výrobny na stavbu,
- montáž konstrukce na staveništi, včetně montážních prostředků a pomůcek a zednických výpomocí,                            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předepsat, že cena položky ještě obsahuje
například:</t>
  </si>
  <si>
    <t>45152</t>
  </si>
  <si>
    <t>PODKLADNÍ A VÝPLŇOVÉ VRSTVY Z KAMENIVA DRCENÉHO</t>
  </si>
  <si>
    <t xml:space="preserve"> 8,4*4,8*0,1*2 = 8,064 [A] 8.064000 = 8,064000 [A]_x000d_</t>
  </si>
  <si>
    <t>položka zahrnuje dodávku předepsaného kameniva, mimostaveništní a vnitrostaveništní dopravu a jeho uložení
není-li v zadávací dokumentaci uvedeno jinak, jedná se o nakupovaný materiál</t>
  </si>
  <si>
    <t>83433</t>
  </si>
  <si>
    <t>POTRUBÍ Z TRUB KAMENINOVÝCH DN DO 150MM</t>
  </si>
  <si>
    <t xml:space="preserve"> 1,8+5,7+10,2+3,4+2,5+2,5+3+5,8+11,7+2,5 = 49,100 [A] 49.100000 = 49,100000 [A]_x000d_</t>
  </si>
  <si>
    <t>83434</t>
  </si>
  <si>
    <t>POTRUBÍ Z TRUB KAMENINOVÝCH DN DO 200MM</t>
  </si>
  <si>
    <t xml:space="preserve"> 1+1,4+12,3 = 14,700 [A] 14.700000 = 14,700000 [A]_x000d_</t>
  </si>
  <si>
    <t>89413</t>
  </si>
  <si>
    <t>ŠACHTY KANALIZAČNÍ Z BETON DÍLCŮ NA POTRUBÍ DN DO 200MM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</si>
  <si>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</si>
  <si>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894858</t>
  </si>
  <si>
    <t>ŠACHTY KANALIZAČNÍ PLASTOVÉ D 600MM</t>
  </si>
  <si>
    <t>Revizní vstupy do vsakovacích jímek</t>
  </si>
  <si>
    <t>89712</t>
  </si>
  <si>
    <t>VPUSŤ KANALIZAČNÍ ULIČNÍ KOMPLETNÍ Z BETONOVÝCH DÍLCŮ</t>
  </si>
  <si>
    <t>Mříž D400 s nálevkou + koš na bahno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</si>
  <si>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</si>
  <si>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</si>
  <si>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</si>
  <si>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</si>
  <si>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</si>
  <si>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</si>
  <si>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 xml:space="preserve"> 49,1*0,6*0,147+14,7*0,8*0,16 = 6,212 [A] 6.212000 = 6,212000 [A]_x000d_</t>
  </si>
  <si>
    <t>899642</t>
  </si>
  <si>
    <t>ZKOUŠKA VODOTĚSNOSTI POTRUBÍ DN DO 200MM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</si>
  <si>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</si>
  <si>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</si>
  <si>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</si>
  <si>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R89711.1</t>
  </si>
  <si>
    <t>VPUSŤ KANALIZAČNÍ SORPČNÍ</t>
  </si>
  <si>
    <t>Kompletní dodávka betonové sorpční pusti z prefabrikátů. Dodávka a montáž spodní části vpusti s vystrojením, zákrytové desky, 1 kusu těsnění a vtoková mříž průměr 600 mm s vyrovnávacími prstýnky.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</si>
  <si>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
zeminou nebo kamenivem,
- předepsané podkladní konstrukce</t>
  </si>
  <si>
    <t>SO03212011</t>
  </si>
  <si>
    <t>131151100</t>
  </si>
  <si>
    <t>Hloubení nezapažených jam a zářezů strojně s urovnáním dna do předepsaného profilu a spádu v hornině třídy těžitelnosti I skupiny 1 a 2 do 20 m3</t>
  </si>
  <si>
    <t>CS ÚRS 2023 02</t>
  </si>
  <si>
    <t xml:space="preserve"> 1. výkop odvodňovací čerpací jímka výkopu 
1*1*(2.15-1.6)*3=1,650 [A] 
0.6*0.6*(3.5-2.95)*4=0,792 [B] 
Mezisoučet: A+B=2,442 [C] 
Celkem: A+B=2,442 [D]2.442000 = 2,442000 [A]_x000d_</t>
  </si>
  <si>
    <t>131151106</t>
  </si>
  <si>
    <t>Hloubení nezapažených jam a zářezů strojně s urovnáním dna do předepsaného profilu a spádu v hornině třídy těžitelnosti I skupiny 1 a 2 přes 1 000 do 5 000 m3</t>
  </si>
  <si>
    <t xml:space="preserve"> 1. výkop stavební jámy 
výpočet objemu stavební jámy z modelu BIM, viz.obrázek 1 
1966.62 úroveň pláně -1,600, snížená část -2,950, srovnaná ideální UT=+0,800, tloušťka vytěžené vrstvy 2,4m, ve snížené části 3,75m=1 966,620 [A] 
Mezisoučet: A=1 966,620 [B] 
Celkem: A=1 966,620 [C]1966.620000 = 1966,620000 [A]_x000d_</t>
  </si>
  <si>
    <t>132151101</t>
  </si>
  <si>
    <t>Hloubení nezapažených rýh šířky do 800 mm strojně s urovnáním dna do předepsaného profilu a spádu v hornině třídy těžitelnosti I skupiny 1 a 2 do 20 m3</t>
  </si>
  <si>
    <t xml:space="preserve"> 1. výkop odvodňovací rýhy š.300mm 
-----hlavní figura -1,600 
(8.83+0.77+1.503+11.5+0.59-1*2+0.77+23.825)*0.3*(0.55+0.1)/2=4,464 [A] 
(7.725+1.06-1+1.74)*0.3*(0.55+0.1)/2=0,929 [B] 
(7.45+3.86)*0.3*(0.55+0.1)/2=1,103 [C] 
-----snížené figury -2,950 
4.66*0.3*(0.55+0.1)/2=0,454 [D] 
4.52*0.3*(0.55+0.1)/2=0,441 [E] 
6.08*0.3*(0.55+0.1)/2=0,593 [F] 
6.08*0.3*(0.55+0.1)/2=0,593 [G] 
Mezisoučet: A+B+C+D+E+F+G=8,577 [H] 
Celkem: A+B+C+D+E+F+G=8,577 [I]8.577000 = 8,577000 [A]_x000d_</t>
  </si>
  <si>
    <t>162351103</t>
  </si>
  <si>
    <t>Vodor. přemístění výkopku nebo sypan. po suchu na obvyklém dopr. prostředku, bez nalož. výkopku, avšak se slož. bez rozhrn. z horniny tř. těžit. I skupiny 1 až 3 na vzdál. přes 50 do 500 m</t>
  </si>
  <si>
    <t xml:space="preserve"> 1. doprava horniny určené k zásypu na mezideponii 
342.464=342,464 [A] 
2. doprava horniny určené k zásypu z mezideponie na místo zásypu 
342.464=342,464 [B] 
Celkem: A+B=684,928 [C]684.928000 = 684,928000 [A]_x000d_</t>
  </si>
  <si>
    <t>162751117</t>
  </si>
  <si>
    <t>Vodor. přemíst. výkopku nebo sypan. po suchu na obvyklém doprav. prostředku, bez nalož. výkopku, ale se slož. bez rozhr. z horniny tř. těžitel. skup. 1 až 3 na vzdál. přes 9km do 10kmm</t>
  </si>
  <si>
    <t xml:space="preserve"> 1. výkopy jámy, rýh 
1966.62+2.442+8.577=1 977,639 [A] 
2. odečet horniny použité na zásypy 
-342.464=- 342,464 [B] 
Mezisoučet: A+B=1 635,175 [C] 
Celkem: A+B=1 635,175 [D]1635.175000 = 1635,175000 [A]_x000d_</t>
  </si>
  <si>
    <t>162751119</t>
  </si>
  <si>
    <t>Vodor. přemíst. výkopku nebo sypan. po suchu na obvyk. doprav. prostředku, bez nalož. výkop.,Přípl. k ceně za kaž. dalších i započ. 1km</t>
  </si>
  <si>
    <t>Vodor. Přemíst. výkopku nebo sypan. po suchu na obvyk. Doprav. prostředku, bez nalož. Výkop., avšak se slož. bez rozhr. z horniny třídy těžitel. I skup. 1 až 3 na vzdál. Přípl. k ceně za kaž. dalších i započ. 1km</t>
  </si>
  <si>
    <t xml:space="preserve"> 1. doprava horniny na skládku 
1635.175*9 celková vzdálenost=14 716,575 [A]14716.575000 = 14716,575000 [A]_x000d_</t>
  </si>
  <si>
    <t>167151101</t>
  </si>
  <si>
    <t>Nakládání, skládání a překládání neulehlého výkopku nebo sypaniny strojně nakládání, množství do 100 m3, z horniny třídy těžitelnosti I, skupiny 1 až 3</t>
  </si>
  <si>
    <t xml:space="preserve"> 1. nakládání horniny na mezideponii určené k zásypu 
342.464=342,464 [A]342.464000 = 342,464000 [A]_x000d_</t>
  </si>
  <si>
    <t>171152501</t>
  </si>
  <si>
    <t>Zhutnění podloží pod násypy z rostlé horniny třídy těžitelnosti I a II, skupiny 1 až 4 z hornin soudružných a nesoudržných</t>
  </si>
  <si>
    <t xml:space="preserve"> 1. zhutnění pláně pod násypy 
556.9 výměra viz.obrázek 2=556,900 [A] 
Celkem: A=556,900 [B]556.900000 = 556,900000 [A]_x000d_</t>
  </si>
  <si>
    <t>171251201</t>
  </si>
  <si>
    <t>Uložení sypaniny na skládky nebo meziskládky bez hutnění s upravením uložené sypaniny do předepsaného tvaru</t>
  </si>
  <si>
    <t xml:space="preserve"> uložení vykopané horniny na skládku nebo meziskládku 
1966.62+2.442+8.577=1 977,639 [A]1977.639000 = 1977,639000 [A]_x000d_</t>
  </si>
  <si>
    <t>174151101</t>
  </si>
  <si>
    <t>Zásyp sypaninou z jakékoliv horniny strojně s uložením výkopku ve vrstvách se zhutněním jam, šachet, rýh nebo kolem objektů v těchto vykopávkách</t>
  </si>
  <si>
    <t xml:space="preserve"> 1. zásyp jámy horninou 
pohled SZ 
15.3*1.5*0.88=20,196 [A] 
pohled JV 
(15.3-8.3)*1.75*0.85 kolem budovy=10,413 [B] 
(8.3*4.2-1.8*2.1)*1.9 kolem šachty=59,052 [C] 
pohled JZ 
(41.2-8.3)*1.25*0.85 kolem budovy=34,956 [D] 
(8.3*4.2-1.8*2.1)*1.9 kolem šachty=59,052 [E] 
pohled SV 
(41.2-8.3-11)*1.5*0.85 kolem budovy=27,923 [F] 
(8.3*4.2-1.8*2.1)*1.9 kolem šachty=59,052 [G] 
(11*4.2-1.8*2.1-2.2*2.1)*1.9 kolem šachet=71,820 [H] 
Mezisoučet: A+B+C+D+E+F+G+H=342,464 [I] 
Celkem: A+B+C+D+E+F+G+H=342,464 [J]342.464000 = 342,464000 [A]_x000d_</t>
  </si>
  <si>
    <t>ODPADY</t>
  </si>
  <si>
    <t xml:space="preserve"> 1635.175*1.8=2 943,315 [A]2943.315000 = 2943,315000 [A]_x000d_</t>
  </si>
  <si>
    <t>Položka obsahuje veškeré výkony, práce a dodávky nutné k realizaci kompletního prvku/konstrukce dle PD</t>
  </si>
  <si>
    <t>ZAKLÁDÁNÍ</t>
  </si>
  <si>
    <t>271532211</t>
  </si>
  <si>
    <t>Podsyp pod základové konstrukce se zhutněním a urovnáním povrchu z kameniva hrubého, frakce 32 - 63 mm</t>
  </si>
  <si>
    <t xml:space="preserve"> 1. podsyp pod základové konstrukce štěrkopísek fr.0-63mm 
výplň odvodňovacích jam a rýh do úrovně -1,600/-2,950 
2.442+8.577=11,019 [A] 
násyp tl.300mm po celé ploše pláně do úrovně -1,300 
400.01 výměra viz.model BIM, obrázek 3=400,010 [B] 
odečet konstrukcí pod budovou pod úrovní -1,300 
-(3.28*3.5)*1.35=-15,498 [C] 
-(6.2*3.5)*1.35=-29,295 [D] 
-(3.28*2.1)*1.35*2=-18,598 [E] 
odečet konstrukcí šachet mimo budovu pod úrovní -1,300 
-(1.8*2.1*1.07)*4=-16,178 [F] 
-(2.2*2.1*1.07)=-4,943 [G] 
Celkem: A+B+C+D+E+F+G=326,517 [H]326.517000 = 326,517000 [A]_x000d_</t>
  </si>
  <si>
    <t>273313611</t>
  </si>
  <si>
    <t>Základy z betonu prostého desky z betonu kamenem neprokládaného tř. C 16/20</t>
  </si>
  <si>
    <t xml:space="preserve"> 1. podkladní beton tl.100mm pod budovou 
(37.63*11.98)*0.1=45,081 [A] 
-(2.575*3.08+5.48*3.08+2.2*1.68+2.4*1.68)*0.1 odečet otvorů=-3,254 [B] 
(3.87*4.05+6.78*3.74+3.87*2.6+2.6*4.05)*0.1 beton pod šachtami=6,162 [C] 
2. podkladní beton tl.170mm pod plastovými šachtami 
(1.8*2.16*4+2.2*2.16)*0.17=3,452 [D] 
Celkem: A+B+C+D=51,441 [E]51.441000 = 51,441000 [A]_x000d_</t>
  </si>
  <si>
    <t>273321511</t>
  </si>
  <si>
    <t>Základy z betonu železového (bez výztuže) desky z betonu bez zvláštních nároků na prostředí tř. C 25/30</t>
  </si>
  <si>
    <t xml:space="preserve"> 1. základová deska tl.300mm 
deska HH=-0,850 SH=-1,150 
(37.01*11.36)*0.3=126,130 [A] 
-(1.975*2.78+4.88*2.78+1.8*1.38+1.6*1.38)*0.3 odečet otvorů=-7,125 [B] 
desky HH=-2,200 SH=-2,500 
(2.575*3.08+5.48*3.08+2.4*1.68+2.2*1.68)*0.3=9,761 [C] 
Celkem: A+B+C=128,766 [D]128.766000 = 128,766000 [A]_x000d_</t>
  </si>
  <si>
    <t>273351121</t>
  </si>
  <si>
    <t>Bednění základů desek zřízení</t>
  </si>
  <si>
    <t xml:space="preserve"> 1. podkladní beton tl.100mm pod budovou-------- 
(37.63*2+11.98*2)*0.1=9,922 [A] 
(2.575*2+3.08*2+5.48*2+3.08*2+2.2*2+1.68*2+2.4*2+1.68*2)*0.1 boky otvorů=4,435 [B] 
(3.87*2+4.05*2+6.78*2+3.74*2+3.87*2+2.6*2+2.6*2+4.05*2)*0.1 beton pod šachtami=6,312 [C] 
2. podkladní beton tl.170mm pod plastovými šachtami 
((1.8*2+2.16*2)*4+2.2*2+2.16*2)*0.17=6,868 [D] 
2. základová deska tl.300mm------------ 
deska HH=-0,850 SH=-1,150 
(37.01*2+11.36*2)*0.3=29,022 [E] 
(1.975+2.78*2+4.88+2.78*2+1.8+1.38*2+1.6+1.38*2)*0.3 boky otvorů=8,069 [F] 
desky HH=-2,200 SH=-2,500 
(2.575*2+3.08*2+5.48*2+3.08*2+2.4*2+1.68*2+2.2*2+1.68*2)*0.3=13,305 [G] 
Celkem: A+B+C+D+E+F+G=77,933 [H]77.933000 = 77,933000 [A]_x000d_</t>
  </si>
  <si>
    <t>273351122</t>
  </si>
  <si>
    <t>Bednění základů desek odstranění</t>
  </si>
  <si>
    <t>273361821</t>
  </si>
  <si>
    <t>Výztuž základů desek z betonářské oceli 10 505 (R) nebo BSt 500</t>
  </si>
  <si>
    <t xml:space="preserve"> 1. základová deska tl.300mm 
128.766*0.15 odborný odhad=19,315 [A]19.315000 = 19,315000 [A]_x000d_</t>
  </si>
  <si>
    <t>279113131</t>
  </si>
  <si>
    <t>Základové zdi z tvárnic ztraceného bednění včetně výplně z betonu bez zvláštních nároků na vliv prostředí třídy C 16/20, tloušťky zdiva 150 mm</t>
  </si>
  <si>
    <t xml:space="preserve"> 1. kabelové kanálky 
(2.56+1.985+0.15)*0.75=3,521 [A] 
(3.05+0.15+2.3+3.1)*0.75=6,450 [B] 
(0.735*2+3.61*2)*0.75=6,518 [C] 
(3.81+2.375+1.725+1.8-0.5+0.993*2+1.377+2.077)*0.75=10,988 [D] 
(3.545*2+2.5+0.765+0.71+0.55)*0.75=8,711 [E] 
Celkem: A+B+C+D+E=36,188 [F]36.188000 = 36,188000 [A]_x000d_</t>
  </si>
  <si>
    <t>279113134</t>
  </si>
  <si>
    <t>Základové zdi z tvárnic ztraceného bednění včetně výplně z betonu bez zvláštních nároků na vliv prostředí třídy C 16/20, tloušťky zdiva přes 250 do 300 mm</t>
  </si>
  <si>
    <t xml:space="preserve"> 1. izolační přizdívka kolem šachet pod základovou deskou tl.300mm, HH=-1,300 SH=-2,550 
(2.575+3.08*2+0.3*2)*1.25=11,669 [A] 
(5.48+3.08*2+0.3*2)*1.25=15,300 [B] 
(2.4+1.68*2+0.3*2)*1.25=7,950 [C] 
(2.2+1.68*2+0.3*2)*1.25=7,700 [D] 
Celkem: A+B+C+D=42,619 [E]42.619000 = 42,619000 [A]_x000d_</t>
  </si>
  <si>
    <t>279311911</t>
  </si>
  <si>
    <t>Základové zdi z betonu prostého bez zvláštních nároků na vliv prostředí tř. C 16/20</t>
  </si>
  <si>
    <t xml:space="preserve"> 1. obetonování plastových šachet 
(1.8*2.16*4+2.2*2.16)*2 HH=-0,200 SH=-2,200=40,608 [A] 
-(1.5*1.2*4+1.9*1.2)*2 odečet objemu plastových šachet=-18,960 [B] 
Celkem: A+B=21,648 [C]21.648000 = 21,648000 [A]_x000d_</t>
  </si>
  <si>
    <t>279321347</t>
  </si>
  <si>
    <t>Základové zdi z betonu železového (bez výztuže) bez zvláštních nároků na prostředí tř. C 25/30</t>
  </si>
  <si>
    <t xml:space="preserve"> 1. betonové zdi na základové desce------- 
venkovní obruba kolem desky HH=-0,100 SH=-0,850 
(37.01*2+11.36*2-0.38*4-2.575-5.48-2.4-2.2)*0.75*0.38=23,531 [A] 
venkovní obruba kolem desky HH=-0,100 SH=-2,200 
(2.575+5.48+2.4+2.2)*2.1*0.38=10,099 [B] 
zdivo šachet pod základovou deskou HH=-1,150 SH=-2,200 
(2.575+2.4*2)*1.05*0.3=2,323 [C] 
(5.48+2.4*2)*1.05*0.3=3,238 [D] 
(2.4+1*2)*1.05*0.3=1,386 [E] 
(2.2+1*2)*1.05*0.3=1,323 [F] 
zdivo šachet pod základovou deskou HH=-0,850 SH=-2,200 
2.4*1.35*1.155=3,742 [G] 
zdi uvnitř vany HH=-0,100 SH=-0,850 
(10.675+10.6*2)*0.75*0.3=7,172 [H] 
10.6*0.75*0.465=3,697 [I] 
(8.1+3.6*5+2.61+1.03)*0.75*0.3=6,692 [J] 
(3.51*3)*0.75*0.3+8.1*0.75*0.15=3,281 [K] 
Celkem: A+B+C+D+E+F+G+H+I+J+K=66,484 [L]66.484000 = 66,484000 [A]_x000d_</t>
  </si>
  <si>
    <t>279351121</t>
  </si>
  <si>
    <t>Bednění základových zdí rovné oboustranné za každou stranu zřízení</t>
  </si>
  <si>
    <t xml:space="preserve"> 1. betonové zdi na základové desce------- 
venkovní obruba kolem desky HH=-0,100 SH=-0,850 
(37.01*2+11.36*2-0.38*4-2.575-5.48-2.4-2.2)*0.75-(0.38*8+0.3*17+0.465*2+0.15)*0.75=55,009 [A] 
venkovní obruba kolem desky HH=-0,100 SH=-2,200 
(2.575+5.48+2.4+2.2)*2.1*2+(0.38*2*4)*(2.2-1.15)-(1.155*2.1)=53,918 [B] 
zdivo šachet pod základovou deskou HH=-1,150 SH=-2,200 
(2.575+2.4*2)*1.05*2=15,488 [C] 
(5.48+2.4*2)*1.05*2-(1.115*1.05)=20,417 [D] 
(2.4+1*2)*1.05*2=9,240 [E] 
(2.2+1*2)*1.05*2=8,820 [F] 
zdivo šachet pod základovou deskou HH=-0,850 SH=-2,200 
2.4*1.35*2=6,480 [G] 
zdi uvnitř vany HH=-0,100 SH=-0,850 
(10.675+10.6*2)*0.75*2=47,813 [H] 
10.6*0.75*2=15,900 [I] 
(8.1+3.6*5+2.61+1.03)*0.75*2-(0.3*4)*0.75+(0.43*2*0.75)=44,355 [J] 
(3.51*3)*0.75*2+8.1*0.75*2-(0.3*2)*0.75=27,495 [K] 
2. obetonování plastových šachet 
((1.8+2.09*2)*4+(2.2+2.09*2))*2 HH=-0,200 SH=-2,200=60,600 [L] 
Celkem: A+B+C+D+E+F+G+H+I+J+K+L=365,535 [M]365.535000 = 365,535000 [A]_x000d_</t>
  </si>
  <si>
    <t>279351122</t>
  </si>
  <si>
    <t>Bednění základových zdí rovné oboustranné za každou stranu odstranění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</si>
  <si>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</si>
  <si>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</si>
  <si>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 xml:space="preserve"> 1. izolační přizdívka kolem šachet pod základovou deskou tl.300mm, HH=-1,300 SH=-2,550 
42.619*0.3*0.035 odborný odhad=0,447 [A] 
2. betonové zdi na základové desce 
66.484*0.12 odborný odhad=7,978 [B] 
3. stěny kabelových kanálků 
36.188*0.15*0.035 odborný odhad=0,190 [C] 
Celkem: A+B+C=8,615 [D]8.615000 = 8,615000 [A]_x000d_</t>
  </si>
  <si>
    <t>SVISLÉ A KOMPLETNÍ KONSTRUKCE</t>
  </si>
  <si>
    <t>311235151</t>
  </si>
  <si>
    <t>Zdivo jednovrstvé z cihel děrovaných broušených na celoplošnou tenkovrstvou maltu, pevnost cihel do P10, tl. zdiva 300 mm</t>
  </si>
  <si>
    <t xml:space="preserve"> 1. vnitřní zdivo tl.300mm 
 (10.6*3+10.675+3.5+3.9+7.8)*3.275 HH=+3,175 SH=-0,100=188,886 [A] 
-(1.1*2.275*2+1.2*2.275) odečet dveří=-7,735 [B] 
Celkem: A+B=181,151 [C]181.151000 = 181,151000 [A]_x000d_</t>
  </si>
  <si>
    <t>311235221</t>
  </si>
  <si>
    <t>Zdivo jednovrstvé z cihel děrovaných broušených na celoplošnou tenkovrstvou maltu, pevnost cihel přes P10 do P15, tl. zdiva 440 mm</t>
  </si>
  <si>
    <t xml:space="preserve"> 1. obvodové zdivo tl.440mm - 1NP 
(37.15*2+10.62*2)*3 HH=+3,175 SH=+0,175=286,620 [A] 
-(1.5*1.5*4+0.75*1.5*2+1.24*1.5) odečet oken=-13,110 [B] 
-(1*2.275+1.2*2.275*4+1.75*2.275*6) odečet dveří=-37,083 [C] 
-(1*2+1.75*4+1.5+1.25+1.5*4+2.25*6)*0.25 odedčet překladů PR01-06=-7,813 [D] 
2. štítové zdi - krov 
(11.5*(4.12-3.82)+11.5*(6.5-4.12)/2)*2=34,270 [E] 
Celkem: A+B+C+D+E=262,884 [F]262.884000 = 262,884000 [A]_x000d_</t>
  </si>
  <si>
    <t>311238969</t>
  </si>
  <si>
    <t>Zakládací vrstva z hydrofobizovaných broušených cihel s integrovanou izolací výšky 250 mm, tloušťky 380 mm</t>
  </si>
  <si>
    <t xml:space="preserve"> 1. zakládací vrstva po obvodě budovy 
37.01*2+10.6*2-(1+1.2*4+1.75*6) obvod bez otvorů dveří, HH=+0,175 SH=-0,100=78,920 [A]78.920000 = 78,920000 [A]_x000d_</t>
  </si>
  <si>
    <t>317168021</t>
  </si>
  <si>
    <t>Překlady keramické ploché osazené do maltového lože, výšky překladu 71 mm šířky 145 mm, délky 1000 mm</t>
  </si>
  <si>
    <t xml:space="preserve"> 1 překlad PR010=1,000 [A]1.000000 = 1,000000 [A]_x000d_</t>
  </si>
  <si>
    <t>317168022</t>
  </si>
  <si>
    <t>Překlady keramické ploché osazené do maltového lože, výšky překladu 71 mm šířky 145 mm, délky 1250 mm</t>
  </si>
  <si>
    <t xml:space="preserve"> 1 překlad PR07=6,000 [A] 
2 překlad PR09=2,000 [B] 
Celkem: A+B=8,000 [C]8.000000 = 8,000000 [A]_x000d_</t>
  </si>
  <si>
    <t>317168023</t>
  </si>
  <si>
    <t>Překlady keramické ploché osazené do maltového lože, výšky překladu 71 mm šířky 145 mm, délky 1500 mm</t>
  </si>
  <si>
    <t xml:space="preserve"> 5*2 překlad PR08=10,000 [A] 
1*2 překlad PR011=2,000 [B] 
Celkem: A+B=12,000 [C]12.000000 = 12,000000 [A]_x000d_</t>
  </si>
  <si>
    <t>317168051</t>
  </si>
  <si>
    <t>Překlady keramické vysoké osazené do maltového lože, šířky překladu 70 mm výšky 238 mm, délky 1000 mm</t>
  </si>
  <si>
    <t xml:space="preserve"> 2*5 překlad PR01=10,000 [A]10.000000 = 10,000000 [A]_x000d_</t>
  </si>
  <si>
    <t>317168052</t>
  </si>
  <si>
    <t>Překlady keramické vysoké osazené do maltového lože, šířky překladu 70 mm výšky 238 mm, délky 1250 mm</t>
  </si>
  <si>
    <t xml:space="preserve"> 1*5 překlad PR04=5,000 [A]5.000000 = 5,000000 [A]_x000d_</t>
  </si>
  <si>
    <t>317168053</t>
  </si>
  <si>
    <t>Překlady keramické vysoké osazené do maltového lože, šířky překladu 70 mm výšky 238 mm, délky 1500 mm</t>
  </si>
  <si>
    <t xml:space="preserve"> 1*5 překlad PR03=5,000 [A] 
5*5 překlad PR05=25,000 [B] 
Celkem: A+B=30,000 [C]30.000000 = 30,000000 [A]_x000d_</t>
  </si>
  <si>
    <t>317168054</t>
  </si>
  <si>
    <t>Překlady keramické vysoké osazené do maltového lože, šířky překladu 70 mm výšky 238 mm, délky 1750 mm</t>
  </si>
  <si>
    <t xml:space="preserve"> 4*5 překlad PR02=20,000 [A]20.000000 = 20,000000 [A]_x000d_</t>
  </si>
  <si>
    <t>317168056</t>
  </si>
  <si>
    <t>Překlady keramické vysoké osazené do maltového lože, šířky překladu 70 mm výšky 238 mm, délky 2250 mm</t>
  </si>
  <si>
    <t xml:space="preserve"> 6*5 překlad PR06=30,000 [A]30.000000 = 30,000000 [A]_x000d_</t>
  </si>
  <si>
    <t>317998114</t>
  </si>
  <si>
    <t>Izolace tepelná mezi překlady z pěnového polystyrenu výšky 24 cm, tloušťky 90 mm</t>
  </si>
  <si>
    <t xml:space="preserve"> 1. tepelná izolace mezi keram.překlady - EPS tl.90mm 
1*2 PR01=2,000 [A] 
1.75*4 PR02=7,000 [B] 
1.5 PR03=1,500 [C] 
1.25 PR04=1,250 [D] 
1.5*4 PR05=6,000 [E] 
2.25*6 PR06=13,500 [F] 
Celkem: A+B+C+D+E+F=31,250 [G]31.250000 = 31,250000 [A]_x000d_</t>
  </si>
  <si>
    <t>342241162</t>
  </si>
  <si>
    <t>Příčky nebo přizdívky jednoduché z cihel nebo příčkovek pálených na maltu MVC nebo MC plných P7,5 až P15 dl. 290 mm (290x140x65 mm), tl. o tl. 140 mm</t>
  </si>
  <si>
    <t xml:space="preserve"> 1. příčky z cihel plných tl.150mm 
HH=+3,175 SH=-0,100 
(2.7+1.975)*3.275-(1*2.12) m.č.07/08=13,191 [A] 
(5.98+0.15+1.77)*3.275-(0.9*2.12) m.č.01/04+02=23,965 [B] 
1.18*3.275-(0.9*2.12) m.č.02/04=1,957 [C] 
(1.87*2+0.925*2)*3.275-(0.8*2.12*2) m.č.05+06/04=14,915 [D] 
7.1*3.275 m.č.09/03+10=23,253 [E] 
3.1*3.275 m.č.03/10=10,153 [F] 
10.6*3.275 m.č.11/12+13 - opatření EMC=34,715 [G] 
11.9*3.275 m.č.13/12+14+16=38,973 [H] 
3.5*3.275 m.č.14/16=11,463 [I] 
3.6*3.275 m.č.15/17=11,790 [J] 
3.6*3.275 m.č.17/18=11,790 [K] 
Celkem: A+B+C+D+E+F+G+H+I+J+K=196,165 [L]196.165000 = 196,165000 [A]_x000d_</t>
  </si>
  <si>
    <t>389361001</t>
  </si>
  <si>
    <t>Doplňující výztuž prefabrikovaných konstrukcí pro každý druh a stavební díl z betonářské oceli</t>
  </si>
  <si>
    <t xml:space="preserve"> 1. prefa strop nad 1NP 
0.4 zálivková výztuž mezi panely, odborný odhad=0,400 [A] 
0.278*0.15 dobetonávka prefa stropní konstrukce - výstup na půdu=0,042 [B] 
Celkem: A+B=0,442 [C]0.442000 = 0,442000 [A]_x000d_</t>
  </si>
  <si>
    <t>389381001</t>
  </si>
  <si>
    <t>Dobetonování prefabrikovaných konstrukcí</t>
  </si>
  <si>
    <t xml:space="preserve"> 1. strop nad 1NP 
(1.2*1.6-0.7*1.5)*0.32 dobetonávka prefa stropní konstrukce - výstup na půdu=0,278 [A]0.278000 = 0,278000 [A]_x000d_</t>
  </si>
  <si>
    <t>411133902</t>
  </si>
  <si>
    <t>Montáž stropních panelů z předpjatého betonu bez závěsných háků, v budovách výšky do 18 m, hmotnosti přes 1,5 do 3 t</t>
  </si>
  <si>
    <t xml:space="preserve"> 1. strop nad 1NP 
1 SP3=1,000 [A] 
1 SP4=1,000 [B] 
Celkem: A+B=2,000 [C]2.000000 = 2,000000 [A]_x000d_</t>
  </si>
  <si>
    <t>411133904</t>
  </si>
  <si>
    <t>Montáž stropních panelů z předpjatého betonu bez závěsných háků, v budovách výšky do 18 m, hmotnosti přes 5 do 7 t</t>
  </si>
  <si>
    <t xml:space="preserve"> 1. strop nad 1NP 
27 SP1=27,000 [A] 
2 SP2=2,000 [B] 
Celkem: A+B=29,000 [C]29.000000 = 29,000000 [A]_x000d_</t>
  </si>
  <si>
    <t>417321515</t>
  </si>
  <si>
    <t>Ztužující pásy a věnce z betonu železového (bez výztuže) tř. C 25/30</t>
  </si>
  <si>
    <t xml:space="preserve"> 1. ztužující věnce 
obvodové zdivo 
(37.15-0.44*2)*2*(0.36*0.325+0.15*0.32) V1=11,969 [A] 
(11.5*2)*(0.36*0.325+0.5*0.32) V2=6,371 [B] 
vnitřní zdivo 
 (10.6*3+10.675+3.5+3.9+7.8)*0.3*0.325=5,623 [C] 
Celkem: A+B+C=23,963 [D]23.963000 = 23,963000 [A]_x000d_</t>
  </si>
  <si>
    <t>417351115</t>
  </si>
  <si>
    <t>Bednění bočnic ztužujících pásů a věnců včetně vzpěr zřízení</t>
  </si>
  <si>
    <t xml:space="preserve"> 1. ztužující věnce 
obvodové zdivo 
(37.15-0.44*2)*2*(0.325+0.32)*2 V1=93,577 [A] 
(10.6)*2*(0.325*2+0.32+0.15) V2=23,744 [B] 
vnitřní zdivo 
 (10.6*3+10.675+3.5+3.9+7.8)*2*0.325=37,489 [C] 
Celkem: A+B+C=154,810 [D]154.810000 = 154,810000 [A]_x000d_</t>
  </si>
  <si>
    <t>417351116</t>
  </si>
  <si>
    <t>Bednění bočnic ztužujících pásů a věnců včetně vzpěr odstranění</t>
  </si>
  <si>
    <t>417361821</t>
  </si>
  <si>
    <t>Výztuž ztužujících pásů a věnců z betonářské oceli 10 505 (R) nebo BSt 500</t>
  </si>
  <si>
    <t xml:space="preserve"> 23.963*0.05 ztužující věnce, odborný odhad=1,198 [A]1.198000 = 1,198000 [A]_x000d_</t>
  </si>
  <si>
    <t>R417238215</t>
  </si>
  <si>
    <t>Obezdívka ztužujícího věnce keramickými věncovkami včetně tepelné izolace z pěnového polystyrenu tl. 90 mm jednostranná</t>
  </si>
  <si>
    <t xml:space="preserve"> 1. obezdívka věnců věncovkou s tepelnou izolací 
(11.5*2)*0.645=14,835 [A]14.835000 = 14,835000 [A]_x000d_</t>
  </si>
  <si>
    <t>R593468661</t>
  </si>
  <si>
    <t>panel stropní předpjatý 1000x1190x320mm únosnost 271,4kNm/1,2m</t>
  </si>
  <si>
    <t xml:space="preserve"> 1. strop nad 1NP 
11*27 SP1=297,000 [A] 
5.9 SP3=5,900 [B] 
3.5 SP4=3,500 [C] 
Celkem: A+B+C=306,400 [D]306.400000 = 306,400000 [A]_x000d_</t>
  </si>
  <si>
    <t>R593468662</t>
  </si>
  <si>
    <t xml:space="preserve">panel stropní předpjatý 1000x1190x320mm  únosnost 332,6kNm/1,2m</t>
  </si>
  <si>
    <t xml:space="preserve"> 1. strop nad 1NP 
11*2 SP2=22,000 [A]22.000000 = 22,000000 [A]_x000d_</t>
  </si>
  <si>
    <t>6</t>
  </si>
  <si>
    <t>ÚPRAVY POVRCHŮ, PODLAHY A OSAZOVÁNÍ VÝPLNÍ</t>
  </si>
  <si>
    <t>28376418</t>
  </si>
  <si>
    <t>deska z polystyrénu XPS, hrana polodrážková a hladký povrch 300kPA tl 60mm</t>
  </si>
  <si>
    <t xml:space="preserve"> 1. zateplení soklu nad terénem - polystyren XPS 
33.357=33,357 [A]33.357000 = 33,357000 [A]_x000d_</t>
  </si>
  <si>
    <t>28376421</t>
  </si>
  <si>
    <t>deska z polystyrénu XPS, hrana polodrážková a hladký povrch 300kPA tl 80mm</t>
  </si>
  <si>
    <t xml:space="preserve"> 1. zateplení vnitřní strany základů - polystyren XPS 
38.183=38,183 [A]38.183000 = 38,183000 [A]_x000d_</t>
  </si>
  <si>
    <t xml:space="preserve"> 1. zateplení věnce V1 - polystyren XPS tl.80mm 
37.15*2*(0.325+0.32)=47,924 [A]47.924000 = 47,924000 [A]_x000d_</t>
  </si>
  <si>
    <t>611111212</t>
  </si>
  <si>
    <t>Vyspravení povrchu neomítaných vnitřních ploch montovaných betonových konstrukcí z prefabrikovaných dílců nanášením cementové malty</t>
  </si>
  <si>
    <t>Vyspravení povrchu neomítaných vnitřních ploch montovaných betonových konstrukcí z prefabrikovaných dílců nanášením cementové malty na překrytí místních nerovností styku dílců se zahlazením do roviny a s případným vytvořením fabionu u stěn (při poloměru menším než 50 mm) stropních a schodišťových konstrukcí šířky jednotlivých dílců přes 600 do 1800 mm</t>
  </si>
  <si>
    <t xml:space="preserve"> 1. stěrka na stropní panely 
m.č.01 až 18 mimo 07+08 
14.87+14.87+9.69+13.89+3.43+3.43+40.42+7.31+75.26+13.3+51.11+18.02+9+8.7+9+9=301,300 [A]301.300000 = 301,300000 [A]_x000d_</t>
  </si>
  <si>
    <t>611323111</t>
  </si>
  <si>
    <t>Omítka vápenocementová vnitřních ploch hladkých nanášená ručně jednovrstvá hladká, na neomítnutý bezesparý podklad, tloušťky do 5 mm stropů rovných</t>
  </si>
  <si>
    <t>612321121</t>
  </si>
  <si>
    <t>Omítka vápenocementová vnitřních ploch nanášená ručně jednovrstvá, tloušťky do 10 mm hladká svislých konstrukcí stěn</t>
  </si>
  <si>
    <t xml:space="preserve"> 1. podkladní omítka pod keramický obklad stěn 
25.17=25,170 [A]25.170000 = 25,170000 [A]_x000d_</t>
  </si>
  <si>
    <t>612321141</t>
  </si>
  <si>
    <t>Omítka vápenocementová vnitřních ploch nanášená ručně dvouvrstvá, tloušťky jádrové omítky do 10 mm a tloušťky štuku do 3 mm štuková svislých konstrukcí stěn</t>
  </si>
  <si>
    <t>"`1. omítka stěn 
m.č.01 
(5.98*2+1.77*2)*3.5=54,250 [A] 
-(1.24*1.5+0.9*2.02)+(1.24+1.5*2)*0.18=-2,915 [B] 
m.č.02 
(4.55*2+1.18*2)*3.5=40,110 [C] 
-(0.75*1.5+0.9*2.02)+(0.75+1.5*2)*0.18=-2,268 [D] 
m.č.03 
(3.05*2+3.1*2)*3.5=43,050 [E] 
-(0.75*1.5+0.9*2.02+2.2*0.8)+(0.75+1.5*2)*0.18+(1.1+2.175*2)*0.15=-3,211 [F] 
m.č.04 
(5.975*2+3.1*2)*3.5=63,525 [G] 
-(1.5*1.5+0.9*2.02*4+0.8*2.02*2+2.725*2)+(1.5+1.5*2)*0.18+(1.1+2.175*2)*0.15=-16,577 [H] 
m.č.05 
(0.925*2+1.72*2)*(3.5-2)=7,935 [I] 
m.č.06 
(0.925*2+1.72*2)*(3.5-2)=7,935 [J] 
m.č.07 
(10.675*2+7.2*2)*3=107,250 [K] 
-(1.5*1.5*3+1*2.175+0.9*2.02)+(1.5+1.5*2)*0.18*3=-8,313 [L] 
m.č.08 
(1.975*2+2.55*2)*3=27,150 [M] 
-(1*2.175+1*2.45)=-4,625 [N] 
m.č.09 
(7.1*2+7.35*2)*3.5=101,150 [O] 
-(1.2*2.45)=-2,940 [P] 
m.č.10 
(2.3*2+3.1*2)*3.5=37,800 [Q] 
-(1*2.02)+(1.2+2.175*2)*0.15=-1,188 [R] 
m.č.11 
(7.1*2+10.6*2)*3.5=123,900 [S] 
-(1*2.02+1.2*2.45)=-4,960 [T] 
m.č.12 
(3.8*2+3.5*2)*3.5=51,100 [U] 
-(1.75*2.45)=-4,288 [V] 
m.č.13 
(11.9*2+6.95*2)*3.5=131,950 [W] 
-(1.2*2.45+1.75*2.45)=-7,228 [X] 
m.č.14 
(5.15*2+3.5*2)*3.5=60,550 [Y] 
-(1.75*2.45)=-4,288 [Z] 
m.č.15 
(2.5*2+3.6*2)*3.5=42,700 [AA] 
-(1.75*2.45)=-4,288 [AB] 
m.č.16 
(2.5*2+3.5*2)*3.5=42,000 [AC] 
-(1.2*2.45)=-2,940 [AD] 
m.č.17 
(2.5*2+3.6*2)*3.5=42,700 [AE] 
-(1.75*2.45)=-4,288 [AF] 
m.č.18 
(2.5*2+3.6*2)*3.5=42,700 [AG] 
-(1.75*2.45)=-4,288 [AH] 
Celkem: A+B+C+D+E+F+G+H+I+J+K+L+M+N+O+P+Q+R+S+T+U+V+W+X+Y+Z+AA+AB+AC+AD+AE+AF+AG+AH=949,150 [AI]`949.150000 " _x000d_</t>
  </si>
  <si>
    <t>612321191</t>
  </si>
  <si>
    <t>Omítka vápenocementová vnitřních ploch nanášená ručně Příplatek k cenám za každých dalších i započatých 5 mm tloušťky omítky přes 10 mm stěn</t>
  </si>
  <si>
    <t>622211011</t>
  </si>
  <si>
    <t>Montáž kontaktního zateplení lepením a mechanickým kotvením z polystyrenových desek na vnější stěn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</si>
  <si>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</si>
  <si>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 xml:space="preserve"> 1. zateplení soklu nad terénem - polystyren XPS 
(37.01*2+11.36*2)*0.365 HH=+0,175 SH=-0,190, obvod budovy=35,310 [A] 
-(1+1.2*3+1.75*4+1.2+1.75*2)*0.175+(0.23*2*7+0.32*2*3)*0.175 odečet dveří, přípočet ostění=-1,953 [B] 
Mezisoučet: A+B=33,357 [C] 
2. zateplení vnitřní strany základů - polystyren XPS 
(10.695*2+7.22*2)*0.85 m.č.07=30,456 [D] 
(1.985*2+2.56*2)*0.85=7,727 [E] 
Mezisoučet: D+E=38,183 [F] 
Celkem: A+B+D+E=71,540 [G]71.540000 = 71,540000 [A]_x000d_</t>
  </si>
  <si>
    <t>622211021</t>
  </si>
  <si>
    <t>Montáž kontaktního zateplení lepením a mechanickým kotvením z polystyrenových desek na vnější stěny, na podklad betonový nebo z lehčeného betonu,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</si>
  <si>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</si>
  <si>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</si>
  <si>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</si>
  <si>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 xml:space="preserve"> 71.54 zateplení soklu nad terénem - polystyren XPS=71,540 [A]71.540000 = 71,540000 [A]_x000d_</t>
  </si>
  <si>
    <t>622322141</t>
  </si>
  <si>
    <t>Omítka vápenocementová lehčená vnějších ploch nanášená ručně dvouvrstvá, tloušťky jádrové omítky do 15 mm a tloušťky štuku do 3 mm štuková stěn</t>
  </si>
  <si>
    <t xml:space="preserve"> 1. omítka fasády 
pohled JZ 
37.15*3.745 HH=+3,920 SH=+0,175=139,127 [A] 
-(1.5*1.5+0.75*1.5+1.75*2.275*2+1.2*2.275) odečet otvorů=-14,068 [B] 
(1.5*3+(0.75+1.5*2)+(1.75+2.275*2)+(1.2+2.275*2))*0.18 ostění=3,654 [C] 
pohled SV 
37.15*3.745 HH=+3,920 SH=+0,175=139,127 [D] 
-(1.5*1.5*2+1*2.275+1.2*2.275*3+1.75*2.275*3) odečet otvorů=-26,909 [E] 
(1.5*3*2+(1.2+2.275*2)+(1.2+2.275*2)*3)*0.18+(1.75+2.275*2)*3*0.3 ostění=11,430 [F] 
pohled JV 
11.5*3.945 HH=+4,120 SH=+0,175=45,368 [G] 
11.5*2.555/2 HH=+6,500 SH=+4,120=14,691 [H] 
-(1.75*2.275) odečet otvorů=-3,981 [I] 
(1.75+2.275*2)*0.3 ostění=1,890 [J] 
pohled SZ 
11.5*3.945 HH=+4,120 SH=+0,175=45,368 [K] 
11.5*2.555/2 HH=+6,500 SH=+4,120=14,691 [L] 
-(1.5*1.5+0.75*1.5+1.24*1.5) odečet otvorů=-5,235 [M] 
(1.5*3+(0.75+1.5*2)+(1.24+1.5*2))*0.18 ostění=2,248 [N] 
Celkem: A+B+C+D+E+F+G+H+I+J+K+L+M+N=367,401 [O]367.401000 = 367,401000 [A]_x000d_</t>
  </si>
  <si>
    <t>622322191</t>
  </si>
  <si>
    <t>Omítka vápenocementová lehčená vnějších ploch nanášená ručně Příplatek k cenám za každých dalších i započatých 5 mm tloušťky omítky přes 15 mm stěn</t>
  </si>
  <si>
    <t>622511112</t>
  </si>
  <si>
    <t>Omítka tenkovrstvá akrylátová vnějších ploch probarvená bez penetrace mozaiková střednězrnná stěn</t>
  </si>
  <si>
    <t xml:space="preserve"> 33.357 zateplení soklu nad terénem - polystyren XPS=33,357 [A]33.357000 = 33,357000 [A]_x000d_</t>
  </si>
  <si>
    <t>622531022</t>
  </si>
  <si>
    <t>Omítka tenkovrstvá silikonová vnějších ploch probarvená bez penetrace zatíraná (škrábaná), zrnitost 2,0 mm stěn</t>
  </si>
  <si>
    <t xml:space="preserve"> 1. omítka fasády - tenkovrstvá probarvená omítka 
367.717=367,717 [A]367.717000 = 367,717000 [A]_x000d_</t>
  </si>
  <si>
    <t>629991011</t>
  </si>
  <si>
    <t>Zakrytí vnějších ploch před znečištěním včetně pozdějšího odkrytí výplní otvorů a svislých ploch fólií přilepenou lepící páskou</t>
  </si>
  <si>
    <t xml:space="preserve"> 1. omítka fasády 
pohled JZ 
(1.5*1.5+0.75*1.5+1.75*2.45*2+1.2*2.45)=14,890 [A] 
pohled SV 
(1.5*1.5*2+1*2.45+1.2*2.45*3+1.75*2.45*3)=28,633 [B] 
pohled JV 
(1.75*2.175)=3,806 [C] 
pohled SZ 
(1.5*1.5+0.75*1.5+1.24*1.5)=5,235 [D] 
Celkem: A+B+C+D=52,564 [E]52.564000 = 52,564000 [A]_x000d_</t>
  </si>
  <si>
    <t>631311114</t>
  </si>
  <si>
    <t>Mazanina z betonu prostého bez zvýšených nároků na prostředí tl. přes 50 do 80 mm tř. C 16/20</t>
  </si>
  <si>
    <t xml:space="preserve"> 1. podlaha P2b - potěr z betonu C16/20 tl.45mm se sítí 150x150x6mm 
(10.695*3.1+3.05*3.1)*0.045=1,917 [A] 
2. výplň podlahy mezi kanálky polystyrenbetonem 
0.55*0.55*0.045=0,014 [B] 
0.78*3.51*0.045=0,123 [C] 
0.735*1.424*2*0.045=0,094 [D] 
0.66*3.61*0.045=0,107 [E] 
Celkem: A+B+C+D+E=2,255 [F]2.255000 = 2,255000 [A]_x000d_</t>
  </si>
  <si>
    <t>631311116</t>
  </si>
  <si>
    <t>Mazanina z betonu prostého bez zvýšených nároků na prostředí tl. přes 50 do 80 mm tř. C 25/30</t>
  </si>
  <si>
    <t xml:space="preserve"> 1. strop S2 - nadbetonávka na prefa panely tl.50mm 
((37.15-0.44*2)*(11.5-0.44*2)-1.5*0.7)*0.05=19,207 [A]19.207000 = 19,207000 [A]_x000d_</t>
  </si>
  <si>
    <t>631311134</t>
  </si>
  <si>
    <t>Mazanina z betonu prostého bez zvýšených nároků na prostředí tl. přes 120 do 240 mm tř. C 16/20</t>
  </si>
  <si>
    <t xml:space="preserve"> 1. podlaha P2a - potěr z betonu C16/20 tl.200mm se sítí 150x150x6mm 
2.3*3.1*0.2=1,426 [A] 
(1.425*3.51-0.53*1.12+2.375*0.14)*0.2=0,948 [B] 
(1.575*2.52-0.53*1.12)*0.2=0,675 [C] 
(5.16*2.5-0.71*0.71+0.915*1.01)*0.2=2,664 [D] 
Celkem: A+B+C+D=5,713 [E]5.713000 = 5,713000 [A]_x000d_</t>
  </si>
  <si>
    <t>631319171</t>
  </si>
  <si>
    <t>Příplatek k cenám mazanin za stržení povrchu spodní vrstvy mazaniny latí před vložením výztuže nebo pletiva pro tl. obou vrstev mazaniny přes 50 do 80 mm</t>
  </si>
  <si>
    <t xml:space="preserve"> 1. podlaha P2b - potěr z betonu C16/20 tl.45mm se sítí 150x150x6mm 
(10.695*3.1+3.05*3.1)*0.045=1,917 [A] 
Celkem: A=1,917 [B]1.917000 = 1,917000 [A]_x000d_</t>
  </si>
  <si>
    <t>631319175</t>
  </si>
  <si>
    <t>Příplatek k cenám mazanin za stržení povrchu spodní vrstvy mazaniny latí před vložením výztuže nebo pletiva pro tl. obou vrstev mazaniny přes 120 do 240 mm</t>
  </si>
  <si>
    <t>631342133</t>
  </si>
  <si>
    <t>Mazanina z betonu lehkého tepelně-izolačního polystyrénového tl. přes 120 do 240 mm, objemové hmotnosti 700 kg/m3</t>
  </si>
  <si>
    <t xml:space="preserve"> 1. výplň podlahy mezi kanálky 
0.55*0.55*0.5=0,151 [A] 
0.78*3.51*0.75=2,053 [B] 
0.735*1.424*0.75*2=1,570 [C] 
0.66*3.61*0.75=1,787 [D] 
Celkem: A+B+C+D=5,561 [E]5.561000 = 5,561000 [A]_x000d_</t>
  </si>
  <si>
    <t>631351101</t>
  </si>
  <si>
    <t>Bednění v podlahách rýh a hran zřízení</t>
  </si>
  <si>
    <t xml:space="preserve"> 1. strop S2 - nadbetonávka na prefa panely tl.50mm 
((37.15-0.44*2)*2)*0.05=3,627 [A]3.627000 = 3,627000 [A]_x000d_</t>
  </si>
  <si>
    <t>631351102</t>
  </si>
  <si>
    <t>Bednění v podlahách rýh a hran odstranění</t>
  </si>
  <si>
    <t>631351111</t>
  </si>
  <si>
    <t>Bednění v podlahách otvorů a prostupů zřízení</t>
  </si>
  <si>
    <t xml:space="preserve"> 1. strop S2 - nadbetonávka na prefa panely tl.50mm 
(1.5*2+0.7*2)*0.05=0,220 [A]0.220000 = 0,220000 [A]_x000d_</t>
  </si>
  <si>
    <t>631351112</t>
  </si>
  <si>
    <t>Bednění v podlahách otvorů a prostupů odstranění</t>
  </si>
  <si>
    <t>631362021</t>
  </si>
  <si>
    <t>Výztuž mazanin ze svařovaných sítí z drátů typu KARI</t>
  </si>
  <si>
    <t xml:space="preserve"> 1. podlaha P2b - potěr z betonu C16/20 tl.45mm se sítí 150x150x6mm 
hmotnost 3,03kg/m2, krytí a prořez 
(10.695*3.1+3.05*3.1)*0.00303*1.25=0,161 [A] 
2. podlaha P2a - potěr z betonu C16/20 tl.200mm se sítí 150x150x6mm 
2.3*3.1*0.00303*1.25=0,027 [B] 
(1.425*3.51-0.53*1.12+2.375*0.14)*0.00303*1.25=0,018 [C] 
(1.575*2.52-0.53*1.12)*0.00303*1.25=0,013 [D] 
(5.16*2.5-0.71*0.71+0.915*1.01)*0.00303*1.25=0,050 [E] 
Celkem: A+B+C+D+E=0,269 [F]0.269000 = 0,269000 [A]_x000d_</t>
  </si>
  <si>
    <t>632451455</t>
  </si>
  <si>
    <t>Potěr pískocementový běžný tl. přes 40 do 50 mm tř. C 20</t>
  </si>
  <si>
    <t xml:space="preserve"> 1. hydroizolační souvrtsví 2xasf.pás - ochranný potěr na hydroizolaci tl.50mm 
440.738 vodorovná=440,738 [A] 
2. skladba podlahy - mazanina tl.50mm na základové desce 
10.695*3.1=33,155 [B] 
5.5*10.62=58,410 [C] 
7.09*10.62=75,296 [D] 
3.8*10.62+8.11*3.05=65,092 [E] 
(7.81-0.95)*3.51=24,079 [F] 
3.61*(0.735*3+0.15)+1.03*0.7=9,223 [G] 
3.61*(0.72+0.15+0.66*2)=7,906 [H] 
Celkem: A+B+C+D+E+F+G+H=713,899 [I]713.899000 = 713,899000 [A]_x000d_</t>
  </si>
  <si>
    <t>OSTATNÍ KONSTRUKCE A PRÁCE, BOURÁNÍ</t>
  </si>
  <si>
    <t>31111006</t>
  </si>
  <si>
    <t>matice přesná šestihranná Pz DIN 934-8 M12</t>
  </si>
  <si>
    <t>100KUS</t>
  </si>
  <si>
    <t xml:space="preserve"> 60/100 krov - kotvení pozednice 200/100 - M12, hl.160mm=0,600 [A]0.600000 = 0,600000 [A]_x000d_</t>
  </si>
  <si>
    <t>31121004</t>
  </si>
  <si>
    <t>podložka pod dřevěnou konstrukci DIN 440 D 12mm</t>
  </si>
  <si>
    <t>31197004</t>
  </si>
  <si>
    <t>tyč závitová Pz 4.6 M12</t>
  </si>
  <si>
    <t xml:space="preserve"> 60*0.3 krov - kotvení pozednice 200/100 - M12, hl.160mm=18,000 [A]18.000000 = 18,000000 [A]_x000d_</t>
  </si>
  <si>
    <t>941211111</t>
  </si>
  <si>
    <t>Montáž lešení řadového rámového lehkého pracovního s podlahami s provozním zatížením tř. 3 do 200 kg/m2 šířky tř. SW06 přes 0,6 do 0,9 m, výšky do 10 m</t>
  </si>
  <si>
    <t xml:space="preserve"> 1. fasádní lešení 
pohled JZ 
(37.15+1*2)*(4.11-1.7) HH=+3,920 SH=-0,190=94,352 [A] 
pohled SV 
(37.15+1*2)*(4.11-1.7) HH=+3,920 SH=-0,190=94,352 [B] 
pohled JV 
(11.5+1*2)*(6.69-1.7) HH=+6,500 SH=-0,190=67,365 [C] 
pohled SZ 
(11.5+1*2)*(6.69-1.7) HH=+6,500 SH=-0,190=67,365 [D] 
Celkem: A+B+C+D=323,434 [E]323.434000 = 323,434000 [A]_x000d_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</si>
  <si>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</si>
  <si>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</si>
  <si>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 xml:space="preserve"> 323.434*60 fasádní lešení - předpokládaná doba pronájmu=19 406,040 [A]19406.040000 = 19406,040000 [A]_x000d_</t>
  </si>
  <si>
    <t>941211811</t>
  </si>
  <si>
    <t>Demontáž lešení řadového rámového lehkého pracovního s provozním zatížením tř. 3 do 200 kg/m2 šířky tř. SW06 přes 0,6 do 0,9 m, výšky do 10 m</t>
  </si>
  <si>
    <t xml:space="preserve"> 323.434 fasádní lešení=323,434 [A]323.434000 = 323,434000 [A]_x000d_</t>
  </si>
  <si>
    <t>949101112</t>
  </si>
  <si>
    <t>Lešení pomocné pracovní pro objekty pozemních staveb pro zatížení do 150 kg/m2, o výšce lešeňové podlahy přes 1,9 do 3,5 m</t>
  </si>
  <si>
    <t xml:space="preserve"> 1. pomocné lešení 
podlahová plocha m.č.01-18 dle legendy místností 
14.87+14.87+9.69+13.89+3.43+3.43+71.12+5.03+40.42+7.31+75.26+13.3+51.11+18.02+9+8.7+9+9=377,450 [A]377.450000 = 377,450000 [A]_x000d_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</si>
  <si>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</si>
  <si>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</si>
  <si>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 xml:space="preserve"> 37.15*11.5 zastavěná plocha 1NP=427,225 [A]427.225000 = 427,225000 [A]_x000d_</t>
  </si>
  <si>
    <t>953961113</t>
  </si>
  <si>
    <t>Kotvy chemické s vyvrtáním otvoru do betonu, železobetonu nebo tvrdého kamene tmel, velikost M 12, hloubka 160 mm</t>
  </si>
  <si>
    <t xml:space="preserve"> 60 krov - kotvení pozednice 200/100 - M12, hl.160mm=60,000 [A]60.000000 = 60,000000 [A]_x000d_</t>
  </si>
  <si>
    <t>D- 711</t>
  </si>
  <si>
    <t>IZOLACE PROTI VODĚ, VLHKOSTI A PLYNŮM</t>
  </si>
  <si>
    <t>11163150</t>
  </si>
  <si>
    <t>lak penetrační asfaltový</t>
  </si>
  <si>
    <t xml:space="preserve"> 1. hydroizolační souvrtsví 2xasf.pás - penetrace, spotřeba 0,35kg/m2 
440.738*2 vodorovná=881,476 [A] 
254.891*2 svislá=509,782 [B] 
Celkem: A+B=1 391,258 [C] 
C * 0.00035Koeficient množství=0,487 [D]0.487000 = 0,487000 [A]_x000d_</t>
  </si>
  <si>
    <t>62855002</t>
  </si>
  <si>
    <t>pás asfaltový natavitelný modifikovaný SBS tl 5,0mm s vložkou z polyesterové rohože a spalitelnou PE fólií nebo jemnozrnným minerálním posypem na horním povrchu</t>
  </si>
  <si>
    <t xml:space="preserve"> 1. hydroizolační souvrtsví 2xasf.pás 
440.738*2 vodorovná=881,476 [A] 
254.891*2 svislá=509,782 [B] 
Celkem: A+B=1 391,258 [C]1391.258000 = 1391,258000 [A]_x000d_</t>
  </si>
  <si>
    <t>69311068</t>
  </si>
  <si>
    <t>geotextilie netkaná separační, ochranná, filtrační, drenážní PP 300g/m2</t>
  </si>
  <si>
    <t xml:space="preserve"> 1. hydroizolační souvrtsví 2xasf.pás - ochranná geotextilie 
440.738 vodorovná=440,738 [A] 
219.58 svislá=219,580 [B] 
Celkem: A+B=660,318 [C]660.318000 = 660,318000 [A]_x000d_</t>
  </si>
  <si>
    <t>711111001</t>
  </si>
  <si>
    <t>Provedení izolace proti zemní vlhkosti natěradly a tmely za studena na ploše vodorovné V nátěrem penetračním</t>
  </si>
  <si>
    <t xml:space="preserve"> 1. hydroizolační souvrtsví 2xasf.pás 
440.738 vodorovná=440,738 [A]440.738000 = 440,738000 [A]_x000d_</t>
  </si>
  <si>
    <t>711112001</t>
  </si>
  <si>
    <t>Provedení izolace proti zemní vlhkosti natěradly a tmely za studena na ploše svislé S nátěrem penetračním</t>
  </si>
  <si>
    <t xml:space="preserve"> 1. hydroizolační souvrtsví 2xasf.pás 
254.891*2 svislá=509,782 [A]509.782000 = 509,782000 [A]_x000d_</t>
  </si>
  <si>
    <t>711141559</t>
  </si>
  <si>
    <t>Provedení izolace proti zemní vlhkosti pásy přitavením NAIP na ploše vodorovné V</t>
  </si>
  <si>
    <t xml:space="preserve"> 1. hydroizolační souvrtsví 2xasf.pás 
1.vrstva 
37.01*11.36 deska SH=-1,150/-2,500=420,434 [A] 
1.8*2.16*4+2.2*2.16 pod plastové šachty=20,304 [B] 
Mezisoučet: A+B=440,738 [C] 
2.vrstva 
440.738=440,738 [D] 
Mezisoučet: D=440,738 [E] 
Celkem: A+B+D=881,476 [F]881.476000 = 881,476000 [A]_x000d_</t>
  </si>
  <si>
    <t>711142559</t>
  </si>
  <si>
    <t>Provedení izolace proti zemní vlhkosti pásy přitavením NAIP na ploše svislé S</t>
  </si>
  <si>
    <t xml:space="preserve"> 1. hydroizolační souvrtsví 2xasf.pás 
1.vrstva 
(37.01*2+11.36*2)*1.375 HH=+0,175 SH=-1,20, obvod budovy=133,018 [A] 
((2.575*2+3.08*2)+(5.48*2+3.08*2)+(2.4*2+1.68*2)+(2.2*2+1.68*2))*1.35 HH=-1,200 SH=-2,550=59,873 [B] 
((1.8+2.16*2)*4+(2.2+2.16*2))*2 stěny plastových šachet, HH=-0,200 SH=-2,200=62,000 [C] 
Mezisoučet: A+B+C=254,891 [D] 
2.vrstva 
254.891=254,891 [E] 
Mezisoučet: E=254,891 [F] 
Celkem: A+B+C+E=509,782 [G]509.782000 = 509,782000 [A]_x000d_</t>
  </si>
  <si>
    <t>711491172</t>
  </si>
  <si>
    <t>Provedení doplňků izolace proti vodě textilií na ploše vodorovné V vrstva ochranná</t>
  </si>
  <si>
    <t xml:space="preserve"> 1. hydroizolační souvrtsví 2xasf.pás - ochranná geotextilie 
440.738 vodorovná=440,738 [A]440.738000 = 440,738000 [A]_x000d_</t>
  </si>
  <si>
    <t>711491272</t>
  </si>
  <si>
    <t>Provedení doplňků izolace proti vodě textilií na ploše svislé S vrstva ochranná</t>
  </si>
  <si>
    <t xml:space="preserve"> 1. hydroizolační souvrtsví 2xasf.pás - ochranná geotextilie 
(37.01*2+11.36*2)*1.01 HH=-0,190 SH=-1,20, obvod budovy=97,707 [A] 
((2.575*2+3.08*2)+(5.48*2+3.08*2)+(2.4*2+1.68*2)+(2.2*2+1.68*2))*1.35 HH=-1,200 SH=-2,550=59,873 [B] 
((1.8+2.16*2)*4+(2.2+2.16*2))*2 stěny plastových šachet, HH=-0,200 SH=-2,200=62,000 [C] 
Mezisoučet: A+B+C=219,580 [D] 
Celkem: A+B+C=219,580 [E]219.580000 = 219,580000 [A]_x000d_</t>
  </si>
  <si>
    <t>R711211150</t>
  </si>
  <si>
    <t>Izolace provětrávaná dutinová proti zemní vlhkosti a plynu radonu z plastových segmentů typu IGLU ztraceného bednění</t>
  </si>
  <si>
    <t xml:space="preserve">Izolace provětrávaná dutinová proti zemní vlhkosti a plynu radonu z plastových segmentů typu IGLU ztraceného bednění zalitých polystyrenbetonem po výšku segmentu bez betonové desky a armovací sítě výšky segmentů přes 550 do 600 mm1. podlaha P2  
kompletní proevdení prací, výkonů a dodávek dle specifikace PD, včetně odvětrání prostor IGLU do fasády a na střechu 
10.695*3.1+3.05*3.1+2.3*3.1=49,740 [A] 
1.425*3.51-0.53*1.12+2.375*0.14=4,741 [B] 
1.575*2.52-0.53*1.12=3,375 [C] 
5.16*2.5-0.71*0.71+0.915*1.01=13,320 [D] 
Celkem: A+B+C+D=71,176 [E]</t>
  </si>
  <si>
    <t>D- 713</t>
  </si>
  <si>
    <t>IZOLACE TEPELNÉ</t>
  </si>
  <si>
    <t>28329274</t>
  </si>
  <si>
    <t>fólie PE vyztužená pro parotěsnou vrstvu (reakce na oheň - třída E) 110g/m2</t>
  </si>
  <si>
    <t xml:space="preserve"> 1. podlaha P1b 
parotěsná folie 110g/m2 
71.12+5.03 m.č.07,08=76,150 [A] 
2. strop S2 
parotěsná folie 110g/m2 
((37.15-0.44*2)*(11.5-0.08*2)-0.7*1.5 )=410,252 [B] 
Celkem: A+B=486,402 [C]486.402000 = 486,402000 [A]_x000d_</t>
  </si>
  <si>
    <t>28375914</t>
  </si>
  <si>
    <t>deska EPS 150 pro konstrukce s vysokým zatížením ?=0,035 tl 100mm</t>
  </si>
  <si>
    <t xml:space="preserve"> 1. podlaha P2b 
14.87+14.87+9.69+13.89+3.43+3.43 m.č.01 až 06=60,180 [A]60.180000 = 60,180000 [A]_x000d_</t>
  </si>
  <si>
    <t xml:space="preserve"> 114.791 zateplení soklu pod terénem - polystyren XPS=114,791 [A]114.791000 = 114,791000 [A]_x000d_</t>
  </si>
  <si>
    <t>63148104</t>
  </si>
  <si>
    <t>deska tepelně izolační minerální univerzální ?=0,038-0,039 tl 100mm</t>
  </si>
  <si>
    <t xml:space="preserve"> 1. strop S2 - TI minerální vlákno tl.100mm 
((37.15-0.44*2)*(11.5-0.08*2)-0.7*1.5 )*2 2x100mm=820,504 [A]820.504000 = 820,504000 [A]_x000d_</t>
  </si>
  <si>
    <t>63152352</t>
  </si>
  <si>
    <t>deska tepelně izolační minerální vkládaná do roštů nebo kazet provětrávaných kcí ?=0,035 tl 60mm</t>
  </si>
  <si>
    <t xml:space="preserve"> 1. podlaha P1b 
tepelná izolace z čedičové vlny tl.60mm 
71.12+5.03 m.č.07,08=76,150 [A]76.150000 = 76,150000 [A]_x000d_</t>
  </si>
  <si>
    <t>63152354</t>
  </si>
  <si>
    <t>deska tepelně izolační minerální vkládaná do roštů nebo kazet provětrávaných kcí ?=0,035 tl 100mm</t>
  </si>
  <si>
    <t xml:space="preserve"> 1. podlaha P1b 
tepelná izolace z čedičové vlny tl.100mm 
71.12+5.03 m.č.07,08=76,150 [A]76.150000 = 76,150000 [A]_x000d_</t>
  </si>
  <si>
    <t>713111111</t>
  </si>
  <si>
    <t>Montáž tepelné izolace stropů rohožemi, pásy, dílci, deskami, bloky (izolační materiál ve specifikaci) vrchem bez překrytí lepenkou kladenými volně</t>
  </si>
  <si>
    <t>713121111</t>
  </si>
  <si>
    <t>Montáž tepelné izolace podlah rohožemi, pásy, deskami, dílci, bloky (izolační materiál ve specifikaci) kladenými volně jednovrstvá</t>
  </si>
  <si>
    <t xml:space="preserve"> 1. podlaha P1b 
tepelná izolace z čedičové vlny tl.60mm 
71.12+5.03 m.č.07,08=76,150 [A] 
tepelná izolace z čedičové vlny tl.100mm 
71.12+5.03 m.č.07,08=76,150 [B] 
2. podlaha P2b 
14.87+14.87+9.69+13.89+3.43+3.43 m.č.01 až 06=60,180 [C] 
Celkem: A+B+C=212,480 [D]212.480000 = 212,480000 [A]_x000d_</t>
  </si>
  <si>
    <t>713121131</t>
  </si>
  <si>
    <t>Montáž tepelné izolace podlah parotěsnými reflexními pásy, tloušťka izolace do 5 mm</t>
  </si>
  <si>
    <t>713131241</t>
  </si>
  <si>
    <t>Montáž tepelné izolace stěn rohožemi, pásy, deskami, dílci, bloky (izolační materiál ve specifikaci) lepením celoplošně s mechanickým kotvením, tloušťky izolace do 100 mm</t>
  </si>
  <si>
    <t xml:space="preserve"> 1. zateplení soklu pod terénem - polystyren XPS 
(37.01*2+11.36*2)*1.01 HH=-0,190 SH=-1,20, obvod budovy=97,707 [A] 
(2.575+5.48+2.4+2.2)*1.35 HH=-1,200 SH=-2,550=17,084 [B] 
Celkem: A+B=114,791 [C]114.791000 = 114,791000 [A]_x000d_</t>
  </si>
  <si>
    <t>D- 721</t>
  </si>
  <si>
    <t>ZDRAVOTECHNIKA - VNITŘNÍ KANALIZACE</t>
  </si>
  <si>
    <t>721141104</t>
  </si>
  <si>
    <t>Potrubí z litinových trub bezhrdlových odpadní DN 125</t>
  </si>
  <si>
    <t xml:space="preserve"> 1.5*6 K2=9,000 [A]9.000000 = 9,000000 [A]_x000d_</t>
  </si>
  <si>
    <t>721241102</t>
  </si>
  <si>
    <t>Lapače střešních splavenin litinové DN 125</t>
  </si>
  <si>
    <t xml:space="preserve"> 6 K2=6,000 [A]6.000000 = 6,000000 [A]_x000d_</t>
  </si>
  <si>
    <t>D- 760</t>
  </si>
  <si>
    <t>VÝROBKY PSV</t>
  </si>
  <si>
    <t>R321201101</t>
  </si>
  <si>
    <t>O1 - Jednokřídlé okno plastové 1000x1500mm, včetně zárubně, provedení dle specifikace PD, D+M</t>
  </si>
  <si>
    <t xml:space="preserve"> 2;2.000000 = 2,000000 [A]_x000d_</t>
  </si>
  <si>
    <t>R321201102</t>
  </si>
  <si>
    <t>O2 - Dvojkřídlé okno plastové 1500x1500mm, včetně zárubně, provedení dle specifikace PD, D+M</t>
  </si>
  <si>
    <t xml:space="preserve"> 4;4.000000 = 4,000000 [A]_x000d_</t>
  </si>
  <si>
    <t>R321201103</t>
  </si>
  <si>
    <t>O3 - Dvojkřídlé okno plastové 950x750mm, včetně zárubně, provedení dle specifikace PD, D+M</t>
  </si>
  <si>
    <t xml:space="preserve"> ;11.000000 = 1,000000 [A]_x000d_</t>
  </si>
  <si>
    <t>R321201104</t>
  </si>
  <si>
    <t>D1/L - Vstupní dveře jednokřídlové levé 900x2400mm, včetně zárubně, provedení dle specifikace PD, D+M</t>
  </si>
  <si>
    <t>R321201105</t>
  </si>
  <si>
    <t>D2/L - Vstupní dveře jednokřídlové levé 1000x2400mm, včetně zárubně, provedení dle specifikace PD, D+M</t>
  </si>
  <si>
    <t>R3212011051</t>
  </si>
  <si>
    <t xml:space="preserve"> ;33.000000 = 3,000000 [A]_x000d_</t>
  </si>
  <si>
    <t>R321201106</t>
  </si>
  <si>
    <t>D3/L - Vstupní dveře dvoukřídlové levé 1600x2400mm, včetně zárubně, provedení dle specifikace PD, D+M</t>
  </si>
  <si>
    <t xml:space="preserve"> ;66.000000 = 6,000000 [A]_x000d_</t>
  </si>
  <si>
    <t>R321201107</t>
  </si>
  <si>
    <t>D4/L - Vnitřní jednokřídlé dveře levé plné s polodrážkou 900x1970mm, včetně zárubně, provedení dle specifikace PD, D+M</t>
  </si>
  <si>
    <t>R321201108</t>
  </si>
  <si>
    <t>D5/L- Vnitřní jednokřídlé dveře levé plné s polodrážkou 800x1970mm, včetně zárubně, provedení dle specifikace PD, D+M</t>
  </si>
  <si>
    <t xml:space="preserve"> ;42.000000 = 2,000000 [A]_x000d_</t>
  </si>
  <si>
    <t>R321201109</t>
  </si>
  <si>
    <t>D6/L - Vnitřní jednokřídlové dveře posuvné levé plné 600x1970 mm, včetně zárubně, provedení dle specifikace PD, D+M</t>
  </si>
  <si>
    <t>R321201110</t>
  </si>
  <si>
    <t>D7/L - VVnitřní jednokřídlové dveře posuvné levé plné 600x1970 mm, včetně zárubně, provedení dle specifikace PD, D+M</t>
  </si>
  <si>
    <t>R321201110.1</t>
  </si>
  <si>
    <t>D8/P - VVnitřní jednokřídlové dveře posuvné levé plné 600x1970 mm, včetně zárubně, provedení dle specifikace PD, D+M</t>
  </si>
  <si>
    <t xml:space="preserve"> ;22.000000 = 2,000000 [A]_x000d_</t>
  </si>
  <si>
    <t>R321201110.2</t>
  </si>
  <si>
    <t>D9/P - VVnitřní jednokřídlové dveře posuvné levé plné 600x1970 mm, včetně zárubně, provedení dle specifikace PD, D+M</t>
  </si>
  <si>
    <t>R321201110.3</t>
  </si>
  <si>
    <t>D10/L - VVnitřní jednokřídlové dveře posuvné levé plné 600x1970 mm, včetně zárubně, provedení dle specifikace PD, D+M</t>
  </si>
  <si>
    <t>R321201111</t>
  </si>
  <si>
    <t>D11/L - Vnitřní jednokřídlé dveře levé plné s polodrážkou 900x1970mm, včetně zárubně, provedení dle specifikace PD, D+M</t>
  </si>
  <si>
    <t>R321201112</t>
  </si>
  <si>
    <t>T1 - Vnitřní parapetní deska z dřevotřísky s posformingovou úpravou tl.19mm oblá hrana s nosem, provedení dle specifikace PD, D+M</t>
  </si>
  <si>
    <t xml:space="preserve"> ;814.000000 = 14,000000 [A]_x000d_</t>
  </si>
  <si>
    <t>R321201113</t>
  </si>
  <si>
    <t>Z01A - Bezpečnostní okenní mříž pro okno O1 1000x1500mm, provedení dle specifikace PD, D+M</t>
  </si>
  <si>
    <t>R321201114</t>
  </si>
  <si>
    <t>Z01B - Bezpečnostní okenní mříž pro okno O2 1500x1500mm, provedení dle specifikace PD, D+M</t>
  </si>
  <si>
    <t xml:space="preserve"> ;44.000000 = 4,000000 [A]_x000d_</t>
  </si>
  <si>
    <t>R321201115</t>
  </si>
  <si>
    <t>Z01C - Bezpečnostní okenní mříž pro okno O3 950x750mm, provedení dle specifikace PD, D+M</t>
  </si>
  <si>
    <t>R321201116</t>
  </si>
  <si>
    <t>Z01D - Bezpečnostní mříž s dveřním křídel - umístění ve VB, roz.1940x2600mm, provedení dle specifikace PD, D+M</t>
  </si>
  <si>
    <t>R321201117</t>
  </si>
  <si>
    <t>Z02A - Ocelový I profil 160x75 pod transformátor dl.2890mm, provedení dle specifikace PD, D+M</t>
  </si>
  <si>
    <t>R321201118</t>
  </si>
  <si>
    <t>Z02B - Ocelový I profil 160x75 pod tlumivku dl.2890mm, provedení dle specifikace PD, D+M</t>
  </si>
  <si>
    <t>R321201119</t>
  </si>
  <si>
    <t>Z02C - Ocelový I profil 160x75 pod transformátor dl.2890mm, provedení dle specifikace PD, D+M</t>
  </si>
  <si>
    <t>R321201120</t>
  </si>
  <si>
    <t>Z02D - Žaluziová větrací mřížka pro odvětrávání prostoru krovu se sí´tkou, roz.400x200mm, provedení dle specifikace PD, D+M</t>
  </si>
  <si>
    <t>R321201121</t>
  </si>
  <si>
    <t>Z03 - Ocelový rošt lisovaný v.30mm, oka 20/20mm s nosným prutem 30/3mm, včetně uložení pororoštů na pomocné ocelové prvky L50/50/6mm, specifikace dle PD, D+M</t>
  </si>
  <si>
    <t xml:space="preserve"> ;26,0226.020000 = 26,020000 [A]_x000d_</t>
  </si>
  <si>
    <t>R321201122</t>
  </si>
  <si>
    <t>Z04A - Ocelová stupadla do kabelového prostoru, provedení dle specifikace PD, D+M</t>
  </si>
  <si>
    <t xml:space="preserve"> ;1515.000000 = 15,000000 [A]_x000d_</t>
  </si>
  <si>
    <t>R321201123</t>
  </si>
  <si>
    <t>Z04B - Ocelové madlo ke stupadlům do kabelového prostoru, provedení dle specifikace PD, D+M</t>
  </si>
  <si>
    <t>R321201124</t>
  </si>
  <si>
    <t>Z04C - Ocelový žebřík do kabelového prostoru vč.šikmých vzpěr a kotvení, provedení dle specifikace PD, D+M</t>
  </si>
  <si>
    <t>R321201125</t>
  </si>
  <si>
    <t>Z05 - Ocelová šikmá kabelová lávka, provedení dle specifikace PD, D+M</t>
  </si>
  <si>
    <t>R321201126</t>
  </si>
  <si>
    <t>Z06 - Zesílená konstrukce pro uložení technologií - stojny (164ks) a nosný rošt (164ks), provedení dle specifikace PD, D+M</t>
  </si>
  <si>
    <t>R321201127</t>
  </si>
  <si>
    <t>Z07A - Ochranná klec na VZT chladící jednotku roz.1050x380x934mm, provedení dle specifikace PD, D+M</t>
  </si>
  <si>
    <t>R321201128</t>
  </si>
  <si>
    <t>Z07B - Ochranná klec na VZT chladící jednotku roz.970x380x750mm, provedení dle specifikace PD, D+M</t>
  </si>
  <si>
    <t>R321201129</t>
  </si>
  <si>
    <t>Z07C - Ochranná klec na VZT chladící jednotku roz.950x348x750mm, provedení dle specifikace PD, D+M</t>
  </si>
  <si>
    <t>R321201131</t>
  </si>
  <si>
    <t>OT2 - Šachta plastová vodotěsná (HDPE) roz.1500x1200mm v.2000mm, včetně uzamykatelného poklopu 1400x1100mm, provedení dle specifikace PD, D+M</t>
  </si>
  <si>
    <t>R321201132</t>
  </si>
  <si>
    <t>OT2.2 - Šachta plastová vodotěsná (HDPE) roz.1900x1200mm v.2000mm, včetně uzamykatelného poklopu 1400x1100mm, provedení dle specifikace PD, D+M</t>
  </si>
  <si>
    <t>R321201133</t>
  </si>
  <si>
    <t>OT3 - Stropní zateplený poklop pro přístup do půdního propstoru roz.700x1400mm s požární odolností REI 15 DP1, stahovací schody, provedení dle specifikace PD, D+M</t>
  </si>
  <si>
    <t>R321201134</t>
  </si>
  <si>
    <t>OT4 - Bezhalogenová tuhá dvoupláš´tová kogurovaná chránička DN160 dl.1300mm, s požární ucpávkou, provedení dle specifikace PD, D+M</t>
  </si>
  <si>
    <t xml:space="preserve"> ;4545.000000 = 45,000000 [A]_x000d_</t>
  </si>
  <si>
    <t>R321201135</t>
  </si>
  <si>
    <t>OT5 - Ocelová chránička DN160 dl.300mm, s požární ucpávkou, provedení dle specifikace PD, D+M</t>
  </si>
  <si>
    <t xml:space="preserve"> ;1717.000000 = 17,000000 [A]_x000d_</t>
  </si>
  <si>
    <t>R321201136</t>
  </si>
  <si>
    <t>OT6 - Ocelová chránička DN160 dl.475mm, s požární ucpávkou, provedení dle specifikace PD, D+M</t>
  </si>
  <si>
    <t>R321201137</t>
  </si>
  <si>
    <t>OT7 - Ocelová chránička DN160 dl.1755mm, provedení dle specifikace PD, D+M</t>
  </si>
  <si>
    <t>R321201138</t>
  </si>
  <si>
    <t>OT8 - Kotevní prvek - střešní hák standardní zalomený na šikmé střechy, provedení dle specifikace PD, D+M</t>
  </si>
  <si>
    <t xml:space="preserve"> ;1818.000000 = 18,000000 [A]_x000d_</t>
  </si>
  <si>
    <t>R321201139</t>
  </si>
  <si>
    <t>OT9 - Výlez na střechu včetně oplechování roz.600x600mm, provedení dle specifikace PD, D+M</t>
  </si>
  <si>
    <t>R321201140</t>
  </si>
  <si>
    <t>OT10 - Skleněná stříška nad vstupem roz.1200x1900mm, včetně konzolí a táhel, provedení dle specifikace PD, D+M</t>
  </si>
  <si>
    <t>R321201141</t>
  </si>
  <si>
    <t>OT11 - Ocelová chránička DN160 dl.150mm, s požární ucpávkou, provedení dle specifikace PD, D+M</t>
  </si>
  <si>
    <t xml:space="preserve"> ;55.000000 = 5,000000 [A]_x000d_</t>
  </si>
  <si>
    <t>R321201142</t>
  </si>
  <si>
    <t>OT12 - Ocelová chránička DN160 dl.2800mm, s požární ucpávkou, provedení dle specifikace PD, D+M</t>
  </si>
  <si>
    <t>R321201143</t>
  </si>
  <si>
    <t>OT12A - 9-otvorový multikanál plastový DN160, dl.1m, provedení dle specifikace PD, D+M</t>
  </si>
  <si>
    <t xml:space="preserve"> ;2727.000000 = 27,000000 [A]_x000d_</t>
  </si>
  <si>
    <t>R321201144</t>
  </si>
  <si>
    <t>OT13 - Těsnící pouzdro pro kabelové prostupy, provedení dle specifikace PD, D+M</t>
  </si>
  <si>
    <t xml:space="preserve"> ;1414.000000 = 14,000000 [A]_x000d_</t>
  </si>
  <si>
    <t>R321201144.1</t>
  </si>
  <si>
    <t>OT14 - Elektrický otopný žebřík 1130x600mm, provedení dle specifikace PD, D+M</t>
  </si>
  <si>
    <t>R321201145</t>
  </si>
  <si>
    <t>Plechová tabule u vstupu s označením vlastníka objektu, včetně povrchové úpravy, kotvení, D+M</t>
  </si>
  <si>
    <t>R321201146</t>
  </si>
  <si>
    <t>Vypracování výrobní (dílenské) dokumentace pro pro zámečnické výrobky</t>
  </si>
  <si>
    <t>R321201147</t>
  </si>
  <si>
    <t>Uzemňovací průchodka, provedení dle specifikace PD, D+M</t>
  </si>
  <si>
    <t xml:space="preserve"> ;1212.000000 = 12,000000 [A]_x000d_</t>
  </si>
  <si>
    <t>R321201148</t>
  </si>
  <si>
    <t>Kontrolní měřící bod, provedení dle specifikace PD? D+M</t>
  </si>
  <si>
    <t>R321201149</t>
  </si>
  <si>
    <t>Ruční hasící přístroje, vč.tabulek, provedení dle specifikace PD, D+M</t>
  </si>
  <si>
    <t>R321201150</t>
  </si>
  <si>
    <t>Ocelová výměna stropu OK01.1, provedení dle specifikace PD, D+M</t>
  </si>
  <si>
    <t>D- 762</t>
  </si>
  <si>
    <t>KONSTRUKCE TESAŘSKÉ</t>
  </si>
  <si>
    <t>60511081</t>
  </si>
  <si>
    <t>řezivo jehličnaté středové smrk tl 18-32mm dl 4-5m</t>
  </si>
  <si>
    <t xml:space="preserve"> 1. střecha S1 - bednění z prken tl.24mm 
6.85*2*37.75*0.024=12,412 [A]12.412000 = 12,412000 [A]_x000d_</t>
  </si>
  <si>
    <t>60511088</t>
  </si>
  <si>
    <t>řezivo jehličnaté boční omítané š 80-160mm tl 20mm dl 3-3,5m</t>
  </si>
  <si>
    <t xml:space="preserve"> 1. strop S2 
roznášecí rošt z prken 20/140 
((37.15-0.44*2)*(11.5-0.44*2)-0.7*1.5)*2.5*0.14*0.02 spotřeba 2,5m/m2=2,689 [A]2.689000 = 2,689000 [A]_x000d_</t>
  </si>
  <si>
    <t>60511120</t>
  </si>
  <si>
    <t>řezivo stavební prkna prismovaná středová tl 25(32)mm dl 2-5m</t>
  </si>
  <si>
    <t xml:space="preserve"> 1. krov - ztužení střešních vazníků prkny 32/100 
325.81*0.032*0.1=1,043 [A]1.043000 = 1,043000 [A]_x000d_</t>
  </si>
  <si>
    <t>60512131</t>
  </si>
  <si>
    <t>hranol stavební řezivo průřezu do 224cm2 dl 6-8m</t>
  </si>
  <si>
    <t xml:space="preserve"> 1. krov - pozednice 200/100 
(37.15-0.44*2)*2*0.2*0.1=1,451 [A]1.451000 = 1,451000 [A]_x000d_</t>
  </si>
  <si>
    <t>60514101</t>
  </si>
  <si>
    <t>řezivo jehličnaté lať 5-25cm2</t>
  </si>
  <si>
    <t xml:space="preserve"> 1. strop S2 
latě 20/30 pro vložení dřevěného roštu 
((37.15-0.44*2)*(11.5-0.44*2)-0.7*1.5)*2.5*0.03*0.02 spotřeba 2,5m/m2=0,576 [A]0.576000 = 0,576000 [A]_x000d_</t>
  </si>
  <si>
    <t>60514114</t>
  </si>
  <si>
    <t>řezivo jehličnaté lať impregnovaná dl 4 m</t>
  </si>
  <si>
    <t xml:space="preserve"> 1. střecha S1 - kontralatě 40/60 
6.85*2*37*0.04*0.06=1,217 [A]1.217000 = 1,217000 [A]_x000d_</t>
  </si>
  <si>
    <t>61191120</t>
  </si>
  <si>
    <t>palubky obkladové smrk profil klasický 12,5x96mm jakost A/B</t>
  </si>
  <si>
    <t xml:space="preserve"> 1. podbití římsy střechy šikmé 
37.75*2*(0.55+0.15)+6.85*2*2*0.3=61,070 [A]61.070000 = 61,070000 [A]_x000d_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</si>
  <si>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</si>
  <si>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</si>
  <si>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 xml:space="preserve"> 1. krov - ztužení střešních vazníků prkny 32/100 
36.27*3 ztužení spodního pasu=108,810 [A] 
13*2+17*2diagonální zavětrování spodního pasu=60,000 [B] 
13*2+17*2diagonální zavětrování horníhio pasu=60,000 [C] 
97 diagonální zavětrování v rovině hřebene=97,000 [D] 
Celkem: A+B+C+D=325,810 [E]325.810000 = 325,810000 [A]_x000d_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</si>
  <si>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</si>
  <si>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</si>
  <si>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 xml:space="preserve"> 1. krov - pozednice 200/100 
(37.15-0.44*2)*2=72,540 [A]72.540000 = 72,540000 [A]_x000d_</t>
  </si>
  <si>
    <t>762341210</t>
  </si>
  <si>
    <t>Bednění a laťování montáž bednění střech rovných a šikmých sklonu do 60° s vyřezáním otvorů z prken hrubých na sraz tl. do 32 mm</t>
  </si>
  <si>
    <t xml:space="preserve"> 1. střecha S1 - bednění z prken tl.24mm 
6.85*2*37.75=517,175 [A]517.175000 = 517,175000 [A]_x000d_</t>
  </si>
  <si>
    <t>762342511</t>
  </si>
  <si>
    <t>Bednění a laťování montáž kontralatí na podklad bez tepelné izolace</t>
  </si>
  <si>
    <t xml:space="preserve"> 1. střecha S1 - kontralatě 40/60 
6.85*2*37=506,900 [A]506.900000 = 506,900000 [A]_x000d_</t>
  </si>
  <si>
    <t>762395000</t>
  </si>
  <si>
    <t>Spojovací prostředky krovů, bednění a laťování, nadstřešních konstrukcí svory, prkna, hřebíky, pásová ocel, vruty</t>
  </si>
  <si>
    <t xml:space="preserve"> 1. krov - ztužení střešních vazníků prkny 32/100 
325.81*0.032*0.1=1,043 [A] 
2. krov - pozednice 200/100 
(37.15-0.44*2)*2*0.2*0.1=1,451 [B] 
3. střecha S1 - bednění z prken tl.24mm 
6.85*2*37.75*0.024=12,412 [C] 
4. střecha S1 - kontralatě 40/60 
6.85*2*37*0.04*0.06=1,217 [D] 
Celkem: A+B+C+D=16,123 [E]16.123000 = 16,123000 [A]_x000d_</t>
  </si>
  <si>
    <t>762526110</t>
  </si>
  <si>
    <t>Položení podlah položení polštářů pod podlahy osové vzdálenosti do 650 mm</t>
  </si>
  <si>
    <t xml:space="preserve"> 1. strop S2 
latě 20/30 pro vložení dřevěného roštu 
((37.15-0.44*2)*(11.5-0.44*2)-0.7*1.5)=384,137 [A] 
roznášecí rošt z prken 20/140 
((37.15-0.44*2)*(11.5-0.44*2)-0.7*1.5)=384,137 [B] 
Celkem: A+B=768,274 [C]768.274000 = 768,274000 [A]_x000d_</t>
  </si>
  <si>
    <t>762842131</t>
  </si>
  <si>
    <t>Montáž podbíjení střech šikmých, vnějšího přesahu šířky do 0,8 m (pouze pro prkna přibíjená rovnoběžně s krokvemi) z hoblovaných prken z palubek</t>
  </si>
  <si>
    <t xml:space="preserve"> 1. podbití římsy střechy šikmé - palubky 
37.75*2+6.85*2*2=102,900 [A]102.900000 = 102,900000 [A]_x000d_</t>
  </si>
  <si>
    <t>762895000</t>
  </si>
  <si>
    <t>Spojovací prostředky záklopu stropů, stropnic, podbíjení hřebíky, svory</t>
  </si>
  <si>
    <t xml:space="preserve"> 1. podbití římsy střechy šikmé - palubky 
(37.75*2*(0.55+0.15)+6.85*2*2*0.3)*0.014=0,855 [A]0.855000 = 0,855000 [A]_x000d_</t>
  </si>
  <si>
    <t>D- 763</t>
  </si>
  <si>
    <t>KONSTRUKCE SUCHÉ VÝSTAVBY</t>
  </si>
  <si>
    <t>60512201</t>
  </si>
  <si>
    <t>příhradový vazník sedlový sušený neimpregnovaný dl do 12,5m</t>
  </si>
  <si>
    <t xml:space="preserve"> 1. sbíjený střešní vazník V01 l=11,12m, h=2,5m 
37*11.12=411,440 [A]411.440000 = 411,440000 [A]_x000d_</t>
  </si>
  <si>
    <t>763131491</t>
  </si>
  <si>
    <t>Podhled ze sádrokartonových desek dvouvrstvá zavěšená spodní konstrukce z ocelových profilů CD, UD jednoduše opláštěná deskou akustickou, tl. 12,5 mm, s izolací, REI do 90</t>
  </si>
  <si>
    <t xml:space="preserve"> 1. SDK akustický podhled 
71.12+5.03 m.č.07, 08=76,150 [A]76.150000 = 76,150000 [A]_x000d_</t>
  </si>
  <si>
    <t>763131714</t>
  </si>
  <si>
    <t>Podhled ze sádrokartonových desek ostatní práce a konstrukce na podhledech ze sádrokartonových desek základní penetrační nátěr</t>
  </si>
  <si>
    <t>763732114</t>
  </si>
  <si>
    <t>Montáž střešní konstrukce do 10 m výšky římsy z vazníků příhradových, konstrukční délky přes 9,0 do 12,5 m</t>
  </si>
  <si>
    <t>D- 764</t>
  </si>
  <si>
    <t>KONSTRUKCE KLEMPÍŘSKÉ</t>
  </si>
  <si>
    <t>764042419</t>
  </si>
  <si>
    <t>Strukturovaná odddělovací rohož s integrovanou pojistnou hydroizolací jakékoliv rš</t>
  </si>
  <si>
    <t xml:space="preserve"> 1. střecha S1 - falcovaná plechová drážková krytina 
6.85*2*37.75=517,175 [A]517.175000 = 517,175000 [A]_x000d_</t>
  </si>
  <si>
    <t>764141411</t>
  </si>
  <si>
    <t>Krytina ze svitků nebo tabulí z titanzinkového předzvětralého plechu s úpravou u okapů, prostupů a výčnělků střechy rovné drážkováním ze svitků rš 670 mm, sklon střechy do 30°</t>
  </si>
  <si>
    <t>764241405</t>
  </si>
  <si>
    <t>Oplechování střešních prvků z titanzinkového předzvětralého plechu hřebene větraného, včetně větrací mřížky rš 400 mm</t>
  </si>
  <si>
    <t xml:space="preserve"> 1. střecha S1 - falcovaná plechová drážková krytina - hřeben 
37.75=37,750 [A]37.750000 = 37,750000 [A]_x000d_</t>
  </si>
  <si>
    <t>764242406</t>
  </si>
  <si>
    <t>Oplechování střešních prvků z titanzinkového předzvětralého plechu štítu závětrnou lištou rš 500 mm</t>
  </si>
  <si>
    <t xml:space="preserve"> 27.4 K4=27,400 [A]27.400000 = 27,400000 [A]_x000d_</t>
  </si>
  <si>
    <t>764246444</t>
  </si>
  <si>
    <t>Oplechování parapetů z titanzinkového předzvětralého plechu rovných celoplošně lepené, bez rohů rš 330 mm</t>
  </si>
  <si>
    <t xml:space="preserve"> 14 K1=14,000 [A]14.000000 = 14,000000 [A]_x000d_</t>
  </si>
  <si>
    <t>764541407</t>
  </si>
  <si>
    <t>Žlab podokapní z titanzinkového předzvětralého plechu včetně háků a čel půlkruhový rš 400 mm</t>
  </si>
  <si>
    <t xml:space="preserve"> 75.5 K3=75,500 [A]75.500000 = 75,500000 [A]_x000d_</t>
  </si>
  <si>
    <t>764541447</t>
  </si>
  <si>
    <t>Žlab podokapní z titanzinkového předzvětralého plechu včetně háků a čel kotlík oválný (trychtýřový), rš žlabu/průměr svodu 330/120 mm</t>
  </si>
  <si>
    <t>764548424</t>
  </si>
  <si>
    <t>Svod z titanzinkového předzvětralého plechu včetně objímek, kolen a odskoků kruhový, průměru 120 mm</t>
  </si>
  <si>
    <t xml:space="preserve"> 23.5 K2=23,500 [A]23.500000 = 23,500000 [A]_x000d_</t>
  </si>
  <si>
    <t>D- 765</t>
  </si>
  <si>
    <t>KRYTINA SKLÁDANÁ</t>
  </si>
  <si>
    <t>28329029</t>
  </si>
  <si>
    <t>fólie kontaktní difuzně propustná pro doplňkovou hydroizolační vrstvu, monolitická třívrstvá PES/PP 150-170g/m2</t>
  </si>
  <si>
    <t xml:space="preserve"> 1. střecha S1 - pojistná difuzní folie 
6.85*2*37.75=517,175 [A]517.175000 = 517,175000 [A]_x000d_</t>
  </si>
  <si>
    <t>765191011</t>
  </si>
  <si>
    <t>Montáž pojistné hydroizolační nebo parotěsné fólie kladené ve sklonu přes 20° volně na krokve</t>
  </si>
  <si>
    <t>D- 767</t>
  </si>
  <si>
    <t>KONSTRUKCE ZÁMEČNICKÉ</t>
  </si>
  <si>
    <t>767541122</t>
  </si>
  <si>
    <t>Nosná konstrukce pro zdvojené podlahy (včetně dodávky materiálu) pro prostory s lehkým provozem z kovových rektifikačních stojek modulu 600 x 600 mm výšky přes 700 do 800 mm</t>
  </si>
  <si>
    <t xml:space="preserve"> 1. podlaha P1a 
40.42+75.26+51.11 m.č.09, 11, 13=166,790 [A] 
2. podlaha P1b 
71.12+5.03 m.č.07,08=76,150 [B] 
Celkem: A+B=242,940 [C]242.940000 = 242,940000 [A]_x000d_</t>
  </si>
  <si>
    <t>767541411</t>
  </si>
  <si>
    <t>Montáž podlahových desek pro zdvojené podlahy rozměru 600 x 600 mm</t>
  </si>
  <si>
    <t>767541711</t>
  </si>
  <si>
    <t>Montáž podlahových desek pro zdvojené podlahy přiřezání dřevotřískových nebo kalciumsulfátových desek</t>
  </si>
  <si>
    <t xml:space="preserve"> 1. podlaha P1a 
(5.5+9.735)+(7.09+10.62)+(11.91+3.05+3.91) m.č.09, 11, 13=51,815 [A] 
2. podlaha P1b 
(10.695+7.22)+(1.985+2.56) m.č.07,08=22,460 [B] 
Celkem: A+B=74,275 [C]74.275000 = 74,275000 [A]_x000d_</t>
  </si>
  <si>
    <t>R60795201</t>
  </si>
  <si>
    <t>deska dřevotřísková pro zdvojené podlahy spodní strana pozinkovaný plech, horní strana antistatické PVC tl.38mm 600x600mm</t>
  </si>
  <si>
    <t xml:space="preserve"> 242.94 Podlaha P1a, P1b=242,940 [A]242.940000 = 242,940000 [A]_x000d_</t>
  </si>
  <si>
    <t>D- 76911</t>
  </si>
  <si>
    <t>VZT - ZAŘÍZENÍ Č. 1- TEPLOVZDUŠNÉ VĚTRÁNÍ DOPRAV. KANCELÁŘE, ŠATNY A DENNÍ MÍSTNOSTI (M.Č. 001 AŽ 007)</t>
  </si>
  <si>
    <t>R76911.1</t>
  </si>
  <si>
    <t>Podstropní kompaktní větrací jednotka v horizontálním provedení pro přívod a odvod vzduchu s deskovým rekuperačním výměníkem s obtokem, v sestavě</t>
  </si>
  <si>
    <t>KS</t>
  </si>
  <si>
    <t xml:space="preserve"> Podstropní kompaktní větrací jednotka v horizontálním provedení pro přívod a odvod vzduchu s deskovým rekuperačním výměníkem s obtokem, v sestavě: ventilátor pro přívod/odvod vzduchu V=700/700m3/h, pex=200/200Pa, příkon 326/235W, proměnné otáčky ventilátorů; elektr.dohřívač Qt = 3600W, 400V, 230V, 8,7A; filtry sání/odvod vzduchu, tř. filtrace F7/M5; klapky se servopohonem na sání a výtlaku; max.šířka / výška / délka jednotky: 1000 / 410 / 2000 mm. Montáž ve spádu 5% směrem k odtokovému hrdlu kondenzátu. Uvedení do provozu pro zachování záruky pouze odborníkem dodavatele. Duovent Compakt DV800 DI - MX KL F7/M5 D VAV EH2;11.000000 = 1,000000 [A]_x000d_</t>
  </si>
  <si>
    <t>R76911.10</t>
  </si>
  <si>
    <t>Talířový ventil pro odvod vzduchu Vp=160 m3/h. Standard IT-PRO 160</t>
  </si>
  <si>
    <t>R76911.10a</t>
  </si>
  <si>
    <t>Montáž pol.č.1.10</t>
  </si>
  <si>
    <t>R76911.11</t>
  </si>
  <si>
    <t>Talířový ventil pro přívod vzduchu Vp=30-50 m3/h. Standard IT-PRO 100</t>
  </si>
  <si>
    <t>R76911.11a</t>
  </si>
  <si>
    <t>Montáž pol.č.1.11</t>
  </si>
  <si>
    <t>R76911.12</t>
  </si>
  <si>
    <t>Tepelná izolace kruhového potrubí d250 z minerální vlny tl. 40mm s AL-polepem</t>
  </si>
  <si>
    <t>R76911.12a</t>
  </si>
  <si>
    <t>Montáž pol.č.1.12</t>
  </si>
  <si>
    <t>R76911.13</t>
  </si>
  <si>
    <t>Spiro potrubí, d125/30-20bm, d200/80-10bm, d250/30-20bm</t>
  </si>
  <si>
    <t xml:space="preserve"> ;5050.000000 = 50,000000 [A]_x000d_</t>
  </si>
  <si>
    <t>R76911.13a</t>
  </si>
  <si>
    <t>Montáž pol.č.1.13</t>
  </si>
  <si>
    <t>R76911.1a</t>
  </si>
  <si>
    <t>Montáž pol.č.1.1</t>
  </si>
  <si>
    <t>R76911.2</t>
  </si>
  <si>
    <t xml:space="preserve">Autonomní digitální regulace:  1) průtoku vzduchu podle obsahu CO2 a vlhkosti,  2) výstupní teploty vzduchu, 3) ovládání klapek,</t>
  </si>
  <si>
    <t xml:space="preserve"> Autonomní digitální regulace: 1) průtoku vzduchu podle obsahu CO2 a vlhkosti, 2) výstupní teploty vzduchu, 3) ovládání klapek, nárazové větrání, hlášení poruch a servisních stavů. Ovládací panel oddělený, propojení datový kabel UTP 3x2x0,5 délka 10m; Digireg M1-E2;11.000000 = 1,000000 [A]_x000d_</t>
  </si>
  <si>
    <t>R76911.2a</t>
  </si>
  <si>
    <t>Montáž pol.č.1.2</t>
  </si>
  <si>
    <t>R76911.3</t>
  </si>
  <si>
    <t xml:space="preserve">Pružná vložka pro připojení jednotky Duovent, d250, délka do 100mm+2x50 na uchycení                                                                          standard: VBM250ED</t>
  </si>
  <si>
    <t>R76911.3a</t>
  </si>
  <si>
    <t>Montáž pol.č.1.3</t>
  </si>
  <si>
    <t>R76911.4</t>
  </si>
  <si>
    <t>Žaluziová klapka plastová šedá pro přívod a odvod vzduchu, V=700 m3/h. Standard: PMR-400</t>
  </si>
  <si>
    <t>R76911.4a</t>
  </si>
  <si>
    <t>Montáž pol.č.1.4</t>
  </si>
  <si>
    <t>R76911.6</t>
  </si>
  <si>
    <t>Tlumič hluku do spiro potrubí d400, délka 600mm. Standard MAA 250-600</t>
  </si>
  <si>
    <t>R76911.6a</t>
  </si>
  <si>
    <t>Montáž pol.č.1.6</t>
  </si>
  <si>
    <t>R76911.7</t>
  </si>
  <si>
    <t>Vířivý anemostat s pevnými lamelami kruhový, s difusorem, vodorovné napojení na spiropotrubí, pro přívod vzduchu, s regulační klapkou, V=200m3/h. Standard: VAPM-V 250 K/D/V/P/R dle TPM 010/00</t>
  </si>
  <si>
    <t>R76911.7a</t>
  </si>
  <si>
    <t>Montáž pol.č.1.7</t>
  </si>
  <si>
    <t>R76911.8</t>
  </si>
  <si>
    <t>Vířivý anemostat s pevnými lamelami kruhový, s difusorem, vodorovné napojení na spiropotrubí, pro odvod vzduchu, s regulační klapkou, V=190m3/h. Standard: VAPM-V 250 K/D/V/O/R dle TPM 010/00</t>
  </si>
  <si>
    <t>R76911.8a</t>
  </si>
  <si>
    <t>Montáž pol.č.1.8</t>
  </si>
  <si>
    <t>R76911.9</t>
  </si>
  <si>
    <t>Talířový ventil pro přívod vzduchu Vp=100 m3/h. Standard IT-PRO 125</t>
  </si>
  <si>
    <t>R76911.9a</t>
  </si>
  <si>
    <t>Montáž pol.č.1.9</t>
  </si>
  <si>
    <t>D- 76913</t>
  </si>
  <si>
    <t>VZT - ZAŘÍZENÍ Č. 3- PŘIROZENÉ VĚTRÁNÍ MÍSTNOSTI BATERIÍ, M.Č.08</t>
  </si>
  <si>
    <t>R76913.1</t>
  </si>
  <si>
    <t>Regulační klapka vel. 200x200, s ručním ovládáním</t>
  </si>
  <si>
    <t>R76913.1a</t>
  </si>
  <si>
    <t>Montáž pol.č.3.1</t>
  </si>
  <si>
    <t>R76913.2</t>
  </si>
  <si>
    <t>Žaluziová klapka plastová, bílá, vel. 200x200.</t>
  </si>
  <si>
    <t>R76913.2a</t>
  </si>
  <si>
    <t>Montáž pol.č.3.2</t>
  </si>
  <si>
    <t>R76913.3</t>
  </si>
  <si>
    <t>Čtyřhranné pozink.potrubí vel. 200x200, 5 bm</t>
  </si>
  <si>
    <t>R76913.3a</t>
  </si>
  <si>
    <t>D- 76914</t>
  </si>
  <si>
    <t>VZT - ZAŘÍZENÍ Č. 4- SDRUŽENÉ VĚTRÁNÍ ROZVODNY 0,4 KV, M.Č.11</t>
  </si>
  <si>
    <t>R76914.1</t>
  </si>
  <si>
    <t>Axiální ventilátor do potrubí, z ocelového plechu, pro V=4400m3/h, 120Pa, příkon 450W, 400V, 0,9A, Tmax=70°C, Lp=62dB(A). Standard: TXTR/4-450</t>
  </si>
  <si>
    <t>R76914.1a</t>
  </si>
  <si>
    <t>Montáž pol.č.4.1</t>
  </si>
  <si>
    <t>R76914.2</t>
  </si>
  <si>
    <t>Pružná vložka d450. Standard ACOP450</t>
  </si>
  <si>
    <t>R76914.2a</t>
  </si>
  <si>
    <t>Montáž pol.č.4.2</t>
  </si>
  <si>
    <t>R76914.3</t>
  </si>
  <si>
    <t>Žaluziová klapka plastová, bílá, pro výtlak vzduchu. Standard PER 450W</t>
  </si>
  <si>
    <t>R76914.3a</t>
  </si>
  <si>
    <t>Montáž pol.č.4.3</t>
  </si>
  <si>
    <t>R76914.4</t>
  </si>
  <si>
    <t>Tlumič hluku do spiro potrubí d450. Standard TAA 450</t>
  </si>
  <si>
    <t>R76914.4a</t>
  </si>
  <si>
    <t>Montáž pol.č.4.4</t>
  </si>
  <si>
    <t>R76914.5</t>
  </si>
  <si>
    <t>Sací dýza s mřížkou d450. Standard TAD450</t>
  </si>
  <si>
    <t>R76914.5a</t>
  </si>
  <si>
    <t>Montáž pol.č.4.5</t>
  </si>
  <si>
    <t>R76914.6</t>
  </si>
  <si>
    <t>Spiro potrubí, d450/30</t>
  </si>
  <si>
    <t>BM</t>
  </si>
  <si>
    <t>R76914.6a</t>
  </si>
  <si>
    <t>D- 76915</t>
  </si>
  <si>
    <t>VZT - ZAŘÍZENÍ Č. 5- SDRUŽENÉ VĚTRÁNÍ ROZVODEN 35 KV ČEZ DISTRIBUCE A SŽDC, M.Č.10 A 12</t>
  </si>
  <si>
    <t>R76915.1</t>
  </si>
  <si>
    <t>Axiální ventilátor stěnový, z ocelového plechu, pro Vo=580 m/h, pext=90Pa, el.příkon 80W, 230V, 0,9A. Standard: HXBR/2-200</t>
  </si>
  <si>
    <t>R76915.1a</t>
  </si>
  <si>
    <t>Montáž pol.č.5.1</t>
  </si>
  <si>
    <t>R76915.2</t>
  </si>
  <si>
    <t>Žaluziová klapka plastová, bílá, pro výtlak vzduchu. Standard PER 200W</t>
  </si>
  <si>
    <t>R76915.2a</t>
  </si>
  <si>
    <t>Montáž pol.č.5.2</t>
  </si>
  <si>
    <t>D- 76916</t>
  </si>
  <si>
    <t>VZT - ZAŘÍZENÍ Č. 6- SDRUŽENÉ VĚTRÁNÍ STANOVIŠTĚ TLUMIVKY, M.Č.13</t>
  </si>
  <si>
    <t>R76916.1</t>
  </si>
  <si>
    <t>Axiální ventilátor stěnový, z ocelového plechu, pro Vo=34/h, pext=75Pa, el.příkon 258W, 400V, 0,5A. Standard: HXTR/4-400</t>
  </si>
  <si>
    <t>R76916.1a</t>
  </si>
  <si>
    <t>R76916.2</t>
  </si>
  <si>
    <t>Žaluziová klapka plastová, bílá, pro výtlak vzduchu. Standard PER 400W</t>
  </si>
  <si>
    <t>R76916.2a</t>
  </si>
  <si>
    <t>D- 76917</t>
  </si>
  <si>
    <t>VZT - ZAŘÍZENÍ Č.7- SDRUŽENÉ VĚTRÁNÍ STANOVIŠTĚ TRANSFORMÁTORŮ, M.Č.15 A 16</t>
  </si>
  <si>
    <t>R76917.1</t>
  </si>
  <si>
    <t>Axiální ventilátor do potrubí, z ocelového plechu, pro V=6700m3/h, 160Pa, příkon 1066W, 400V, 2,2A, Tmax=70°C, Lp=64dB(A). Standard: TXTR/4-630</t>
  </si>
  <si>
    <t>R76917.1a</t>
  </si>
  <si>
    <t>Montáž pol.č.7.1</t>
  </si>
  <si>
    <t>R76917.2</t>
  </si>
  <si>
    <t>Pružná vložka d630. Standard ACOP630</t>
  </si>
  <si>
    <t>R76917.2a</t>
  </si>
  <si>
    <t>Montáž pol.č.7.2</t>
  </si>
  <si>
    <t>R76917.3</t>
  </si>
  <si>
    <t>Žaluziová klapka plastová, bílá, pro výtlak vzduchu. Standard PER 630W</t>
  </si>
  <si>
    <t>R76917.3a</t>
  </si>
  <si>
    <t>Montáž pol.č.7.3</t>
  </si>
  <si>
    <t>R76917.4</t>
  </si>
  <si>
    <t>Tlumič hluku do spiro potrubí d630. Standard TAA630</t>
  </si>
  <si>
    <t>R76917.4a</t>
  </si>
  <si>
    <t>Montáž pol.č.7.4</t>
  </si>
  <si>
    <t>R76917.5</t>
  </si>
  <si>
    <t>Sací dýza s mřížkou d630. Standard TAD630</t>
  </si>
  <si>
    <t>R76917.5a</t>
  </si>
  <si>
    <t>Montáž pol.č.7.5</t>
  </si>
  <si>
    <t>R76917.6</t>
  </si>
  <si>
    <t>Spiro potrubí, d630/30</t>
  </si>
  <si>
    <t>R76917.6a</t>
  </si>
  <si>
    <t>Montáž pol.č.7.6</t>
  </si>
  <si>
    <t>D- 76918</t>
  </si>
  <si>
    <t>VZT - ZAŘÍZENÍ Č. 8- SDRUŽENÉ VĚTRÁNÍ STANOVIŠTĚ OLEJ.TRANSFORMÁTORU, M.Č.14</t>
  </si>
  <si>
    <t>R76918.1</t>
  </si>
  <si>
    <t>Axiální ventilátor stěnový, z ocelového plechu, pro Vo=1900 m/h, pext=80Pa, el.příkon 145W, 400V, 0,4A. Standard: HXTR/4-355</t>
  </si>
  <si>
    <t>R76918.1a</t>
  </si>
  <si>
    <t>R76918.2</t>
  </si>
  <si>
    <t>Žaluziová klapka plastová, bílá, pro výtlak vzduchu. Standard PER 355W</t>
  </si>
  <si>
    <t>R76918.2a</t>
  </si>
  <si>
    <t>D- 76919</t>
  </si>
  <si>
    <t>VZT - OBECNÉ</t>
  </si>
  <si>
    <t>R76919.1</t>
  </si>
  <si>
    <t>Doprava, staveništní přeprava</t>
  </si>
  <si>
    <t>R76919.2</t>
  </si>
  <si>
    <t>Mont., těsnící a spojovací materiál</t>
  </si>
  <si>
    <t xml:space="preserve"> ;1010.000000 = 10,000000 [A]_x000d_</t>
  </si>
  <si>
    <t>R76919.3</t>
  </si>
  <si>
    <t>Individuání a komplexní vyzkoušení, protokol</t>
  </si>
  <si>
    <t>R76919.4</t>
  </si>
  <si>
    <t>Měření vzduchových výkonů, protokol</t>
  </si>
  <si>
    <t>R76919.5</t>
  </si>
  <si>
    <t>Předání návodů k obsluze a zaškolení obsluhy</t>
  </si>
  <si>
    <t>R76919.6</t>
  </si>
  <si>
    <t>Návrh na provozní řád</t>
  </si>
  <si>
    <t>R76919.7</t>
  </si>
  <si>
    <t>Dokumentace skutečného provedení, 1 vyhotovení</t>
  </si>
  <si>
    <t>D- 77010</t>
  </si>
  <si>
    <t>CHLAZENÍ DOPRAVNÍ KANCELÁŘE, M.Č.05</t>
  </si>
  <si>
    <t>R77010.1</t>
  </si>
  <si>
    <t>Chladící zařízení systém monosplit o celkovém chladícím výkonu min. 7700 W. Sestavené z venkovní a vnitřní jednotky.</t>
  </si>
  <si>
    <t xml:space="preserve"> ;1 Chladící zařízení systém monosplit o celkovém chladícím výkonu min. 7700 W. Sestavené z venkovní a vnitřní jednotky. Venkovní kompresorová a kondenzátorová jednotka s technologií inverter, pro venkovní teploty od -10 °C výše, automatický restart s návratem na nastavené hodnoty, 3.st.filtr, 24hodinový časovač, chladivo R32. Technické parametry: nomin.chladící /topný výkon: 7700/8600 W, max.chlad./topný výkon: 8800/9600 W elektrický příkon CHL/VYT=2250/2500 W, provozní proud 10/11,1 A, jištění 25 A/1f, 230V/50Hz, účinnost SEER 6,8, SCOP 4,4, hlad.akust.tlaku v 1m Lp=50/52dB(A). Standard LG UUC1.U401.000000 = 1,000000 [A]_x000d_</t>
  </si>
  <si>
    <t>R77010.1a</t>
  </si>
  <si>
    <t>montáž venkovní jednotky</t>
  </si>
  <si>
    <t>R77010.2</t>
  </si>
  <si>
    <t>Vnitřní podstropní jednotka s nastavitelnými lamelami, vč. infračerveného dálkového ovladače.</t>
  </si>
  <si>
    <t xml:space="preserve"> ;1 Vnitřní podstropní jednotka s nastavitelnými lamelami, vč. infračerveného dálkového ovladače. Technické parametry: chladící výkon 7700 W, hladina akustického tlaku Lp=43-16 dB(A).1.000000 = 1,000000 [A]_x000d_</t>
  </si>
  <si>
    <t>R77010.2a</t>
  </si>
  <si>
    <t>montáž vnitřní jednotky</t>
  </si>
  <si>
    <t>R77010.3</t>
  </si>
  <si>
    <t>Chladivové předizol. Měd. potrubí o vnitř. prům. 9,52 a 15,88 mm s parotěsnou tepelnou izolací z kaučuku, svazek ovlád. a sil. kabelů (3x1,5 mm2), vč. doplnění chladiva. Délka potrubí : 2x7bm</t>
  </si>
  <si>
    <t xml:space="preserve"> ;77.000000 = 7,000000 [A]_x000d_</t>
  </si>
  <si>
    <t>R77010.3a</t>
  </si>
  <si>
    <t>montáž chladivového potrubí</t>
  </si>
  <si>
    <t>R77010.4</t>
  </si>
  <si>
    <t>Komunikační rozhraní MODbus Interface pro připojení přes sběrnici MODbus do systému DDTS pro možnost dálkového zapnutí / vypnutí, nastavení teploty, otáček ventilátoru, provoz.režimu).</t>
  </si>
  <si>
    <t xml:space="preserve"> Komunikační rozhraní pro připojení přes sběrnici MODbus do systému DDTS pro možnost dálkového zapnutí / vypnutí, nastavení teploty, otáček ventilátoru, provoz.režimu).1.000000 = 1,000000 [A]_x000d_</t>
  </si>
  <si>
    <t>D- 77011</t>
  </si>
  <si>
    <t>CHLAZENÍ MÍSTNOSTI SDĚLOVACÍCH ZAŘÍZENÍ , M.Č.07</t>
  </si>
  <si>
    <t>R77011.1</t>
  </si>
  <si>
    <t>Chladící zařízení systém monosplit o celkovém chladícím výkonu min. 5000 W. Sestavené z venkovní a vnitřní jednotky.</t>
  </si>
  <si>
    <t xml:space="preserve"> ;2 Chladící zařízení systém monosplit o celkovém chladícím výkonu min. 5000 W. Sestavené z venkovní a vnitřní jednotky. Venkovní kompresorová a kondenzátorová jednotka s technologií inverter, pro venkovní teploty od -15 °C výše, automatický restart s návratem na nastavené hodnoty, 3.st.filtr, 24hodinový časovač, chladivo R32. Technické parametry: nomin.chladící /topný výkon: 5000/5800 W, max. chlad./topný výkon 5800/6700 W elektrický příkon CHL/VYT=1562/1611 W, provozní proud 6,9, jištění 1f-C-16A, 230V/50Hz, účinnost SEER 7,0, SCOP 4,3, hlad.akust.tlaku v 1m Lp=53/55dB(A). Standard LG CAC UUB1.U202.000000 = 2,000000 [A]_x000d_</t>
  </si>
  <si>
    <t>R77011.1A</t>
  </si>
  <si>
    <t>R77011.2</t>
  </si>
  <si>
    <t xml:space="preserve"> ;2 Vnitřní podstropní jednotka s nastavitelnými lamelami, vč. infračerveného dálkového ovladače. Technické parametry: chladící výkon 5000 W, hladina akustického tlaku Lp=44-31 dB(A).2.000000 = 2,000000 [A]_x000d_</t>
  </si>
  <si>
    <t>R77011.2A</t>
  </si>
  <si>
    <t>R77011.3</t>
  </si>
  <si>
    <t>Chladiv. předizol. měd. potr. o vnitř.prům. 6,35 a 12,7 mm s parotěs. tepel. izolací z kaučuku, svazek ovlád. a sil. kabelů (3x1,5 mm2), vč. dopl.chladiva. Dél.potrubí : 2x16 bm</t>
  </si>
  <si>
    <t xml:space="preserve"> ;1616.000000 = 16,000000 [A]_x000d_</t>
  </si>
  <si>
    <t>R77011.3A</t>
  </si>
  <si>
    <t>R77011.4</t>
  </si>
  <si>
    <t xml:space="preserve">Komunikační rozhraní  pro připojení přes sběrnici MODbus do systému DDTS pro možnost dálkového zapnutí / vypnutí, nastavení teploty, otáček ventilátoru, provoz.režimu).</t>
  </si>
  <si>
    <t xml:space="preserve"> ;1 Komunikační rozhraní pro připojení přes sběrnici MODbus do systému DDTS pro možnost dálkového zapnutí / vypnutí, nastavení teploty, otáček ventilátoru, provoz.režimu).1.000000 = 1,000000 [A]_x000d_</t>
  </si>
  <si>
    <t>D- 77012</t>
  </si>
  <si>
    <t>CHLAZENÍ STAVĚDLOVÉ ÚSTŘEDNY, M.Č.09</t>
  </si>
  <si>
    <t>R77012.1</t>
  </si>
  <si>
    <t>Chladící zařízení systém monosplit o celkovém chladícím výkonu min. 7700 W. Sestavené z venk. a vnitř. jednotky</t>
  </si>
  <si>
    <t xml:space="preserve"> ;2 Chladící zařízení systém monosplit o celkovém chladícím výkonu min. 7700 W. Sestavené z venkovní a vnitřní jednotky. Venkovní kompresorová a kondenzátorová jednotka s technologií inverter, pro venkovní teploty od -10 °C výše, automatický restart s návratem na nastavené hodnoty, 3.st.filtr, 24hodinový časovač, chladivo R32. Technické parametry: nomin.chladící /topný výkon: 7700/8600 W, max.chlad./topný výkon: 8800/9600 W elektrický příkon CHL/VYT=2250/2500 W, provozní proud 10/11,1 A, jištění 25 A/1f, 230V/50Hz, účinnost SEER 6,8, SCOP 4,4, hlad.akust.tlaku v 1m Lp=50/52dB(A).2.000000 = 2,000000 [A]_x000d_</t>
  </si>
  <si>
    <t>R77012.1a</t>
  </si>
  <si>
    <t>R77012.2</t>
  </si>
  <si>
    <t>Vnitř. podstrop. jednotka s nastav. lamelami, vč. infračerv. dálkového ovladače.</t>
  </si>
  <si>
    <t xml:space="preserve"> ;2 Vnitř. podstrop. jednotka s nastav. lamelami, vč. infračerv. dálkového ovladače. Technické parametry: chlad. výkon 7700 W, hladina akustického tlaku Lp=43-16 dB(A).2.000000 = 2,000000 [A]_x000d_</t>
  </si>
  <si>
    <t>R77012.2a</t>
  </si>
  <si>
    <t>R77012.3</t>
  </si>
  <si>
    <t>Chladiv. předizol. měd. potrubí o vnitř. prům. 9,52 a 15,88 mm s parotěs. Tepel. izol. z kaučuku, svazek ovlád. a sil. kabelů (3x1,5 mm2), vč. dopl. chladiva. Délka potrubí : 2x28 bm</t>
  </si>
  <si>
    <t xml:space="preserve"> ;2828.000000 = 28,000000 [A]_x000d_</t>
  </si>
  <si>
    <t>R77012.3a</t>
  </si>
  <si>
    <t>R77012.4</t>
  </si>
  <si>
    <t>Komunikační rozhraní pro připojení přes sběrnici MODbus do systému DDTS pro možnost dálkového zapnutí / vypnutí, nastavení teploty, otáček ventilátoru, provoz.režimu).</t>
  </si>
  <si>
    <t xml:space="preserve"> ;2 Komunikační rozhraní (u LG el.deska PI485, u Toschiby modul RBC-FDP3-PE MODbus Interface) pro připojení přes sběrnici MODbus do systému DDTS pro možnost dálkového zapnutí / vypnutí, nastavení teploty, otáček ventilátoru, provoz.režimu).2.000000 = 2,000000 [A]_x000d_</t>
  </si>
  <si>
    <t>D- 77013</t>
  </si>
  <si>
    <t>CHLAZENÍ MÍSTNOSTI BATERIÍ, M.Č.08</t>
  </si>
  <si>
    <t>R77013.1</t>
  </si>
  <si>
    <t>Chladící zařízení systém monosplit o celkovém chladícím výkonu min. 5000 W. Sestavené z venkovní a vnitřní jednotky</t>
  </si>
  <si>
    <t xml:space="preserve"> ;1 Chladící zařízení systém monosplit o celkovém chladícím výkonu min. 5000 W. Sestavené z venkovní a vnitřní jednotky. Venkovní kompresorová a kondenzátorová jednotka s technologií inverter, pro venkovní teploty od -15 °C výše, automatický restart s návratem na nastavené hodnoty, 3.st.filtr, 24hodinový časovač, chladivo R32. Technické parametry: nomin.chladící /topný výkon: 5000/5800 W, max. chlad./topný výkon 5800/6700 W elektrický příkon CHL/VYT=1562/1611 W, provozní proud 6,9, jištění 1f-C-16A, 230V/50Hz, účinnost SEER 7,0, SCOP 4,3, hlad.akust.tlaku v 1m Lp=53/55dB(A).1.000000 = 1,000000 [A]_x000d_</t>
  </si>
  <si>
    <t>R77013.1a</t>
  </si>
  <si>
    <t>R77013.2</t>
  </si>
  <si>
    <t>Vnitřní nástěnná jednotka s nastavitelnými lamelami, vč. infračerveného dálkového ovladače</t>
  </si>
  <si>
    <t xml:space="preserve"> ;1 Vnitřní nástěnná jednotka s nastavitelnými lamelami, vč. infračerveného dálkového ovladače. Technické parametry: chladící výkon 5000 W, hladina akustického tlaku Lp=44-31 dB(A). Standard LG RAC DC18RQ.NSJ1.000000 = 1,000000 [A]_x000d_</t>
  </si>
  <si>
    <t>R77013.2a</t>
  </si>
  <si>
    <t>R77013.3</t>
  </si>
  <si>
    <t>Chladiv. Předizol. Měd. Potr. o vnitř. prům. 6,35 a 12,7 mm s parotěs. Tepel. izolací z kaučuku, svazek ovl. a sil. kabelů (3x1,5 mm2), vč. dopl. chladiva. Délka potrubí : 2x16 bm</t>
  </si>
  <si>
    <t>R77013.3a</t>
  </si>
  <si>
    <t>R77013.4</t>
  </si>
  <si>
    <t>Komunikační rozhraní pro připojení přes sběrnici MODbus do systému DDTS pro možnost dálkového zapnutí / vypnut.režimu).</t>
  </si>
  <si>
    <t xml:space="preserve"> ;1 Komunikační rozhraní () pro připojení přes sběrnici MODbus do systému DDTS pro možnost dálkového zapnutí / vypnutí, nastavení teploty, otáček ventilátoru, provoz.režimu).1.000000 = 1,000000 [A]_x000d_</t>
  </si>
  <si>
    <t>D- 77014</t>
  </si>
  <si>
    <t>CHLAZENÍ - OBECNĚ</t>
  </si>
  <si>
    <t>R77014.1</t>
  </si>
  <si>
    <t>Doplnění chladiva R32</t>
  </si>
  <si>
    <t>R77014.2</t>
  </si>
  <si>
    <t>Komplexní vyzkoušení, protokol</t>
  </si>
  <si>
    <t>R77014.3</t>
  </si>
  <si>
    <t>Mont. a spojovací materiál, instalační lišty</t>
  </si>
  <si>
    <t>KPL.</t>
  </si>
  <si>
    <t>R77014.4</t>
  </si>
  <si>
    <t>Doprava a staveništní přeprava</t>
  </si>
  <si>
    <t>R77014.5</t>
  </si>
  <si>
    <t>Drobné stavební úpravy, vč.prostupů pro potrubí a kabely</t>
  </si>
  <si>
    <t>R77014.6</t>
  </si>
  <si>
    <t>Dokumentace skutečného provedení, předání návodů, zaškolení</t>
  </si>
  <si>
    <t>D- 776</t>
  </si>
  <si>
    <t>PODLAHY POVLAKOVÉ</t>
  </si>
  <si>
    <t>28411009</t>
  </si>
  <si>
    <t>lišta soklová PVC 18x80mm</t>
  </si>
  <si>
    <t xml:space="preserve"> ;185,145185.145000 = 185,145000 [A]_x000d_</t>
  </si>
  <si>
    <t>28412285</t>
  </si>
  <si>
    <t>krytina podlahová heterogenní tl 2mm</t>
  </si>
  <si>
    <t>776111311</t>
  </si>
  <si>
    <t>Příprava podkladu vysátí podlah</t>
  </si>
  <si>
    <t>776121321</t>
  </si>
  <si>
    <t>Příprava podkladu penetrace neředěná podlah</t>
  </si>
  <si>
    <t>776141111</t>
  </si>
  <si>
    <t>Příprava podkladu vyrovnání samonivelační stěrkou podlah min.pevnosti 20 MPa, tloušťky do 3 mm</t>
  </si>
  <si>
    <t>776221111</t>
  </si>
  <si>
    <t>Montáž podlahovin z PVC lepením standardním lepidlem z pásů standardních</t>
  </si>
  <si>
    <t>776223112</t>
  </si>
  <si>
    <t>Montáž podlahovin z PVC spoj podlah svařováním za studena</t>
  </si>
  <si>
    <t xml:space="preserve"> 1. podlaha P2b 
(14.87+14.87+9.69+13.89+3.43+3.43)*0.67 m.č.01 až 06, š.podlahoviny 1,5m=40,321 [A]40.321000 = 40,321000 [A]_x000d_</t>
  </si>
  <si>
    <t>776411111</t>
  </si>
  <si>
    <t>Montáž soklíků lepením obvodových, výšky do 80 mm</t>
  </si>
  <si>
    <t xml:space="preserve"> 1. podlaha P2b 
5.98*2+1.77*2-0.8 m.č.01=14,700 [A] 
4.55*2+1.18*2-0.8 m.č.02=10,660 [B] 
3.05*2+3.1*2-0.8+0.15*2 m.č.03=11,800 [C] 
(4.54+1.43)*2+3.1*2-(0.8*4+0.7*2+2.725)=10,815 [D] 
2. podlaha P1a 
7.1*2+7.35*2-1.2 m.č.09=27,700 [E] 
7.1*2+10.6*2-(0.9+1.1) m.č.11=33,400 [F] 
11.91*2+6.95*2-(1.2+1.75) m.č.13=34,770 [G] 
3. podlaha P1b 
(8.55+2.125)*2+7.2*2-(0.9+0.8) m.č.07=34,050 [H] 
1.975*2+2.55*2-(0.9*2) m.č.08=7,250 [I] 
Celkem: A+B+C+D+E+F+G+H+I=185,145 [J]185.145000 = 185,145000 [A]_x000d_</t>
  </si>
  <si>
    <t>D- 781</t>
  </si>
  <si>
    <t>DOKONČOVACÍ PRÁCE - OBKLADY</t>
  </si>
  <si>
    <t>59761255</t>
  </si>
  <si>
    <t>obklad keramický hladký přes 35 do 45ks/m2</t>
  </si>
  <si>
    <t xml:space="preserve"> 25.17 keramický obklad stěn=25,170 [A]25.170000 = 25,170000 [A]_x000d_</t>
  </si>
  <si>
    <t>781111011</t>
  </si>
  <si>
    <t>Příprava podkladu před provedením obkladu oprášení (ometení) stěny</t>
  </si>
  <si>
    <t>781121011</t>
  </si>
  <si>
    <t>Příprava podkladu před provedením obkladu nátěr penetrační na stěnu</t>
  </si>
  <si>
    <t>781151031</t>
  </si>
  <si>
    <t>Příprava podkladu před provedením obkladu celoplošné vyrovnání podkladu stěrkou, tloušťky 3 mm</t>
  </si>
  <si>
    <t>781474117</t>
  </si>
  <si>
    <t>Montáž obkladů vnitřních stěn z dlaždic keramických lepených flexibilním lepidlem maloformátových hladkých přes 35 do 45 ks/m2</t>
  </si>
  <si>
    <t xml:space="preserve"> 1. obklad stěn 150x150 
m.č.03 
2.2*0.8=1,760 [A] 
m.č.04 
2.725*2=5,450 [B] 
m.č.05 
(0.925*2+1.72*2-0.8)*2=8,980 [C] 
m.č.06 
(0.925*2+1.72*2-0.8)*2=8,980 [D] 
Celkem: A+B+C+D=25,170 [E]25.170000 = 25,170000 [A]_x000d_</t>
  </si>
  <si>
    <t>D- 783</t>
  </si>
  <si>
    <t>DOKONČOVACÍ PRÁCE - NÁTĚRY</t>
  </si>
  <si>
    <t>783201403</t>
  </si>
  <si>
    <t>Příprava podkladu tesařských konstrukcí před provedením nátěru oprášení</t>
  </si>
  <si>
    <t xml:space="preserve"> 1. preventivní ochranný nátěr 
1760.762=1 760,762 [A] 
2. nátěr podbití šikmé střechy 
61.07=61,070 [B] 
Celkem: A+B=1 821,832 [C]1821.832000 = 1821,832000 [A]_x000d_</t>
  </si>
  <si>
    <t>783213111</t>
  </si>
  <si>
    <t>Preventivní napouštěcí nátěr tesařských prvků proti dřevokazným houbám, hmyzu a plísním zabudovaných do konstrukce jednonásobný syntetický</t>
  </si>
  <si>
    <t xml:space="preserve"> 1. sbíjený střešní vazník V01 l=11,12m, h=2,5m 
(11.42+6.85*2)*(0.08*2+0.16*2)=12,058 [A] 
(2.16+2.12*2+2.15*2+1.05*2)*(0.08*2+0.14*2)=5,632 [B] 
2. krov - pozednice 200/100 
(37.15-0.44*2)*2*(0.2*2+0.1*2)=43,524 [C] 
3. krov - ztužení střešních vazníků prkny 32/100 
325.81*(0.032*2+0.1*2)=86,014 [D] 
4. střecha S1 - bednění z prken tl.24mm 
6.85*2*37.75*2*1.17 započtení boků prken=1 210,190 [E] 
5. strop S2 
latě 20/30 pro vložení dřevěného roštu 
((37.15-0.44*2)*(11.5-0.44*2)-0.7*1.5)*2.5*(0.03*2+0.02*2) spotřeba 2,5m/m2=96,034 [F] 
roznášecí rošt z prken 20/140 
((37.15-0.44*2)*(11.5-0.44*2)-0.7*1.5)*2.5*(0.14*2+0.02*2) spotřeba 2,5m/m2=307,310 [G] 
Celkem: A+B+C+D+E+F+G=1 760,762 [H]1760.762000 = 1760,762000 [A]_x000d_</t>
  </si>
  <si>
    <t>783218111</t>
  </si>
  <si>
    <t>Lazurovací nátěr tesařských konstrukcí dvojnásobný syntetický</t>
  </si>
  <si>
    <t>783901453</t>
  </si>
  <si>
    <t>Příprava podkladu betonových podlah před provedením nátěru vysátím</t>
  </si>
  <si>
    <t xml:space="preserve"> 51.097 podlaha P2a - uzavírací bezprašný nátěr na beton, odolný vůči olejům na epoxidové bázi=51,097 [A]51.097000 = 51,097000 [A]_x000d_</t>
  </si>
  <si>
    <t>783933161</t>
  </si>
  <si>
    <t>Penetrační nátěr betonových podlah pórovitých ( např. z cihelné dlažby, betonu apod.) epoxidový</t>
  </si>
  <si>
    <t>783937153</t>
  </si>
  <si>
    <t>Krycí (uzavírací) nátěr betonových podlah jednonásobný epoxidový rozpouštědlový</t>
  </si>
  <si>
    <t xml:space="preserve"> 1. podlaha P2a - uzavírací bezprašný nátěr na beton, odolný vůči olejům na epoxidové bázi 
7.31 m.č.10=7,310 [A] 
13.3-4.13 m.č.12=9,170 [B] 
18.02-(0.87*0.9+1.86*0.9+0.6*0.6) m.č.14=15,203 [C] 
9-(0.72*3.6+0.58*3.6) m.č.15=4,320 [D] 
8.7-(0.34*3.5+0.7*2.09+0.76*2.35) m.č.16=4,261 [E] 
9-(0.445*3.6+0.72*3.6+0.73*2.08) m.č.17=3,288 [F] 
9-(0.43*2.61+0.75*3.6+1.03*0.68+0.74*2.02) m.č.18=2,983 [G] 
2. podlaha P2a - sokl v.100mm 
(2.3*2+3.1*2-0.9)*0.1 m.č.10=0,990 [H] 
(3.8*2+3.5*2-1.75-0.65)*0.1 m.č.12=1,220 [I] 
(5.15*2+3.5*2-1.6-0.87-0.9-1.86-0.9-0.6*2)*0.1 m.č.14=0,997 [J] 
(2.5*2+3.6-0.72*2-0.58-1.6)*0.1 m.č.15=0,498 [K] 
(2.5*2+3.5*2-1.1-0.34*2-0.7-2.09-0.76-2.35)*0.1 m.č.16=0,432 [L] 
(2.5*2+3.6-1.6-0.445-0.72*3-2.08)*0.1 m.č.17=0,232 [M] 
(0.35+1.58)*0.1 m.č.18=0,193 [N] 
Celkem: A+B+C+D+E+F+G+H+I+J+K+L+M+N=51,097 [O]51.097000 = 51,097000 [A]_x000d_</t>
  </si>
  <si>
    <t>R783937163</t>
  </si>
  <si>
    <t>Izolace podlahy a stěn proti ropným produktům, včetně přípravy podkladu</t>
  </si>
  <si>
    <t xml:space="preserve"> 1. izolace jímky pod transformátory, tlumivkou - podlaha a stěny 
0.58*3.61+(0.58*2+3.61*2)*0.85 m.č.15=9,217 [A] 
0.34*3.51+(0.34*2+3.51*2)*0.85 m.č.16=7,738 [B] 
0.445*3.61+(0.445*2+3.61*2)*0.85 m.č.17=8,500 [C] 
0.43*2.61+(0.43*2+2.61*2)*0.85 m.č.18=6,290 [D] 
Celkem: A+B+C+D=31,745 [E]31.745000 = 31,745000 [A]_x000d_</t>
  </si>
  <si>
    <t>D- 784</t>
  </si>
  <si>
    <t>DOKONČOVACÍ PRÁCE - MALBY A TAPETY</t>
  </si>
  <si>
    <t>784111001</t>
  </si>
  <si>
    <t>Oprášení (ometení) podkladu v místnostech výšky do 3,80 m</t>
  </si>
  <si>
    <t xml:space="preserve"> 1326.6 malby na podhled, strop, stěny=1 326,600 [A]1326.600000 = 1326,600000 [A]_x000d_</t>
  </si>
  <si>
    <t>784221101</t>
  </si>
  <si>
    <t>Malby z malířských směsí otěruvzdorných za sucha dvojnásobné, bílé za sucha otěruvzdorné dobře v místnostech výšky do 3,80 m</t>
  </si>
  <si>
    <t xml:space="preserve"> 1. malba na SDK podhled 
76.15=76,150 [A] 
2. malba na omítku stropu 
301.3=301,300 [B] 
3. malba na omítku stěn 
949.15=949,150 [C] 
Celkem: A+B+C=1 326,600 [D]1326.600000 = 1326,600000 [A]_x000d_</t>
  </si>
  <si>
    <t>D-723</t>
  </si>
  <si>
    <t>VODOVOD</t>
  </si>
  <si>
    <t>R723201101</t>
  </si>
  <si>
    <t>elektrický akumulační ohřívák TUV 160L ( 2,0kW ) s bezpečnostní připojovací armaturou</t>
  </si>
  <si>
    <t>R723201102</t>
  </si>
  <si>
    <t>potrubí PP typ 3 PN 20 - studená voda - izolováno dle vyhlášky 193/2007Sb. - 20x3,4mm</t>
  </si>
  <si>
    <t xml:space="preserve"> ;88.000000 = 8,000000 [A]_x000d_</t>
  </si>
  <si>
    <t>R723201103</t>
  </si>
  <si>
    <t>potrubí PP typ 3 PN 20 - studená voda - izolováno dle vyhlášky 193/2007Sb. - 25x4,2mm</t>
  </si>
  <si>
    <t>R7232011031</t>
  </si>
  <si>
    <t>potrubí PP typ 3 PN 20 - studená voda - izolováno dle vyhlášky 193/2007Sb. - 32x5,4mm</t>
  </si>
  <si>
    <t>R723201104</t>
  </si>
  <si>
    <t>potrubí PP typ 3 PN 20 - teplá voda, cirkulace - izolováno dle vyhlášky 193/2007Sb. - 20x3,4mm</t>
  </si>
  <si>
    <t>R723201105</t>
  </si>
  <si>
    <t>potrubí PP typ 3 PN 20 - teplá voda, cirkulace - izolováno dle vyhlášky 193/2007Sb. - 25x4,2mm</t>
  </si>
  <si>
    <t>R723201106</t>
  </si>
  <si>
    <t>kotevní materiál</t>
  </si>
  <si>
    <t>R723201107</t>
  </si>
  <si>
    <t>směšovací páková baterie stojánková umyvadlová</t>
  </si>
  <si>
    <t>R723201108</t>
  </si>
  <si>
    <t>směšovací páková baterie stojánková dřezová</t>
  </si>
  <si>
    <t>R723201109</t>
  </si>
  <si>
    <t>směšovací páková baterie nástěnná sprchová</t>
  </si>
  <si>
    <t>R723201111</t>
  </si>
  <si>
    <t>rohový kulový ventil DN 15 ( G1/2" / M10 )</t>
  </si>
  <si>
    <t>R7232011111</t>
  </si>
  <si>
    <t>kulový kohout KK DN 25 uzavírací</t>
  </si>
  <si>
    <t>R723201112</t>
  </si>
  <si>
    <t>kulový kohout KK DN 20 uzavírací</t>
  </si>
  <si>
    <t>R723201113</t>
  </si>
  <si>
    <t>zpětný ventil ZV DN 20</t>
  </si>
  <si>
    <t>R723201114</t>
  </si>
  <si>
    <t>vodoměr 1,5m3/h - studená voda</t>
  </si>
  <si>
    <t>R723201115</t>
  </si>
  <si>
    <t>připojovací protišroubení vodoměrové plombovatelné DN20</t>
  </si>
  <si>
    <t>R723201116</t>
  </si>
  <si>
    <t>ostatní a pomocný materiál</t>
  </si>
  <si>
    <t>R723201117</t>
  </si>
  <si>
    <t>požární těsnění a tmely</t>
  </si>
  <si>
    <t>R723201118</t>
  </si>
  <si>
    <t>štítky a označení potrubí</t>
  </si>
  <si>
    <t>R723201119</t>
  </si>
  <si>
    <t>Zajištění provozních řádů a manuálů vč. požární ochrany</t>
  </si>
  <si>
    <t>R723201120</t>
  </si>
  <si>
    <t>Pomocná a montážní lešení, plošina</t>
  </si>
  <si>
    <t>R723201121</t>
  </si>
  <si>
    <t>Propláchnutí systému</t>
  </si>
  <si>
    <t>R723201122</t>
  </si>
  <si>
    <t>Tlaková zkouška systému</t>
  </si>
  <si>
    <t>R723201123</t>
  </si>
  <si>
    <t>Napuštění a odvzdušnění systému</t>
  </si>
  <si>
    <t>R723201124</t>
  </si>
  <si>
    <t>Předávací dokumentace (protokoly o zkouškách, certifikáty a prohlášení o shodě aj.)</t>
  </si>
  <si>
    <t>R723201125</t>
  </si>
  <si>
    <t>Projektová dokumentace skutečného provedení stavby</t>
  </si>
  <si>
    <t>D-724</t>
  </si>
  <si>
    <t>KANALIZACE</t>
  </si>
  <si>
    <t>R724201101</t>
  </si>
  <si>
    <t>potrubí PP - systém HT - splašky - HTEM 50</t>
  </si>
  <si>
    <t>R724201103</t>
  </si>
  <si>
    <t>potrubí PP - systém HT - splašky - HTEM 110</t>
  </si>
  <si>
    <t>R724201105</t>
  </si>
  <si>
    <t>potrubí PVC - systém KG - splašky - KGEM 125</t>
  </si>
  <si>
    <t>R724201106</t>
  </si>
  <si>
    <t>potrubí PVC - systém KG - splašky - KGEM 160</t>
  </si>
  <si>
    <t>R724201107</t>
  </si>
  <si>
    <t>potrubí PP typ 3 PN 10 - kondenzát - 25x2,8mm, včetně izolace</t>
  </si>
  <si>
    <t xml:space="preserve"> ;3030.000000 = 30,000000 [A]_x000d_</t>
  </si>
  <si>
    <t>R724201108</t>
  </si>
  <si>
    <t>potrubí PP typ 3 PN 10 - kondenzát - 32x2,9mm, včetně izolace</t>
  </si>
  <si>
    <t>R724201109</t>
  </si>
  <si>
    <t>R724201110</t>
  </si>
  <si>
    <t>záchodová mísa závěsná</t>
  </si>
  <si>
    <t>R724201111</t>
  </si>
  <si>
    <t>instalační WC modul předstěnová montáž</t>
  </si>
  <si>
    <t>R724201112</t>
  </si>
  <si>
    <t>ovládací deska splachování</t>
  </si>
  <si>
    <t>R724201113</t>
  </si>
  <si>
    <t>WC sedátko</t>
  </si>
  <si>
    <t>R724201114</t>
  </si>
  <si>
    <t>sprchový box</t>
  </si>
  <si>
    <t>R724201115</t>
  </si>
  <si>
    <t>umyvadlo keramické závěsné 550mm</t>
  </si>
  <si>
    <t>R724201116</t>
  </si>
  <si>
    <t>dřez do linky nerezový</t>
  </si>
  <si>
    <t>R724201118</t>
  </si>
  <si>
    <t>zápachová uzávěrka umyvadlová trubková nerezová</t>
  </si>
  <si>
    <t>R724201119</t>
  </si>
  <si>
    <t>zápachová uzávěrka dřezová</t>
  </si>
  <si>
    <t>R724201120</t>
  </si>
  <si>
    <t>zápachová uzávěrka sprchová</t>
  </si>
  <si>
    <t>R724201122</t>
  </si>
  <si>
    <t>malé čerpadlo kondenzátu pro fancoil, plovákový spínač, zpětná klapka</t>
  </si>
  <si>
    <t>R724201123</t>
  </si>
  <si>
    <t>zápachová uzávěrka HL 136</t>
  </si>
  <si>
    <t>R724201124</t>
  </si>
  <si>
    <t>ventilační hlavice HTHL810</t>
  </si>
  <si>
    <t>R724201125</t>
  </si>
  <si>
    <t>R724201126</t>
  </si>
  <si>
    <t>R724201127</t>
  </si>
  <si>
    <t>R724201128</t>
  </si>
  <si>
    <t>R724201129</t>
  </si>
  <si>
    <t>R724201130</t>
  </si>
  <si>
    <t>Zkouška těsnosti systému</t>
  </si>
  <si>
    <t>R724201131</t>
  </si>
  <si>
    <t>R724201132</t>
  </si>
  <si>
    <t>R724201133</t>
  </si>
  <si>
    <t>M-13</t>
  </si>
  <si>
    <t>R13273</t>
  </si>
  <si>
    <t>R-položka</t>
  </si>
  <si>
    <t xml:space="preserve"> výkop 50/120: 240 m; výkop 35/50: 192 m177.600000 = 177,600000 [A]_x000d_</t>
  </si>
  <si>
    <t>M-17</t>
  </si>
  <si>
    <t>R17411</t>
  </si>
  <si>
    <t xml:space="preserve"> ;177,6177.600000 = 177,600000 [A]_x000d_</t>
  </si>
  <si>
    <t>M-18</t>
  </si>
  <si>
    <t>POVRCHOVÉ ÚPRAVY TERÉNU (I VEGETAČNÍ)</t>
  </si>
  <si>
    <t>R18110</t>
  </si>
  <si>
    <t xml:space="preserve"> ;240240.000000 = 240,000000 [A]_x000d_</t>
  </si>
  <si>
    <t>M-70</t>
  </si>
  <si>
    <t>R701001-1</t>
  </si>
  <si>
    <t xml:space="preserve"> ;10751075.000000 = 1075,000000 [A]_x000d_</t>
  </si>
  <si>
    <t>R701004</t>
  </si>
  <si>
    <t>R702521</t>
  </si>
  <si>
    <t xml:space="preserve"> ;2525.000000 = 25,000000 [A]_x000d_</t>
  </si>
  <si>
    <t>R703211</t>
  </si>
  <si>
    <t xml:space="preserve"> ;7070.000000 = 70,000000 [A]_x000d_</t>
  </si>
  <si>
    <t>R703212</t>
  </si>
  <si>
    <t xml:space="preserve"> 150/60: 45m45.000000 = 45,000000 [A]_x000d_</t>
  </si>
  <si>
    <t>R703411</t>
  </si>
  <si>
    <t xml:space="preserve"> ;750750.000000 = 750,000000 [A]_x000d_</t>
  </si>
  <si>
    <t>R703412</t>
  </si>
  <si>
    <t xml:space="preserve"> ;115115.000000 = 115,000000 [A]_x000d_</t>
  </si>
  <si>
    <t>R703752</t>
  </si>
  <si>
    <t>M-74</t>
  </si>
  <si>
    <t>R100000</t>
  </si>
  <si>
    <t>PROGRAMOVÁNÍ DALI</t>
  </si>
  <si>
    <t>Položka obsahuje cenu za práce spojené s uváděním zařízení do provozu, drobné montážní práce v rozvaděčích, koordinaci se zhotoviteli souvisejících zařízení apod.</t>
  </si>
  <si>
    <t>R741122</t>
  </si>
  <si>
    <t>KRABICE (ROZVODKA) INSTALAČNÍ ODBOČNÁ SE SVORKOVNICÍ DO 4 MM2</t>
  </si>
  <si>
    <t>R741172</t>
  </si>
  <si>
    <t>KRABICE (ROZVODKA) INSTALAČNÍ KABELOVÁ VE VYŠŠÍM KRYTÍ - MIN. IP 44 VČETNĚ PRŮCHODEK SE SVORKAMI 3-F DO 10 MM2</t>
  </si>
  <si>
    <t xml:space="preserve"> ;120120.000000 = 120,000000 [A]_x000d_</t>
  </si>
  <si>
    <t>R741211</t>
  </si>
  <si>
    <t>SPÍNAČ INSTALAČNÍ JEDNODUCHÝ KOMPLETNÍ MONTÁŽ NA KRABICI</t>
  </si>
  <si>
    <t xml:space="preserve"> ;1622.000000 = 22,000000 [A]_x000d_</t>
  </si>
  <si>
    <t>R741212</t>
  </si>
  <si>
    <t>SPÍNAČ INSTALAČNÍ JEDNODUCHÝ KOMPLETNÍ NÁSTĚNNÝ - KRYTÍ MIN. IP 44</t>
  </si>
  <si>
    <t xml:space="preserve"> ;1213.000000 = 13,000000 [A]_x000d_</t>
  </si>
  <si>
    <t>R741212-1</t>
  </si>
  <si>
    <t>PŘEVODNÍK TLAČÍTKO / DALI</t>
  </si>
  <si>
    <t>R741311</t>
  </si>
  <si>
    <t>ZÁSUVKA INSTALAČNÍ JEDNODUCHÁ, MONTÁŽ NA KRABICI</t>
  </si>
  <si>
    <t>R741312</t>
  </si>
  <si>
    <t>ZÁSUVKA INSTALAČNÍ JEDNODUCHÁ, NÁSTĚNNÁ VE VYŠŠÍM KRYTÍ - MIN. IP 44</t>
  </si>
  <si>
    <t xml:space="preserve"> bílá: 32 ks; červená: 2 ks34.000000 = 34,000000 [A]_x000d_</t>
  </si>
  <si>
    <t>R741322</t>
  </si>
  <si>
    <t>ZÁSUVKA INSTALAČNÍ JEDNODUCHÁ S PŘEPĚŤOVOU OCHRANOU, NÁSTĚNNÁ VE VYŠŠÍM KRYTÍ - MIN. IP 44</t>
  </si>
  <si>
    <t>R741421</t>
  </si>
  <si>
    <t>ZÁSUVKA/PŘÍVODKA PRŮMYSLOVÁ, KRYTÍ PŘES IP 44 230 V, 16 A</t>
  </si>
  <si>
    <t xml:space="preserve"> zásuvka 16A: 1 ks1.000000 = 1,000000 [A]_x000d_</t>
  </si>
  <si>
    <t>R741533-1</t>
  </si>
  <si>
    <t>A - PŘISAZENÉ PRŮMYSLOVÉ LED SVÍTIDLO 36W</t>
  </si>
  <si>
    <t xml:space="preserve"> ;3937.000000 = 37,000000 [A]_x000d_</t>
  </si>
  <si>
    <t>1. Položka obsahuje: - kompletní svítidlo vč. zdroje a příslušenství - montáž svítidla včetně zapojení 2. Položka neobsahuje: X 3. Způsob měření: Udává se počet kusů kompletní konstrukce nebo práce.</t>
  </si>
  <si>
    <t>R741533-2</t>
  </si>
  <si>
    <t>AN - PŘISAZENÉ PRŮMYSLOVÉ LED SVÍTIDLO 36W, S NOUZOVÝM MODULEM</t>
  </si>
  <si>
    <t xml:space="preserve"> ;2020.000000 = 20,000000 [A]_x000d_</t>
  </si>
  <si>
    <t>R741533-3</t>
  </si>
  <si>
    <t>B - PŘISAZENÉ LED SVÍTIDLO 44W</t>
  </si>
  <si>
    <t xml:space="preserve"> ;1313.000000 = 13,000000 [A]_x000d_</t>
  </si>
  <si>
    <t>R741533-4</t>
  </si>
  <si>
    <t>C - VESTAVNÉ RASTROVÉ LED SVÍTIDLO 38W</t>
  </si>
  <si>
    <t xml:space="preserve"> ;2121.000000 = 21,000000 [A]_x000d_</t>
  </si>
  <si>
    <t>R741533-5</t>
  </si>
  <si>
    <t>A2 - PŘISAZENÉ PRŮMYSLOVÉ LED SVÍTIDLO 36W</t>
  </si>
  <si>
    <t>Přisazené průmyslové LED svítidlo, opálový polykarbonátový kryt, 36W, IP66, 4000K, elektronický předřadník</t>
  </si>
  <si>
    <t xml:space="preserve">1. Položka obsahuje: - kompletní svítidlo vč. zdroje a příslušenství - montáž svítidla včetně zapojení 2. Položka neobsahuje:  X 3. Způsob měření: Udává se počet kusů kompletní konstrukce nebo práce.</t>
  </si>
  <si>
    <t>R741541-2</t>
  </si>
  <si>
    <t>N2 - VESTAVNÉ LED NOUZOVÉ SVÍTIDLO 3W</t>
  </si>
  <si>
    <t>R741541-3</t>
  </si>
  <si>
    <t>N4 - POLOZAPUŠTĚNÉ LED NOUZOVÉ SVÍTIDLO 2W</t>
  </si>
  <si>
    <t>R741541-4</t>
  </si>
  <si>
    <t>N6 - PŘISAZENÉ LED NOUZOVÉ SVÍTIDLO 6,5W S PIKTOGRAMEM</t>
  </si>
  <si>
    <t>R741611</t>
  </si>
  <si>
    <t>PŘÍMOTOP S TERMOSTATEM DO 1000 W</t>
  </si>
  <si>
    <t xml:space="preserve"> přímotop 1,0 kW: 3 ks3.000000 = 3,000000 [A]_x000d_</t>
  </si>
  <si>
    <t>R741612</t>
  </si>
  <si>
    <t>PŘÍMOTOP S TERMOSTATEM PŘES 1000 DO 2000 W</t>
  </si>
  <si>
    <t xml:space="preserve"> přímotop 1,5 kW: 3 ks3.000000 = 3,000000 [A]_x000d_</t>
  </si>
  <si>
    <t>R741732</t>
  </si>
  <si>
    <t>PROSTOROVÝ TERMOSTAT 0-40 ST.C</t>
  </si>
  <si>
    <t xml:space="preserve"> ;99.000000 = 9,000000 [A]_x000d_</t>
  </si>
  <si>
    <t>R741821</t>
  </si>
  <si>
    <t>UZEMŇOVACÍ VODIČ NA POVRCHU NEREZOVÝ (V4A) DO 120 MM2</t>
  </si>
  <si>
    <t>R741921</t>
  </si>
  <si>
    <t>UZEMŇOVACÍ VODIČ V ZEMI NEREZOVÝ (V4A) DO 120 MM2</t>
  </si>
  <si>
    <t xml:space="preserve"> ;755755.000000 = 755,000000 [A]_x000d_</t>
  </si>
  <si>
    <t>R741B21</t>
  </si>
  <si>
    <t>ZEMNÍCÍ TYČ NEREZOVÁ (V4A) DÉLKY DO 2 M</t>
  </si>
  <si>
    <t>R741C01</t>
  </si>
  <si>
    <t>R741C05</t>
  </si>
  <si>
    <t xml:space="preserve"> ;9090.000000 = 90,000000 [A]_x000d_</t>
  </si>
  <si>
    <t>R741C07</t>
  </si>
  <si>
    <t xml:space="preserve"> ;2323.000000 = 23,000000 [A]_x000d_</t>
  </si>
  <si>
    <t>R741D11</t>
  </si>
  <si>
    <t>HROMOSVODOVÝ VODIČ FEZN NA POVRCHU</t>
  </si>
  <si>
    <t>FeZn pr.8</t>
  </si>
  <si>
    <t xml:space="preserve"> ;185185.000000 = 185,000000 [A]_x000d_</t>
  </si>
  <si>
    <t>R741E11</t>
  </si>
  <si>
    <t>HROMOSVODOVÁ JÍMÁCÍ TYČ KOVOVÁ VČETNĚ STOJANU/DRŽÁKU DÉLKY DO 3 M</t>
  </si>
  <si>
    <t>l=1m</t>
  </si>
  <si>
    <t>R741I01</t>
  </si>
  <si>
    <t>SPOJOVÁNÍ A PŘIPOJOVÁNÍ HROMOSVODOVÝCH VODIČŮ</t>
  </si>
  <si>
    <t xml:space="preserve"> ;103103.000000 = 103,000000 [A]_x000d_</t>
  </si>
  <si>
    <t>R741I04</t>
  </si>
  <si>
    <t>OCHRANNÝ ÚHELNÍK KE SVODOVÉMU VODIČI</t>
  </si>
  <si>
    <t>R742F12</t>
  </si>
  <si>
    <t xml:space="preserve"> CYA 4ZŽ: 1105m; CYA 6 ZŽ: 1020m; CYA 16 ZŽ: 60m2185.000000 = 2185,000000 [A]_x000d_</t>
  </si>
  <si>
    <t>R742G11</t>
  </si>
  <si>
    <t xml:space="preserve"> CYKY-J 3x1,5: 480m; CYKY-O 3x1,5: 430m; CYKY-J 3x2,5: 1080m1990.000000 = 1990,000000 [A]_x000d_</t>
  </si>
  <si>
    <t>R742H11</t>
  </si>
  <si>
    <t xml:space="preserve"> CYKY-O 4x1,5: 180m; CYKY-J 5x1,5: 205m; CYKY-J 5x2,5: 40m425.000000 = 425,000000 [A]_x000d_</t>
  </si>
  <si>
    <t>R742H12</t>
  </si>
  <si>
    <t xml:space="preserve"> CYKY-J 5x4: 50m; CYKY-J 5x6: 310m; CYKY-J 5x10: 45m; CYKY-J 5x16: 60m465.000000 = 465,000000 [A]_x000d_</t>
  </si>
  <si>
    <t>R742H13</t>
  </si>
  <si>
    <t xml:space="preserve"> CYKY-J 5x25: 50m; CYKY-J 5x50: 50m100.000000 = 100,000000 [A]_x000d_</t>
  </si>
  <si>
    <t>R742I11</t>
  </si>
  <si>
    <t xml:space="preserve"> CYKY-J 7x1,5: 160m160.000000 = 160,000000 [A]_x000d_</t>
  </si>
  <si>
    <t>R742J21</t>
  </si>
  <si>
    <t xml:space="preserve"> SYKFY 2x2x0,530.000000 = 30,000000 [A]_x000d_</t>
  </si>
  <si>
    <t>R742K12</t>
  </si>
  <si>
    <t xml:space="preserve"> ;205205.000000 = 205,000000 [A]_x000d_</t>
  </si>
  <si>
    <t>R742L11</t>
  </si>
  <si>
    <t xml:space="preserve"> ;796796.000000 = 796,000000 [A]_x000d_</t>
  </si>
  <si>
    <t>R742L12</t>
  </si>
  <si>
    <t>R742L13</t>
  </si>
  <si>
    <t>R742M11</t>
  </si>
  <si>
    <t xml:space="preserve"> ;6464.000000 = 64,000000 [A]_x000d_</t>
  </si>
  <si>
    <t>R742P13</t>
  </si>
  <si>
    <t xml:space="preserve"> ;865865.000000 = 865,000000 [A]_x000d_</t>
  </si>
  <si>
    <t>R744115-1</t>
  </si>
  <si>
    <t>Rozvaděč RS1 - VESTAV. OCEP ROZVADĚČ, Š.800 V.950 H.110, 216 MODULŮ, KRYTÍ MIN. IP 30/20, TŘ. II, In=63A, Ik``? 10kA,</t>
  </si>
  <si>
    <t xml:space="preserve"> ;1 Rozvaděč RS1 - VESTAVNÝ OCELOPLECHOVÝ ROZVADĚČ, Š.800 V.950 H.110, 216 MODULŮ, KRYTÍ MIN. IP 30/20, TŘ. II, In=63A, Ik``? 10kA, PŘÍSTROJOVÉ VYBAVENÍ VIZ. VÝKRESOVÁ DOKUMENTACE, KUSOVĚ ZKOUŠENÝ ROZVADĚČ1.000000 = 1,000000 [A]_x000d_</t>
  </si>
  <si>
    <t>1. Položka obsahuje: – přípravu podkladu pro osazení vč. upevňovacího materiálu – přístrojové vybavení ( jističe, stykače apod. ) - výrobní dokumentace - montáž – veškerý podružný a pomocný materiál ( včetně můstků, vnitřních propojů-vodičů a pod ), nosnou konstrukci, kotevní a spojovací prvky – provedení zkoušek, dodání předepsaných zkoušek, revizí a atestů 2. Položka neobsahuje: X 3. Způsob měření: Udává se počet kusů kompletní konstrukce nebo práce.</t>
  </si>
  <si>
    <t>R744115-2</t>
  </si>
  <si>
    <t>Rozvaděč RS2 - NÁSTĚN. OCEP ROZVADĚČ, Š.550 V.800 H.161, 120 MODULŮ, KRYTÍ MIN. IP 30/20, TŘ. II, In=32A</t>
  </si>
  <si>
    <t xml:space="preserve"> ;1 Rozvaděč RS2 - NÁSTĚNNÝ OCELOPLECHOVÝ ROZVADĚČ, Š.550 V.800 H.161, 120 MODULŮ, KRYTÍ MIN. IP 30/20, TŘ. II, In=32A, Ik``? 10kA, PŘÍSTROJOVÉ VYBAVENÍ VIZ. VÝKRESOVÁ DOKUMENTACE, KUSOVĚ ZKOUŠENÝ ROZVADĚČ1.000000 = 1,000000 [A]_x000d_</t>
  </si>
  <si>
    <t>R744115-3</t>
  </si>
  <si>
    <t>Rozvaděč RS3 - NÁSTĚNNÝ OCELOPLECHOVÝ ROZVADĚČ, Š.550 V.800 H.161, 120 MODULŮ, KRYTÍ MIN. IP 30/20, TŘ. II, In=32A</t>
  </si>
  <si>
    <t xml:space="preserve"> ;1 Rozvaděč RS3 - NÁSTĚNNÝ OCELOPLECHOVÝ ROZVADĚČ, Š.550 V.800 H.161, 120 MODULŮ, KRYTÍ MIN. IP 30/20, TŘ. II, In=32A, Ik``? 10kA, PŘÍSTROJOVÉ VYBAVENÍ VIZ. VÝKRESOVÁ DOKUMENTACE, KUSOVĚ ZKOUŠENÝ ROZVADĚČ1.000000 = 1,000000 [A]_x000d_</t>
  </si>
  <si>
    <t>R744115-4</t>
  </si>
  <si>
    <t>Rozvaděč RS4 - NÁSTĚNNÝ OCELOPLECHOVÝ ROZVADĚČ, Š.550 V.950 H.161, 144 MODULŮ, KRYTÍ MIN. IP 30/20, TŘ. II, In=32A,</t>
  </si>
  <si>
    <t xml:space="preserve"> ;1 Rozvaděč RS4 - NÁSTĚNNÝ OCELOPLECHOVÝ ROZVADĚČ, Š.550 V.950 H.161, 144 MODULŮ, KRYTÍ MIN. IP 30/20, TŘ. II, In=32A, Ik``? 10kA, PŘÍSTROJOVÉ VYBAVENÍ VIZ. VÝKRESOVÁ DOKUMENTACE, KUSOVĚ ZKOUŠENÝ ROZVADĚČ1.000000 = 1,000000 [A]_x000d_</t>
  </si>
  <si>
    <t>R744115-5</t>
  </si>
  <si>
    <t>Rozvaděč RSděl - SKŘÍŇOVÝ OCELOPLECHOVÝ ROZVADĚČ, Š.600+600 V.2000+100 H.400, KRYTÍ MIN. IP 30/20, In=125A, Ik``= 22,2kA, Ip=36,3kA</t>
  </si>
  <si>
    <t xml:space="preserve"> ;1 Rozvaděč RSděl - SKŘÍŇOVÝ OCELOPLECHOVÝ ROZVADĚČ, Š.600+600 V.2000+100 H.400, KRYTÍ MIN. IP 30/20, In=125A, Ik``= 22,2kA, Ip=36,3kA, PŘÍSTROJOVÉ VYBAVENÍ VIZ. VÝKRESOVÁ DOKUMENTACE, KUSOVĚ ZKOUŠENÝ ROZVADĚČ1.000000 = 1,000000 [A]_x000d_</t>
  </si>
  <si>
    <t>R744Q21</t>
  </si>
  <si>
    <t>R747213</t>
  </si>
  <si>
    <t>R747214</t>
  </si>
  <si>
    <t>R747301</t>
  </si>
  <si>
    <t>R747416</t>
  </si>
  <si>
    <t>MĚŘENÍ ZEMNÍCH ODPORŮ - ZEMNICÍ SÍTĚ DÉLKY PÁSKU PŘES 500 DO 1000 M</t>
  </si>
  <si>
    <t>R747541</t>
  </si>
  <si>
    <t>MĚŘENÍ INTENZITY OSVĚTLENÍ INSTALOVANÉHO V ROZSAHU TOHOTO SO/PS</t>
  </si>
  <si>
    <t>R747701</t>
  </si>
  <si>
    <t xml:space="preserve"> ;3232.000000 = 32,000000 [A]_x000d_</t>
  </si>
  <si>
    <t>R747701-2</t>
  </si>
  <si>
    <t>POMOCNÝ, DROBNÝ A DÁLE NESPECIFIKOVANÝ MATERIÁL</t>
  </si>
  <si>
    <t>Položka zahrnuje veškerý pomocný a drobný materiál, včetně veškerého příslušenství a jeho montáže.</t>
  </si>
  <si>
    <t>R747703</t>
  </si>
  <si>
    <t>R747704</t>
  </si>
  <si>
    <t>R747705</t>
  </si>
  <si>
    <t>SO032320522</t>
  </si>
  <si>
    <t>R011101</t>
  </si>
  <si>
    <t>ODPOJENÍ A PŘELOŽENÍ PODZEMNÍCH I NADZEMNÍCH INŽENÝRSKÝCH SÍTÍ, PŘÍP.ZASLEPENÍ</t>
  </si>
  <si>
    <t xml:space="preserve"> 1 1.000000 = 1,000000 [A]_x000d_</t>
  </si>
  <si>
    <t>Kompletní provedení prací, výkonů a dodávek dle specifikace PD. Položka zahrnuje veškerý pomocný a drobný materiál, včetně veškerého příslušenství a jeho montáže.</t>
  </si>
  <si>
    <t>R011102</t>
  </si>
  <si>
    <t>VYKLIZENÍ OBJEKTU</t>
  </si>
  <si>
    <t xml:space="preserve"> 1: 8*4;
;vyklizení z hlediska uskladněných předmětů; 
;odstranění nevyklizených zbytků komunálního odpadu; 
;viz.dle specifikace TZ - Popis bouracích prací 32.000000 = 32,000000 [A]_x000d_</t>
  </si>
  <si>
    <t xml:space="preserve"> 1: 0,081; demolice objektu;
2: 1,76; otlučení omítek; 1.841000 = 1,841000 [A]_x000d_</t>
  </si>
  <si>
    <t xml:space="preserve"> 1: 46,23*0,1; rampa-prostý beton 4.623000 = 4,623000 [A]_x000d_</t>
  </si>
  <si>
    <t xml:space="preserve"> 1: 46,23*0,9; rampa-prostý beton;
2: 286,75*0,97; rampa-železobeton;
3:51,25*0,1; kamenná podezdívka na MC; 324.880000 = 324,880000 [A]_x000d_</t>
  </si>
  <si>
    <t>R015170</t>
  </si>
  <si>
    <t>912</t>
  </si>
  <si>
    <t>NEOCEŇOVAT - LIKVIDACE ODPADŮ NEKONTAMINOVANÝCH - 17 02 01 - DŘEVO PO STAVEBNÍM POUŽITÍ, Z DEMOLIC, VČETNĚ DOPRAVY</t>
  </si>
  <si>
    <t xml:space="preserve"> 1: 38,547; demolice objektu; 38.547000 = 38,547000 [A]_x000d_</t>
  </si>
  <si>
    <t>R015190</t>
  </si>
  <si>
    <t>914</t>
  </si>
  <si>
    <t>NEOCEŇOVAT - LIKVIDACE ODPADŮ NEKONTAMINOVANÝCH - 17 02 03 - PLASTY Z INTERIÉRŮ DEMOLOVANÝCH OBJEKTŮ, VČETNĚ DOPRAVY</t>
  </si>
  <si>
    <t xml:space="preserve"> 1: 0,041; demolice objektu; 0.041000 = 0,041000 [A]_x000d_</t>
  </si>
  <si>
    <t xml:space="preserve"> 1: 0,69; demolice objektu; 0.690000 = 0,690000 [A]_x000d_</t>
  </si>
  <si>
    <t xml:space="preserve"> 1: 560,86; rampa-kamenná podezdívka na sucho;
2:51,25*0,9; kamenná podezdívka na MC; 606.985000 = 606,985000 [A]_x000d_</t>
  </si>
  <si>
    <t xml:space="preserve"> 1: 0,406; demolice objektu; 0.406000 = 0,406000 [A]_x000d_</t>
  </si>
  <si>
    <t>R015570</t>
  </si>
  <si>
    <t>930</t>
  </si>
  <si>
    <t>NEOCEŇOVAT - LIKVIDACE ODPADŮ NEBEZPEČNÝCH - 17 03 03* - ASFALTOVÉ STAVEBNÍ NÁTĚRY, VČETNĚ DOPRAVY</t>
  </si>
  <si>
    <t xml:space="preserve"> 1: 0,081; demolice objektu; 0.081000 = 0,081000 [A]_x000d_</t>
  </si>
  <si>
    <t>R015670</t>
  </si>
  <si>
    <t>946</t>
  </si>
  <si>
    <t>NEOCEŇOVAT - LIKVIDACE ODPADŮ NEBEZPEČNÝCH - 17 01 06* - KONTAMINOVANÁ STAVEBNÍ SUŤ A BETONY Z DEMOLIC, VČETNĚ DOPRAVY</t>
  </si>
  <si>
    <t xml:space="preserve"> 1: 286,75*0,03; rampa-železobeton; 8.603000 = 8,603000 [A]_x000d_</t>
  </si>
  <si>
    <t>125731</t>
  </si>
  <si>
    <t>VYKOPÁVKY ZE ZEMNÍKŮ A SKLÁDEK TŘ. I, ODVOZ DO 1KM</t>
  </si>
  <si>
    <t xml:space="preserve"> 1: 30+13,514; vykopívka a naložení horniny na mezideponii - určeno pro zásyp; 43.514000 = 43,514000 [A]_x000d_</t>
  </si>
  <si>
    <t xml:space="preserve"> 1: 12*2,5*1; výkop jámy pro novou opěrnou zeď; 30.000000 = 30,000000 [A]_x000d_</t>
  </si>
  <si>
    <t>13173B</t>
  </si>
  <si>
    <t>HLOUBENÍ JAM ZAPAŽ I NEPAŽ TŘ. I - DOPRAVA</t>
  </si>
  <si>
    <t xml:space="preserve"> 1: 30*1; odvoz výkopku na mezideponii; 30.000000 = 30,000000 [A]_x000d_</t>
  </si>
  <si>
    <t>13273A</t>
  </si>
  <si>
    <t>HLOUBENÍ RÝH ŠÍŘ DO 2M PAŽ I NEPAŽ TŘ. I - BEZ DOPRAVY</t>
  </si>
  <si>
    <t xml:space="preserve"> 1: (39,107*2+10*2+3,6*2*2)*0,6*0,2; odkopání základových konstrukcí podezdívky 13.514000 = 13,514000 [A]_x000d_</t>
  </si>
  <si>
    <t>13273B</t>
  </si>
  <si>
    <t>HLOUBENÍ RÝH ŠÍŘ DO 2M PAŽ I NEPAŽ TŘ. I - DOPRAVA</t>
  </si>
  <si>
    <t xml:space="preserve"> 1: 13,514*1; odvoz výkopku na mezideponii; 13.514000 = 13,514000 [A]_x000d_</t>
  </si>
  <si>
    <t xml:space="preserve"> 1: 30+13,514; uložení vykopávky na mezideponii; 43.514000 = 43,514000 [A]_x000d_</t>
  </si>
  <si>
    <t xml:space="preserve"> 1: 30; zásyp jámy pro novou opěrnou zeď;
2: 13,514; zásyp odkopání základových konstrukcí podezdívky 43.514000 = 43,514000 [A]_x000d_</t>
  </si>
  <si>
    <t xml:space="preserve"> 1: 39,107*10; úprava pláně v ploše rampy; 391.070000 = 391,070000 [A]_x000d_</t>
  </si>
  <si>
    <t>27152</t>
  </si>
  <si>
    <t>POLŠTÁŘE POD ZÁKLADY Z KAMENIVA DRCENÉHO</t>
  </si>
  <si>
    <t xml:space="preserve"> 1: 10*0,6*0,15; podsyp pod opěrnou žlb.zeď;
2: 10*2*(1-0,3); podsyp pod podlahu rampy vedle nové opěrné zdi; 14.900000 = 14,900000 [A]_x000d_</t>
  </si>
  <si>
    <t>272323</t>
  </si>
  <si>
    <t>ZÁKLADY ZE ŽELEZOBETONU DO C16/20</t>
  </si>
  <si>
    <t xml:space="preserve"> 1: 10*2*0,25; opěrná zeď rampy; 5.000000 = 5,000000 [A]_x000d_</t>
  </si>
  <si>
    <t xml:space="preserve"> 1: 10*2*0,25*0,1; opěrná zeď rampy; 0.500000 = 0,500000 [A]_x000d_</t>
  </si>
  <si>
    <t>31123</t>
  </si>
  <si>
    <t>ZDI A STĚNY PODPĚR A VOLNÉ Z CIHEL PÁLENÝCH</t>
  </si>
  <si>
    <t xml:space="preserve"> 1: (5*2)*2*0,3; dozdívka štítu nebourané části objektu; 6.000000 = 6,000000 [A]_x000d_</t>
  </si>
  <si>
    <t>ÚPRAVY POVRCHŮ</t>
  </si>
  <si>
    <t>62444</t>
  </si>
  <si>
    <t>ÚPRAVA POVRCHŮ VNĚJŠ KONSTR ZDĚNÝCH OMÍTKOU ŠTUKOVOU</t>
  </si>
  <si>
    <t>včetně lešení</t>
  </si>
  <si>
    <t xml:space="preserve"> 1: 10*4,45+(5*2,13/2)*2; omítka celého štítu nebourané části objektu; 55.150000 = 55,150000 [A]_x000d_</t>
  </si>
  <si>
    <t>PSV</t>
  </si>
  <si>
    <t>76271</t>
  </si>
  <si>
    <t>VÁZANÉ PROSTOROVÉ KONSTRUKCEZ ŘEZIVA</t>
  </si>
  <si>
    <t xml:space="preserve"> 1: 1,5*11*0,08*0,08; vzpěrné trámy krovu; 0.106000 = 0,106000 [A]_x000d_</t>
  </si>
  <si>
    <t>76425</t>
  </si>
  <si>
    <t>OPLECHOVÁNÍ A LEMOVÁNÍ KONSTR Z TITANZINK PLECHU</t>
  </si>
  <si>
    <t>oprava střešní plechové vlnité krytiny - doplnění, oplechování závětrné lišty</t>
  </si>
  <si>
    <t xml:space="preserve"> 1: 8,7*2*2; doplnění plechové vlnité krytiny; 34.914000 = 34,914000 [A]_x000d_</t>
  </si>
  <si>
    <t>764452</t>
  </si>
  <si>
    <t>ŽLABY Z TITANZINK PLECHU RŠ DO 330MM</t>
  </si>
  <si>
    <t>oprava žlabů</t>
  </si>
  <si>
    <t xml:space="preserve"> 1: 4*2; 8.000000 = 8,000000 [A]_x000d_</t>
  </si>
  <si>
    <t>764554</t>
  </si>
  <si>
    <t>ODPAD TROUBY KRUH (ČTVERC) Z TITANZINK PLECHU DN DO 150MM</t>
  </si>
  <si>
    <t>doplnění dešťových svodů</t>
  </si>
  <si>
    <t xml:space="preserve"> 1: 6*2; 12.000000 = 12,000000 [A]_x000d_</t>
  </si>
  <si>
    <t>R70323205221</t>
  </si>
  <si>
    <t>Doplnění klempířských výrobků, řešení detailů</t>
  </si>
  <si>
    <t>94</t>
  </si>
  <si>
    <t>LEŠENÍ</t>
  </si>
  <si>
    <t>94190</t>
  </si>
  <si>
    <t>LEHKÉ PRACOVNÍ LEŠENÍ DO 1,5 KPA</t>
  </si>
  <si>
    <t>M3OP</t>
  </si>
  <si>
    <t xml:space="preserve"> 1: 10*2*7,5; lešení pro zdění štítu; 150.000000 = 150,000000 [A]_x000d_</t>
  </si>
  <si>
    <t>96</t>
  </si>
  <si>
    <t>BOURÁNÍ</t>
  </si>
  <si>
    <t>96612A</t>
  </si>
  <si>
    <t>BOURÁNÍ KONSTRUKCÍ Z KAMENE NA SUCHO - BEZ DOPRAVY</t>
  </si>
  <si>
    <t>hmotnost suti = 2,25 t/m3</t>
  </si>
  <si>
    <t xml:space="preserve"> 1: (39,107-0,4)*(10-0,4*2)*(1-0,3); násyp v úrovni kamenné podezdívky - pod podlahou; 249.273000 = 249,273000 [A]_x000d_</t>
  </si>
  <si>
    <t>96612B</t>
  </si>
  <si>
    <t>BOURÁNÍ KONSTRUKCÍ Z KAMENE NA SUCHO - DOPRAVA</t>
  </si>
  <si>
    <t xml:space="preserve"> 1:249,273*2,25*19 10656.421000 = 10656,421000 [A]_x000d_</t>
  </si>
  <si>
    <t>hmotnost suti = 2,5 t/m3</t>
  </si>
  <si>
    <t xml:space="preserve"> 1: (39,107*2-2,5*2)*0,4*(1-0,3); kamenná podezdívka po obvodě; 20.500000 = 20,500000 [A]_x000d_</t>
  </si>
  <si>
    <t>96613B</t>
  </si>
  <si>
    <t>BOURÁNÍ KONSTRUKCÍ Z KAMENE NA MC - DOPRAVA</t>
  </si>
  <si>
    <t xml:space="preserve"> 1: 20,5*2,5*19 973.750000 = 973,750000 [A]_x000d_</t>
  </si>
  <si>
    <t>96615A</t>
  </si>
  <si>
    <t>BOURÁNÍ KONSTRUKCÍ Z PROSTÉHO BETONU - BEZ DOPRAVY</t>
  </si>
  <si>
    <t>hmotnost suti = 2,0 t/m3</t>
  </si>
  <si>
    <t xml:space="preserve"> 1: (39,107*2+10)*0,6*0,2; betonová základy podezdívky po obvodě;
2: (3,6*2)*2*0,6*0,2; betonové základy podezdívky kolem zvedací plošiny;
3: 15*0,6*1,2;betonové základy v místě nové budovy (předpokladáná výměra); 23.114000 = 23,114000 [A]_x000d_</t>
  </si>
  <si>
    <t>96615B</t>
  </si>
  <si>
    <t>BOURÁNÍ KONSTRUKCÍ Z PROSTÉHO BETONU - DOPRAVA</t>
  </si>
  <si>
    <t xml:space="preserve"> 1: 23,114*2*19 878.332000 = 878,332000 [A]_x000d_</t>
  </si>
  <si>
    <t xml:space="preserve">hmotnost  suti = 2,41 t/m3</t>
  </si>
  <si>
    <t xml:space="preserve"> 1: (39,107*10-3*2*2)*0,3; podlaha podezdívky;
2: 10*0,4*(1-0,3); betonová podezdívka po obvodě (čelo plochy);
3: (3,4*2+2)*0,4*(1-0,3); betonová podezdívka kolem zdvihacích plošin; 118.985000 = 118,985000 [A]_x000d_</t>
  </si>
  <si>
    <t>96616B</t>
  </si>
  <si>
    <t>BOURÁNÍ KONSTRUKCÍ ZE ŽELEZOBETONU - DOPRAVA</t>
  </si>
  <si>
    <t xml:space="preserve"> 1: 118,985*2,41*19 5448.323000 = 5448,323000 [A]_x000d_</t>
  </si>
  <si>
    <t>97811</t>
  </si>
  <si>
    <t>OTLUČENÍ OMÍTKY</t>
  </si>
  <si>
    <t xml:space="preserve"> 1: 10*4,45+(5*2,13/2)*2; omítka celého štítu nebourané části objektu;
2: -(5*2)*2; odečet plochy nové dozdívky štítu nebourané části objektu; 35.150000 = 35,150000 [A]_x000d_</t>
  </si>
  <si>
    <t>98</t>
  </si>
  <si>
    <t>DEMOLICE</t>
  </si>
  <si>
    <t>98116A</t>
  </si>
  <si>
    <t>DEMOLICE BUDOV DŘEVĚNÝCH - BEZ DOPRAVY</t>
  </si>
  <si>
    <t>hmotnost suti = 0,039 t/m3</t>
  </si>
  <si>
    <t xml:space="preserve"> 1: 14,75*((14,3+10)/2)*4,45; demolice objektu bez podezdívky - vrchní část objektu;
2: (14,3*2,13/2)*15,95; zastřešení; 1040.406000 = 1040,406000 [A]_x000d_</t>
  </si>
  <si>
    <t>98116B</t>
  </si>
  <si>
    <t>DEMOLICE BUDOV DŘEVĚNÝCH - DOPRAVA</t>
  </si>
  <si>
    <t xml:space="preserve"> 1: odvoz odpadu na skládku - poplatek za uskladnění;
2:1,841*19+38,547*30+0,041*30+0,69*30+0,406*30+0,041*30+0,081*30+8,603*(30-19);
3:odvoz odpadu do sběrny/výkupu - bez poplatku (železný šrot, šrot neželezných kovů, zbytky kabelů a vodičů);
4:0,609*1+0,081*1; 1324.482000 = 1324,482000 [A]_x000d_</t>
  </si>
  <si>
    <t>SO031320511</t>
  </si>
  <si>
    <t xml:space="preserve"> doprava na skládku;
1. pletivový plot;
(0,8*0,8*1)*1,8; patky pro bránu
((5,1*0,3*0,7)+(0,8*1*1+2,5*0,8*0,7))*1,8; rýha pro pas pod pojezd brány;
2. zábradlí;
0,4*0,4*0,8*(8+10)*1,8 11.187000 = 11,187000 [A]_x000d_</t>
  </si>
  <si>
    <t xml:space="preserve"> 1. dočasné oplocení z drátěného pletiva;
0,8; patky sloupků 0.800000 = 0,800000 [A]_x000d_</t>
  </si>
  <si>
    <t>12273A</t>
  </si>
  <si>
    <t>ODKOPÁVKY A PROKOPÁVKY OBECNÉ TŘ. I - BEZ DOPRAVY</t>
  </si>
  <si>
    <t>odkopávky v pásu pod oplocením</t>
  </si>
  <si>
    <t xml:space="preserve"> 1. pletivový plot;
(131,08-9,4-1,2)*0,5*0,05; oplocení z 3D pletivových dílců 3.012000 = 3,012000 [A]_x000d_</t>
  </si>
  <si>
    <t>12273B</t>
  </si>
  <si>
    <t>ODKOPÁVKY A PROKOPÁVKY OBECNÉ TŘ. I - DOPRAVA</t>
  </si>
  <si>
    <t xml:space="preserve"> 1. pletivový plot;
(131,08-9,4-1,2)*0,5*0,05*1; doprava na mezideponii, odkopávky jsou použity do násypů 3.012000 = 3,012000 [A]_x000d_</t>
  </si>
  <si>
    <t>odkopávky na mezideponii, jsou použity do násypů</t>
  </si>
  <si>
    <t xml:space="preserve"> 1. uložení zeminy do násypů;
pletivový plot;
(131,08-9,4-1,2)*0,5*0,05; odkopávky v pásu pod oplocením
2. zásypy rýh a jam;
pletivový plot;
(5+1+1)*0,5*0,5; rýha pro chráničku Kopoflex DN40 4.762000 = 4,762000 [A]_x000d_</t>
  </si>
  <si>
    <t>doprava horniny z mezideponie, jsou použity do zásypů, násypů</t>
  </si>
  <si>
    <t xml:space="preserve"> 1. pletivový plot;
(5+1+1)*0,5*0,5; rýha pro chráničku Kopoflex DN40
(5,1*0,3*0,7)+(0,8*1*1+2,5*0,8*0,7); rýha pro pas pod pojezd brány 5.021000 = 5,021000 [A]_x000d_</t>
  </si>
  <si>
    <t>výkopy pro základy</t>
  </si>
  <si>
    <t xml:space="preserve"> 1. doprava na mezideponii;
pletivový plot;
(5+1+1)*0,5*0,5*1;  rýha pro chráničku Kopoflex DN40, vykopávky jsou použity do zásypů;
2. doprava na skládku;
pletivový plot;
((5,1*0,3*0,7)+(0,8*1*1+2,5*0,8*0,7))*19; rýha pro pas pod pojezd brány; 63.899000 = 63,899000 [A]_x000d_</t>
  </si>
  <si>
    <t>13373A</t>
  </si>
  <si>
    <t>HLOUBENÍ ŠACHET ZAPAŽ I NEPAŽ TŘ. I - BEZ DOPRAVY</t>
  </si>
  <si>
    <t xml:space="preserve"> 1. pletivový plot;
0,8*0,8*1; patka pro bránu;
2. zábradlí;
0,4*0,4*0,8*(8+10) 2.944000 = 2,944000 [A]_x000d_</t>
  </si>
  <si>
    <t>13373B</t>
  </si>
  <si>
    <t>HLOUBENÍ ŠACHET ZAPAŽ I NEPAŽ TŘ. I - DOPRAVA</t>
  </si>
  <si>
    <t xml:space="preserve"> 1. doprava na skládku
pletivový plot;
(0,8*0,8*1)*19; patka pro bránu
zábradlí;
0,4*0,4*0,8*(8+10)*19 55.936000 = 55,936000 [A]_x000d_</t>
  </si>
  <si>
    <t xml:space="preserve"> 1. uložení zpětně odkopané horniny do násypů podél plotu;
1.1. pletivový plot;
(131,08-9,4-1,2)*0,5*0,05; odkopávky v pásu pod oplocením;
2. uložení vykopané horniny na skládku nebo mezideponii;
3,012;odkopávky
2,944;jámy
5,021;rýhy 13.989000 = 13,989000 [A]_x000d_</t>
  </si>
  <si>
    <t xml:space="preserve"> 1. pletivový plot;
(5+1+1)*0,5*0,5; rýha pro chráničku Kopoflex DN40 1.750000 = 1,750000 [A]_x000d_</t>
  </si>
  <si>
    <t>zhutnění pláně v pásu pod oplocením š.0,5m</t>
  </si>
  <si>
    <t xml:space="preserve"> 1. pletivový plot;
(131,08)*0,5 65.540000 = 65,540000 [A]_x000d_</t>
  </si>
  <si>
    <t>18210</t>
  </si>
  <si>
    <t>ÚPRAVA POVRCHŮ SROVNÁNÍM ÚZEMÍ</t>
  </si>
  <si>
    <t>úprava území v pásu kolem oplocení</t>
  </si>
  <si>
    <t xml:space="preserve"> 1. pletivový plot;
(131,08)*0,5*0,05 3.277000 = 3,277000 [A]_x000d_</t>
  </si>
  <si>
    <t>polštář pro patky sloupků</t>
  </si>
  <si>
    <t xml:space="preserve"> 1. pletivový plot
0,1*PI()*0,175^2*50; vrtaná patka DN350
0,1*PI()*0,25^2*2; vrtaná patka DN500
(0,8*0,8)*0,1; patky
((5,1*0,3)+(0,8*1+2,5*0,8))*0,1; pasy 1.017000 = 1,017000 [A]_x000d_</t>
  </si>
  <si>
    <t>272313</t>
  </si>
  <si>
    <t>ZÁKLADY Z PROSTÉHO BETONU DO C16/20</t>
  </si>
  <si>
    <t xml:space="preserve"> 1. pletivový plot;
(5,1*0,3*0,7)+(0,8*1*1+2,5*0,8*0,7); základ. pas pod pojezd brány;
2. zábradlí;
0,4*0,4*0,8*(8+10) 5.575000 = 5,575000 [A]_x000d_</t>
  </si>
  <si>
    <t>R132051101</t>
  </si>
  <si>
    <t>VRTY PRO SLOUPKY OPLOCENÍ TŘ. TĚŽITELNOSTI I D DO 400MM</t>
  </si>
  <si>
    <t xml:space="preserve"> 1. pletivový plot;
(50)*1; sloupky plotu vč.rohů po 2,5m, DN350 50.000000 = 50,000000 [A]_x000d_</t>
  </si>
  <si>
    <t>položka zahrnuje:
- zřízení vrtu, svislou a vodorovnou dopravu zeminy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uložení zeminy na skládku a poplatek za skládku</t>
  </si>
  <si>
    <t>R132051102</t>
  </si>
  <si>
    <t>VRTY PRO SLOUPKY OPLOCENÍ TŘ. TĚŽITELNOSTI I D DO 500MM</t>
  </si>
  <si>
    <t xml:space="preserve"> 1. pletivový plot;
1,1*2; sloupky branky, DN500 2.200000 = 2,200000 [A]_x000d_</t>
  </si>
  <si>
    <t>33817C</t>
  </si>
  <si>
    <t>SLOUPKY PLOTOVÉ Z DÍLCŮ KOVOVÝCH DO BETONOVÝCH PATEK</t>
  </si>
  <si>
    <t xml:space="preserve"> 1. pletivový plot;
(131,08-6-1,2)/2,5=50; sloupky po 2,5m, bez sloupků brány a branky
2. dočasné oplocení z drátěného pletiva;
3;sloupky po 2,5m 53.000000 = 53,000000 [A]_x000d_</t>
  </si>
  <si>
    <t>34212</t>
  </si>
  <si>
    <t>STĚNY A PŘÍČKY VÝPLŇ A ODDĚL Z DÍLCŮ ŽELEZOBETON</t>
  </si>
  <si>
    <t xml:space="preserve"> 1. pletivový plot;
betonová podhrabová deska uložená na základu 2500x300x50mm
(131,08-9,4-1,2)*0,3*0,05 1.807000 = 1,807000 [A]_x000d_</t>
  </si>
  <si>
    <t>348173</t>
  </si>
  <si>
    <t>ZÁBRADLÍ Z DÍLCŮ KOVOVÝCH ŽÁROVĚ ZINK PONOREM S NÁTĚREM</t>
  </si>
  <si>
    <t xml:space="preserve"> 1. zábradlí
(7,8+9,3)*21 359.100000 = 359,100000 [A]_x000d_</t>
  </si>
  <si>
    <t>76792</t>
  </si>
  <si>
    <t>OPLOCENÍ Z DRÁTĚNÉHO PLETIVA POTAŽENÉHO PLASTEM</t>
  </si>
  <si>
    <t xml:space="preserve"> 5*2; dočasné oplocení z drátěného pletiva; 10.000000 = 10,000000 [A]_x000d_</t>
  </si>
  <si>
    <t>R132051103</t>
  </si>
  <si>
    <t>OPLOCENÍ Z DRÁTĚNÉHO 3D PLETIVA POTAŽENÉHO PLASTEM</t>
  </si>
  <si>
    <t xml:space="preserve"> 1. pletivový plot;
(131,08-6-1,2)*2,05; výška včetně ostnatého drátu, bez podhrabové desky 253.954000 = 253,954000 [A]_x000d_</t>
  </si>
  <si>
    <t xml:space="preserve">Kompletní provedení práce, výkonů a dodávek dle specifikace PD.
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
- položka také zahrnuje: 30 m dlouhý úsek u TO demontovatelný, pro možnost závozu technologie.</t>
  </si>
  <si>
    <t>R132051104</t>
  </si>
  <si>
    <t>VRATA A VRÁTKA</t>
  </si>
  <si>
    <t xml:space="preserve"> 1. pletivový plot;
(6+1,2)*2,2 15.840000 = 15,840000 [A]_x000d_</t>
  </si>
  <si>
    <t xml:space="preserve">Kompletní provedení práce, výkonů a dodávek dle specifikace PD.
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</si>
  <si>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87614</t>
  </si>
  <si>
    <t>CHRÁNIČKY Z TRUB PLAST DN DO 40MM</t>
  </si>
  <si>
    <t>chránička Kopoflex DN40</t>
  </si>
  <si>
    <t xml:space="preserve"> 1. pletivový plot;
6+2+2 10.000000 = 10,000000 [A]_x000d_</t>
  </si>
  <si>
    <t>BOURÁNÍ, DEMONTÁŽE</t>
  </si>
  <si>
    <t>966842</t>
  </si>
  <si>
    <t>ODSTRANĚNÍ OPLOCENÍ Z DRÁT PLETIVA</t>
  </si>
  <si>
    <t xml:space="preserve"> 5; dočasné oplocení z drátěného pletiva; 5.000000 = 5,000000 [A]_x000d_</t>
  </si>
  <si>
    <t>SO033120111</t>
  </si>
  <si>
    <t>OSTATNÍ (ZEMNÍ PRÁCE A SILNOPROUDÉ ROZVODY)</t>
  </si>
  <si>
    <t xml:space="preserve"> viz polohový plán a řezy kabelovou trasou 21.500000 = 21,500000 [A]_x000d_</t>
  </si>
  <si>
    <t xml:space="preserve"> viz polohový plán a řezy kabelovou trasou 16.500000 = 16,500000 [A]_x000d_</t>
  </si>
  <si>
    <t xml:space="preserve"> viz polohový plán a řezy kabelovou trasou 5.000000 = 5,000000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</si>
  <si>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</si>
  <si>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viz polohový plán a řezy kabelovou trasou 8.000000 = 8,000000 [A]_x000d_</t>
  </si>
  <si>
    <t>1. Položka obsahuje:
 – dodávku a montáž označovacího štítku pro kabely vn
2. Položka neobsahuje:
 X
3. Způsob měření:
Měří se v kusech</t>
  </si>
  <si>
    <t xml:space="preserve"> viz polohový plán a řezy kabelovou trasou 77.000000 = 77,000000 [A]_x000d_</t>
  </si>
  <si>
    <t>702313</t>
  </si>
  <si>
    <t>ZAKRYTÍ KABELŮ VÝSTRAŽNOU FÓLIÍ ŠÍŘKY PŘES 40 CM</t>
  </si>
  <si>
    <t xml:space="preserve"> viz polohový plán a řezy kabelovou trasou 28.000000 = 28,000000 [A]_x000d_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</si>
  <si>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</si>
  <si>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702333</t>
  </si>
  <si>
    <t>ZAKRYTÍ KABELŮ PLASTOVOU DESKOU/PÁSEM ŠÍŘKY PŘES 40 CM</t>
  </si>
  <si>
    <t xml:space="preserve"> viz polohový plán a řezy kabelovou trasou 2.000000 = 2,000000 [A]_x000d_</t>
  </si>
  <si>
    <t>742542</t>
  </si>
  <si>
    <t>KABEL VN - JEDNOŽÍLOVÝ, 6-CHBU OD 95 DO 150 MM2</t>
  </si>
  <si>
    <t xml:space="preserve"> viz polohový plán a tabulka kabelových vedení 144.000000 = 144,000000 [A]_x000d_</t>
  </si>
  <si>
    <t>1. Položka obsahuje:
 – manipulace a uložení kabelu (do země, chráničky, kanálu, na rošty, na TV a pod.)
2. Položka neobsahuje:
 – příchytky, spojky, koncovky, chráničky apod.
3. Způsob měření:
Měří se metr délkový.Použití zpětné vedení.</t>
  </si>
  <si>
    <t>742A12</t>
  </si>
  <si>
    <t>KABELOVÁ KONCOVKA VN VNITŘNÍ JEDNOŽÍLOVÁ PRO KABELY DO 6 KV OD 95 DO 150 MM2</t>
  </si>
  <si>
    <t xml:space="preserve"> viz polohový plán a tabulka kabelových vedení 8.000000 = 8,000000 [A]_x000d_</t>
  </si>
  <si>
    <t>1. Položka obsahuje:
 – všechny práce spojené s úpravou kabelů pro montáž včetně veškerého příslušentsví
2. Položka neobsahuje:
 X
3. Způsob měření:
Udává se počet kusů kompletní konstrukce nebo práce.
Použití pro položky 742521 až 742544</t>
  </si>
  <si>
    <t>1. Položka obsahuje:
 – montáž kabelu o váze do 4 kg/m do chráničky/ kolektoru
2. Položka neobsahuje:
 X
3. Způsob měření:
Měří se metr délkový.</t>
  </si>
  <si>
    <t>742Z24</t>
  </si>
  <si>
    <t>DEMONTÁŽ KABELOVÉHO VEDENÍ VN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</si>
  <si>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</si>
  <si>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 xml:space="preserve"> viz technická zpráva 8.000000 = 8,000000 [A]_x000d_</t>
  </si>
  <si>
    <t>1. Položka obsahuje:
 – cenu za provedení měření kabelu/ vodiče vč. vyhotovení protokolu
2. Položka neobsahuje:
 X
3. Způsob měření:
Udává se počet kusů kompletní konstrukce nebo práce.</t>
  </si>
  <si>
    <t>74A</t>
  </si>
  <si>
    <t>ZÁKLADY TV</t>
  </si>
  <si>
    <t>11511</t>
  </si>
  <si>
    <t>ČERPÁNÍ VODY DO 500 L/MIN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</si>
  <si>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</si>
  <si>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</si>
  <si>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</si>
  <si>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 xml:space="preserve"> viz výkaz výměr základů, stožárů a bran 994.000000 = 994,000000 [A]_x000d_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</si>
  <si>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</si>
  <si>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74A111</t>
  </si>
  <si>
    <t>ZAJIŠTĚNÍ VÝKOPU STUPŇOVÝCH ZÁKLADŮ</t>
  </si>
  <si>
    <t xml:space="preserve"> viz výkaz výměr základů, stožárů a bran 191.000000 = 191,000000 [A]_x000d_</t>
  </si>
  <si>
    <t>1. Položka obsahuje:
 – zemní práce pro montáž výkopu , zajištění výkopu stupňovitých základů před zaplavením povrchovou vodou, pažení výkopu
 – dodávku, dopravu, montáž, pronájem mechanizmů a demontáž bednění
2. Položka neobsahuje:
 – přídavnou výztuž, svorníky, koše
 – odvoz výkopku (viz pol. 74A150)
 – poplatek za likvidaci odpadů (viz SSD 0)
3. Způsob měření:
Měří se metry kubické uložené betonové směsi.</t>
  </si>
  <si>
    <t>74A112</t>
  </si>
  <si>
    <t>OCHRANA ZÁKLADU PO BETONÁŽI</t>
  </si>
  <si>
    <t xml:space="preserve"> viz výkaz výměr základů, stožárů a bran 132.000000 = 132,000000 [A]_x000d_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</si>
  <si>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74A150)
 – poplatek za likvidaci odpadů (viz SSD 0)
3. Způsob měření:
Měří se jako kus kompletní práce</t>
  </si>
  <si>
    <t>74A113</t>
  </si>
  <si>
    <t>PŘÍPLATEK ZA RUČNÍ VÝKOP ZÁKLADU</t>
  </si>
  <si>
    <t xml:space="preserve"> viz technická zpráva 101.000000 = 101,000000 [A]_x000d_</t>
  </si>
  <si>
    <t xml:space="preserve">1. Položka obsahuje:
 – příplatek za ruční výkop základu jakéhokoliv typu
2. Položka neobsahuje:
 X
3. Způsob měření:
Udává se počet m3 výkopu  kompletní montážní práce.</t>
  </si>
  <si>
    <t>74A116</t>
  </si>
  <si>
    <t>ZAMĚŘENÍ SKUTEČNÉHO PROVEDENÍ VÝŠKY ZÁKLADU/STOŽÁRU</t>
  </si>
  <si>
    <t xml:space="preserve"> viz stavební tabulka 132.000000 = 132,000000 [A]_x000d_</t>
  </si>
  <si>
    <t>1. Položka obsahuje:
 – zaměření skutečného provedení jakéhokoliv typu základu potřebné pro další montáž výstroje stožáru
2. Položka neobsahuje:
 – přídavnou výztuž, svorníky, koše
 – odvoz výkopku (viz pol. 74A150)
 – poplatek za likvidaci odpadů (viz SSD 0)
3. Způsob měření:
Měří se jako kus kompletní práce</t>
  </si>
  <si>
    <t>74A151</t>
  </si>
  <si>
    <t>MANIPULACE SE ZEMINOU Z VÝKOPU NA STAVENIŠTI</t>
  </si>
  <si>
    <t xml:space="preserve"> viz technická zpráva 19152.000000 = 19152,000000 [A]_x000d_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</si>
  <si>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</si>
  <si>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</si>
  <si>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</si>
  <si>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 xml:space="preserve"> viz technická zpráva 1815.000000 = 1815,000000 [A]_x000d_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</si>
  <si>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</si>
  <si>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</si>
  <si>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</si>
  <si>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 xml:space="preserve"> viz stavební tabulka 434.000000 = 434,000000 [A]_x000d_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</si>
  <si>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</si>
  <si>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</si>
  <si>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</si>
  <si>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 xml:space="preserve"> viz stavební tabulka 720.000000 = 720,000000 [A]_x000d_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</si>
  <si>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</si>
  <si>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</si>
  <si>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</si>
  <si>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 xml:space="preserve"> viz stavební tabulka 49.000000 = 49,000000 [A]_x000d_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</si>
  <si>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</si>
  <si>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</si>
  <si>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</si>
  <si>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 xml:space="preserve"> viz stavební tabulka 16.000000 = 16,000000 [A]_x000d_</t>
  </si>
  <si>
    <t>1. Položka obsahuje:
 – materiál, montáž a dopravné za kotevní sloupek
2. Položka neobsahuje:
 X
3. Způsob měření:
Udává se počet kusů kompletní konstrukce nebo práce.</t>
  </si>
  <si>
    <t>74A350</t>
  </si>
  <si>
    <t>KORUGOVANÁ ROURA PRO ZÁKLAD TV</t>
  </si>
  <si>
    <t xml:space="preserve"> viz technická zpráva 32.000000 = 32,000000 [A]_x000d_</t>
  </si>
  <si>
    <t xml:space="preserve">1. Položka obsahuje:
 –  materiál, dopravu a montáž korugované PVC roury, včetně zálivky a hlavičky základu
2. Položka neobsahuje:
 X
3. Způsob měření:
Měří se metr délkový.</t>
  </si>
  <si>
    <t>74A430</t>
  </si>
  <si>
    <t>HLAVIČKA PRO ZÁKLAD</t>
  </si>
  <si>
    <t xml:space="preserve"> viz stavební tabulka 9.000000 = 9,000000 [A]_x000d_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</si>
  <si>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</si>
  <si>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</si>
  <si>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</si>
  <si>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 xml:space="preserve"> viz technická zpráva 98.000000 = 98,000000 [A]_x000d_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</si>
  <si>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</si>
  <si>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74A460</t>
  </si>
  <si>
    <t>ÚPRAVA ODVODNĚNÍ U ZÁKLADU TV</t>
  </si>
  <si>
    <t xml:space="preserve"> viz technická zpráva 6.000000 = 6,000000 [A]_x000d_</t>
  </si>
  <si>
    <t>1. Položka obsahuje: demontáž, montáž a materiál 
 – ruční výkop v průměrné hloubce 50 cm a šířce 50 cm délky 10m
 – pažení nebo zajištění výkopu v nezbytném rozsahu
 – případné čerpání vody
 – úpravu odvodňovacího žlabu, případně trativodu, včetně ověření polohy
2. Položka neobsahuje:
 X
3. Způsob měření:
Udává se počet kusů kompletní konstrukce nebo práce pro jeden základ.</t>
  </si>
  <si>
    <t>74A470</t>
  </si>
  <si>
    <t>ÚPRAVA OPLOCENÍ U ZÁKLADU TV</t>
  </si>
  <si>
    <t xml:space="preserve"> viz soupis sestavení 2.000000 = 2,000000 [A]_x000d_</t>
  </si>
  <si>
    <t>1. Položka obsahuje: demontáž, montáž a materiál 
 – úpravu stávajícího oplocení v průměrné délce 2m
 – sloupky oplocení, včetně ručního výkopu a zabetonování 
 – zajištění stávajícího oplocení
 – měření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</si>
  <si>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</si>
  <si>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</si>
  <si>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 xml:space="preserve"> viz technická zpráva 1491.000000 = 1491,000000 [A]_x000d_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</si>
  <si>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</si>
  <si>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</si>
  <si>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</si>
  <si>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74B116</t>
  </si>
  <si>
    <t>STOŽÁR TV OCELOVÝ TRUBKOVÝ DO DUTINY, TYPU T245 NEBO TB245, DÉLKY PŘES 10 M DO 14 M VČETNĚ</t>
  </si>
  <si>
    <t xml:space="preserve"> viz výkaz výměr základů, stožárů a bran 16.000000 = 16,000000 [A]_x000d_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</si>
  <si>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</si>
  <si>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74B215</t>
  </si>
  <si>
    <t>STOŽÁR TV OCELOVÝ TRUBKOVÝ JEDNODUCHÝ NA SVORNÍKY, TYPU TS245 NEBO TSI245, DÉLKY DO 10 M VČETNĚ</t>
  </si>
  <si>
    <t xml:space="preserve"> viz výkaz výměr základů, stožárů a bran 11.000000 = 11,000000 [A]_x000d_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</si>
  <si>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</si>
  <si>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74B233</t>
  </si>
  <si>
    <t>STOŽÁR TV OCELOVÝ TRUBKOVÝ JEDNODUCHÝ BRÁNOVÝ NA SVORNÍKY, TYPU TBS245 NEBO TBSI245, DÉLKY DO 10 M VČETNĚ</t>
  </si>
  <si>
    <t xml:space="preserve"> viz výkaz výměr základů, stožárů a bran 1.000000 = 1,000000 [A]_x000d_</t>
  </si>
  <si>
    <t>74B412</t>
  </si>
  <si>
    <t>STOŽÁR TV OCELOVÝ TRUBKOVÝ DVOJITÝ NA SVORNÍKY, TYPU 2TS245 NEBO 2TSI245, DÉLKY PŘES 10 M DO 14 M VČETNĚ</t>
  </si>
  <si>
    <t xml:space="preserve"> viz výkaz výměr základů, stožárů a bran 2.000000 = 2,000000 [A]_x000d_</t>
  </si>
  <si>
    <t>74B415</t>
  </si>
  <si>
    <t>STOŽÁR TV OCELOVÝ TRUBKOVÝ DVOJITÝ BRÁNOVÝ NA SVORNÍKY, TYPU 2TBS245 NEBO 2TBSI245, DÉLKY DO 10 M VČETNĚ</t>
  </si>
  <si>
    <t xml:space="preserve"> viz výkaz výměr základů, stožárů a bran 7.000000 = 7,000000 [A]_x000d_</t>
  </si>
  <si>
    <t>74B416</t>
  </si>
  <si>
    <t>STOŽÁR TV OCELOVÝ TRUBKOVÝ DVOJITÝ BRÁNOVÝ NA SVORNÍKY, TYPU 2TBS245 NEBO 2TBSI245, DÉLKY PŘES 10 M DO 14 M VČETNĚ</t>
  </si>
  <si>
    <t xml:space="preserve"> viz výkaz výměr základů, stožárů a bran 28.000000 = 28,000000 [A]_x000d_</t>
  </si>
  <si>
    <t>74B601</t>
  </si>
  <si>
    <t xml:space="preserve">STOŽÁR TV OCELOVÝ PŘÍHRADOVÝ TYPU BP DÉLKY  9 M</t>
  </si>
  <si>
    <t xml:space="preserve"> viz výkaz výměr základů, stožárů a bran 5.000000 = 5,000000 [A]_x000d_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</si>
  <si>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</si>
  <si>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</si>
  <si>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</si>
  <si>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 xml:space="preserve"> viz výkaz výměr základů, stožárů a bran 4.000000 = 4,000000 [A]_x000d_</t>
  </si>
  <si>
    <t>74B603</t>
  </si>
  <si>
    <t>STOŽÁR TV OCELOVÝ PŘÍHRADOVÝ TYPU BP DÉLKY 11 M</t>
  </si>
  <si>
    <t xml:space="preserve"> viz výkaz výměr základů, stožárů a bran 46.000000 = 46,000000 [A]_x000d_</t>
  </si>
  <si>
    <t>74B604</t>
  </si>
  <si>
    <t>STOŽÁR TV OCELOVÝ PŘÍHRADOVÝ TYPU BP DÉLKY 12,5 M</t>
  </si>
  <si>
    <t>74B711</t>
  </si>
  <si>
    <t>BRÁNY NEBO VÝLOŽNÍKY - BŘEVNO TYPU 23L</t>
  </si>
  <si>
    <t xml:space="preserve"> viz výkaz výměr základů, stožárů a bran 757.000000 = 757,000000 [A]_x000d_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</si>
  <si>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</si>
  <si>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74B712</t>
  </si>
  <si>
    <t>BRÁNY NEBO VÝLOŽNÍKY - BŘEVNO TYPU 34L A VĚTŠÍ</t>
  </si>
  <si>
    <t xml:space="preserve"> viz výkaz výměr základů, stožárů a bran 84.500000 = 84,500000 [A]_x000d_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</si>
  <si>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</si>
  <si>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</si>
  <si>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</si>
  <si>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74B722</t>
  </si>
  <si>
    <t>PŘIPEVNĚNÍ BŘEVNA BRÁNY NEBO VÝLOŽNÍKU S UKONČENÍM TYPU B NA 2T</t>
  </si>
  <si>
    <t xml:space="preserve"> viz výkaz výměr základů, stožárů a bran 48.000000 = 48,000000 [A]_x000d_</t>
  </si>
  <si>
    <t>74B723</t>
  </si>
  <si>
    <t>PŘIPEVNĚNÍ BŘEVNA BRÁNY NEBO VÝLOŽNÍKU S UKONČENÍM TYPU C NA BP</t>
  </si>
  <si>
    <t xml:space="preserve"> viz výkaz výměr základů, stožárů a bran 25.000000 = 25,000000 [A]_x000d_</t>
  </si>
  <si>
    <t>74B724</t>
  </si>
  <si>
    <t>PŘIPEVNĚNÍ BŘEVNA BRÁNY NEBO VÝLOŽNÍKU KLUZNÉ S UKONČENÍM TYPU D NA BP</t>
  </si>
  <si>
    <t>74B742</t>
  </si>
  <si>
    <t>VYVĚŠENÍ BŘEVNA BRÁNY NEBO VÝLOŽNÍKU NA 2T</t>
  </si>
  <si>
    <t xml:space="preserve"> viz výkaz výměr základů, stožárů a bran 37.000000 = 37,000000 [A]_x000d_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</si>
  <si>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</si>
  <si>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74B743</t>
  </si>
  <si>
    <t>VYVĚŠENÍ BŘEVNA BRÁNY NEBO VÝLOŽNÍKU NA BP</t>
  </si>
  <si>
    <t>74B911</t>
  </si>
  <si>
    <t>PŘÍPLATEK ZA MONTÁŽ BŘEVNA BRÁNY NEBO VÝLOŽNÍKU NAD STÁVAJÍCÍM VEDENÍM</t>
  </si>
  <si>
    <t xml:space="preserve"> viz technická zpráva 42.000000 = 42,000000 [A]_x000d_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</si>
  <si>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</si>
  <si>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</si>
  <si>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</si>
  <si>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 xml:space="preserve"> viz technická zpráva 412.000000 = 412,000000 [A]_x000d_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</si>
  <si>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</si>
  <si>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</si>
  <si>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</si>
  <si>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74C111</t>
  </si>
  <si>
    <t>ZÁVĚS TV NA KONZOLE BEZ PŘÍDAVNÉHO LANA</t>
  </si>
  <si>
    <t>1. Položka obsahuje:
 – materiál a montáž vč. mechanizmů
 – protikorozní ošetření podle TKP
2. Položka neobsahuje:
 X
3. Způsob měření:
Udává se počet kusů kompletní konstrukce nebo práce.</t>
  </si>
  <si>
    <t>74C137</t>
  </si>
  <si>
    <t>UVOLNĚNÍ A ZPĚTNÁ MONTÁŽ TR NEBO NL V ZÁVĚSU</t>
  </si>
  <si>
    <t xml:space="preserve"> viz soupis sestavení 24.000000 = 24,000000 [A]_x000d_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</si>
  <si>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</si>
  <si>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74C221</t>
  </si>
  <si>
    <t>ZÁVĚS SESTAVY TROLEJOVÉHO VEDENÍ NA BRÁNĚ BEZ PŘÍDAVNÉHO LANA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</si>
  <si>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</si>
  <si>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74C311</t>
  </si>
  <si>
    <t>KŘÍŽENÍ SESTAV</t>
  </si>
  <si>
    <t xml:space="preserve"> viz soupis sestavení 3.000000 = 3,000000 [A]_x000d_</t>
  </si>
  <si>
    <t>74C313</t>
  </si>
  <si>
    <t>VĚŠÁK TROLEJE POHYBLIVÝ S PROUDOVÝM PROPOJENÍM</t>
  </si>
  <si>
    <t xml:space="preserve"> viz soupis sestavení 23.000000 = 23,000000 [A]_x000d_</t>
  </si>
  <si>
    <t>74C315</t>
  </si>
  <si>
    <t>PROUDOVÉ PROPOJENÍ PODÉLNÝCH POLÍ</t>
  </si>
  <si>
    <t xml:space="preserve"> viz soupis sestavení 4.000000 = 4,000000 [A]_x000d_</t>
  </si>
  <si>
    <t>74C321</t>
  </si>
  <si>
    <t>SPOJKA LAN A TROLEJÍ NEIZOLOVANÁ</t>
  </si>
  <si>
    <t>74C322</t>
  </si>
  <si>
    <t>SPOJKA LAN A TROLEJÍ IZOLOVANÁ</t>
  </si>
  <si>
    <t xml:space="preserve"> viz soupis sestavení 16.000000 = 16,000000 [A]_x000d_</t>
  </si>
  <si>
    <t>74C323</t>
  </si>
  <si>
    <t>SPOJKA TROLEJÍ SJÍZDNÁ</t>
  </si>
  <si>
    <t xml:space="preserve"> viz soupis sestavení 1.000000 = 1,000000 [A]_x000d_</t>
  </si>
  <si>
    <t>74C431</t>
  </si>
  <si>
    <t>SMĚROVÁ LANA - PROUDOVÉ PROPOJENÍ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</si>
  <si>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</si>
  <si>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74C432</t>
  </si>
  <si>
    <t>SMĚROVÁ LANA - VLOŽENÁ IZOLACE V PŘÍČNÝCH POLÍCH</t>
  </si>
  <si>
    <t xml:space="preserve"> viz soupis sestavení 6.000000 = 6,000000 [A]_x000d_</t>
  </si>
  <si>
    <t>74C512</t>
  </si>
  <si>
    <t>POHYBLIVÉ KOTVENÍ SESTAVY TV NA STOŽÁRU - 10 KN</t>
  </si>
  <si>
    <t xml:space="preserve"> viz tabulka kotvení 2.000000 = 2,000000 [A]_x000d_</t>
  </si>
  <si>
    <t>74C542</t>
  </si>
  <si>
    <t>PŘÍPLATEK ZA POUŽITÍ JEDNÉ SADY LITINOVÉHO ZÁVAŽÍ - 10 KN</t>
  </si>
  <si>
    <t>(Položka je příplatkovou jakožto materiálový rozdíl oproti standardnímu vybavení zdrojové položky. Samostatně ji tedy nelze použít.)
1. Položka obsahuje:
 – všechny náklady na dodané zařízení
2. Položka neobsahuje:
 X
3. Způsob měření:
Udává se počet kusů kompletní konstrukce nebo práce.</t>
  </si>
  <si>
    <t>74C561</t>
  </si>
  <si>
    <t>PEVNÉ KOTVENÍ NA STOŽÁRU DO 15 KN - SESTAVA TV</t>
  </si>
  <si>
    <t>74C571</t>
  </si>
  <si>
    <t>TAŽENÍ NOSNÉHO LANA 50 MM2 BZ, FE</t>
  </si>
  <si>
    <t xml:space="preserve"> viz tabulka kotvení 355.000000 = 355,000000 [A]_x000d_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</si>
  <si>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</si>
  <si>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</si>
  <si>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</si>
  <si>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 xml:space="preserve"> viz tabulka kotvení 75.000000 = 75,000000 [A]_x000d_</t>
  </si>
  <si>
    <t>74C591</t>
  </si>
  <si>
    <t>VÝŠKOVÁ REGULACE TROLEJE</t>
  </si>
  <si>
    <t xml:space="preserve"> viz soupis sestavení 450.000000 = 450,000000 [A]_x000d_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</si>
  <si>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</si>
  <si>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74C592</t>
  </si>
  <si>
    <t>PŘÍPLATEK ZA ROZVINUTÍ NOSNÉHO LANA NAD DOLNÍM SMĚROVÝM LANEM</t>
  </si>
  <si>
    <t xml:space="preserve"> viz soupis sestavení 250.000000 = 250,000000 [A]_x000d_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</si>
  <si>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</si>
  <si>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</si>
  <si>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</si>
  <si>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</si>
  <si>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</si>
  <si>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 xml:space="preserve"> viz tabulka kotvení 4.000000 = 4,000000 [A]_x000d_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</si>
  <si>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</si>
  <si>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</si>
  <si>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</si>
  <si>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</si>
  <si>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</si>
  <si>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74C732</t>
  </si>
  <si>
    <t>PŘEKLENUTÍ VLOŽENÉ IZOLACE</t>
  </si>
  <si>
    <t xml:space="preserve"> viz soupis sestavení 12.000000 = 12,000000 [A]_x000d_</t>
  </si>
  <si>
    <t>74C781</t>
  </si>
  <si>
    <t>PŘIPOJENÍ ZPĚTNÉHO VEDENÍ NA KOLEJNICI BEZ UKONČENÍ LAN</t>
  </si>
  <si>
    <t xml:space="preserve"> viz soupis sestavení 8.000000 = 8,000000 [A]_x000d_</t>
  </si>
  <si>
    <t>74C820</t>
  </si>
  <si>
    <t>UPEVNĚNÍ DVOU KONZOL</t>
  </si>
  <si>
    <t>74C917</t>
  </si>
  <si>
    <t>PŘIPOJENÍ STOŽÁRU NEBO IZOLOVANÉHO SVODU NA ZEMNIČ VČETNĚ ZŘÍZENÍ UZEMNĚNÍ</t>
  </si>
  <si>
    <t>74C957</t>
  </si>
  <si>
    <t>VRTÁNÍ A OSAZENÍ KOTEVNÍHO ŠROUBU PRO KONSTRUKCE TV</t>
  </si>
  <si>
    <t>74C964</t>
  </si>
  <si>
    <t>PŘIPEVNĚNÍ NÁVĚSTNÍHO ŠTÍTU DO SESTAVY TV</t>
  </si>
  <si>
    <t>74C968</t>
  </si>
  <si>
    <t>TABULKA ČÍSLOVÁNÍ STOŽÁRU NEBO POHONU ODPOJOVAČE</t>
  </si>
  <si>
    <t xml:space="preserve"> viz soupis sestavení 116.000000 = 116,000000 [A]_x000d_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</si>
  <si>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</si>
  <si>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</si>
  <si>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</si>
  <si>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</si>
  <si>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</si>
  <si>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</si>
  <si>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74F2</t>
  </si>
  <si>
    <t>NÁTĚRY TV</t>
  </si>
  <si>
    <t>74F231</t>
  </si>
  <si>
    <t>BEZPEČNOSTNÍ PRUH NA PODPĚŘE TV ČERNOŽLUTÝ</t>
  </si>
  <si>
    <t xml:space="preserve"> viz technická zpráva 54.000000 = 54,000000 [A]_x000d_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</si>
  <si>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</si>
  <si>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74F3</t>
  </si>
  <si>
    <t>REVIZE, ZKOUŠKY A MĚŘENÍ TV</t>
  </si>
  <si>
    <t>74F312</t>
  </si>
  <si>
    <t>MĚŘENÍ PARAMETRŮ TV STATICKÉ</t>
  </si>
  <si>
    <t xml:space="preserve"> viz technická zpráva 1.000000 = 1,000000 [A]_x000d_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</si>
  <si>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</si>
  <si>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</si>
  <si>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</si>
  <si>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</si>
  <si>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74F315</t>
  </si>
  <si>
    <t>MĚŘENÍ ELEKTRICKÉHO ODPORU ZÁKLADU</t>
  </si>
  <si>
    <t xml:space="preserve"> viz technická zpráva 2.000000 = 2,000000 [A]_x000d_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</si>
  <si>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</si>
  <si>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</si>
  <si>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</si>
  <si>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</si>
  <si>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74F318</t>
  </si>
  <si>
    <t>MĚŘENÍ PŘEDNÍCH HRAN STOŽÁRŮ TV S UPŘESNĚNÍM MONTÁŽNÍCH PARAMETRŮ</t>
  </si>
  <si>
    <t xml:space="preserve"> viz technická zpráva 132.000000 = 132,000000 [A]_x000d_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</si>
  <si>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</si>
  <si>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</si>
  <si>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</si>
  <si>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</si>
  <si>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</si>
  <si>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</si>
  <si>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</si>
  <si>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</si>
  <si>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</si>
  <si>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</si>
  <si>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</si>
  <si>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</si>
  <si>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</si>
  <si>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 xml:space="preserve"> viz technická zpráva 306.000000 = 306,000000 [A]_x000d_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</si>
  <si>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</si>
  <si>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74F335</t>
  </si>
  <si>
    <t xml:space="preserve">ZAMĚŘENÍ SKUTEČNÉHO PROVEDENÍ TV VELKÉ  ŽST. ZA 100M</t>
  </si>
  <si>
    <t xml:space="preserve"> viz technická zpráva 31.000000 = 31,000000 [A]_x000d_</t>
  </si>
  <si>
    <t xml:space="preserve">1. Položka obsahuje:
 – geodetickou činnost po výstavbě  TV
2. Položka neobsahuje:
 X
3. Způsob měření:
Měří se 1 kus za každých 100m TV</t>
  </si>
  <si>
    <t>74F4</t>
  </si>
  <si>
    <t>DEMONTÁŽE TV</t>
  </si>
  <si>
    <t>74EF11</t>
  </si>
  <si>
    <t>HNACÍ KOLEJOVÁ VOZIDLA DEMONTÁŽNÍCH SOUPRAV PRO PRÁCE NA TV</t>
  </si>
  <si>
    <t xml:space="preserve"> viz technická zpráva 82.333000 = 82,333000 [A]_x000d_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</si>
  <si>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</si>
  <si>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</si>
  <si>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</si>
  <si>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 xml:space="preserve"> určeno projektantem dle místního šetření a původní dokumentace 10.000000 = 10,000000 [A]_x000d_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</si>
  <si>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</si>
  <si>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</si>
  <si>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</si>
  <si>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 xml:space="preserve"> určeno projektantem dle místního šetření a původní dokumentace 2.000000 = 2,000000 [A]_x000d_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</si>
  <si>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</si>
  <si>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74F426</t>
  </si>
  <si>
    <t>DEMONTÁŽ MONTÁŽNÍ LÁVKY PRO ODPOJOVAČ</t>
  </si>
  <si>
    <t xml:space="preserve"> určeno projektantem dle místního šetření a původní dokumentace 3.000000 = 3,000000 [A]_x000d_</t>
  </si>
  <si>
    <t>74F433</t>
  </si>
  <si>
    <t>DEMONTÁŽ OTOČNÝCH KONZOL TV VČETNĚ UPEVNĚNÍ</t>
  </si>
  <si>
    <t xml:space="preserve"> určeno projektantem dle místního šetření a původní dokumentace 11.000000 = 11,000000 [A]_x000d_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</si>
  <si>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</si>
  <si>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74F434</t>
  </si>
  <si>
    <t>DEMONTÁŽ KONZOL SIK VČETNĚ ZÁVĚSŮ</t>
  </si>
  <si>
    <t xml:space="preserve"> určeno projektantem dle místního šetření a původní dokumentace 9.000000 = 9,000000 [A]_x000d_</t>
  </si>
  <si>
    <t>74F435</t>
  </si>
  <si>
    <t>DEMONTÁŽ ZÁVĚSŮ TV NA BRÁNĚ</t>
  </si>
  <si>
    <t xml:space="preserve"> určeno projektantem dle místního šetření a původní dokumentace 18.000000 = 18,000000 [A]_x000d_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</si>
  <si>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</si>
  <si>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</si>
  <si>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</si>
  <si>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</si>
  <si>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</si>
  <si>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</si>
  <si>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 xml:space="preserve"> určeno projektantem dle místního šetření a původní dokumentace 1.000000 = 1,000000 [A]_x000d_</t>
  </si>
  <si>
    <t>74F443</t>
  </si>
  <si>
    <t>DEMONTÁŽ KOTVENÍ TR NEBO NL PEVNÝCH</t>
  </si>
  <si>
    <t xml:space="preserve"> určeno projektantem dle místního šetření a původní dokumentace 8.000000 = 8,000000 [A]_x000d_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</si>
  <si>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</si>
  <si>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</si>
  <si>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</si>
  <si>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</si>
  <si>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</si>
  <si>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</si>
  <si>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74F455</t>
  </si>
  <si>
    <t>DEMONTÁŽ VĚŠÁKŮ TROLEJE</t>
  </si>
  <si>
    <t xml:space="preserve"> určeno projektantem dle místního šetření a původní dokumentace 248.000000 = 248,000000 [A]_x000d_</t>
  </si>
  <si>
    <t>74F456</t>
  </si>
  <si>
    <t>DEMONTÁŽ PROUDOVÝCH PROPOJENÍ PODÉLNÝCH A PŘÍČNÝCH</t>
  </si>
  <si>
    <t xml:space="preserve"> určeno projektantem dle místního šetření a původní dokumentace 19.000000 = 19,000000 [A]_x000d_</t>
  </si>
  <si>
    <t>74F457</t>
  </si>
  <si>
    <t>DEMONTÁŽ VLOŽENÝCH IZOLACÍ V PODÉLNÝCH A PŘÍČNÝCH POLÍCH</t>
  </si>
  <si>
    <t xml:space="preserve"> určeno projektantem dle místního šetření a původní dokumentace 24.000000 = 24,000000 [A]_x000d_</t>
  </si>
  <si>
    <t>74F463</t>
  </si>
  <si>
    <t>DEMONTÁŽ NÁVĚSTÍ PRO ELEKTRICKÝ PROVOZ</t>
  </si>
  <si>
    <t>74F465</t>
  </si>
  <si>
    <t>DEMONTÁŽ TROLEJE VČETNĚ NÁSTAVKŮ STOČENÍM NA BUBEN</t>
  </si>
  <si>
    <t xml:space="preserve"> určeno projektantem dle místního šetření a původní dokumentace 1750.000000 = 1750,000000 [A]_x000d_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</si>
  <si>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</si>
  <si>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</si>
  <si>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</si>
  <si>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74F491</t>
  </si>
  <si>
    <t>DEMONTÁŽ - MANIPULACE SE SUTÍ NA STAVENIŠTI</t>
  </si>
  <si>
    <t xml:space="preserve"> určeno projektantem dle místního šetření a původní dokumentace 190.000000 = 190,000000 [A]_x000d_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</si>
  <si>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</si>
  <si>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</si>
  <si>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</si>
  <si>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 xml:space="preserve"> určeno projektantem dle místního šetření a původní dokumentace 25.000000 = 25,000000 [A]_x000d_</t>
  </si>
  <si>
    <t xml:space="preserve">1. Položka obsahuje:
 – nakládání suti z demontovaných základů TV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</si>
  <si>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 xml:space="preserve"> viz technická zpráva 25.000000 = 25,000000 [A]_x000d_</t>
  </si>
  <si>
    <t>R015200R</t>
  </si>
  <si>
    <t>966</t>
  </si>
  <si>
    <t>NEOCEŇOVAT - LIKVIDACE ODPADŮ NEKONTAMINOVANÝCH - 17 02 03 - IZOLÁTORY PLASTOVÉ, VČETNĚ DOPRAVY</t>
  </si>
  <si>
    <t xml:space="preserve"> viz technická zpráva 0.100000 = 0,100000 [A]_x000d_</t>
  </si>
  <si>
    <t>R015270</t>
  </si>
  <si>
    <t>937</t>
  </si>
  <si>
    <t>NEOCEŇOVAT - LIKVIDACE ODPADŮ NEKONTAMINOVANÝCH - 17 01 03 - IZOLÁTORY PORCELÁNOVÉ, VČETNĚ DOPRAVY</t>
  </si>
  <si>
    <t xml:space="preserve"> viz technická zpráva 0.300000 = 0,300000 [A]_x000d_</t>
  </si>
  <si>
    <t>R015280</t>
  </si>
  <si>
    <t>938</t>
  </si>
  <si>
    <t>NEOCEŇOVAT - LIKVIDACE ODPADŮ NEKONTAMINOVANÝCH - 17 01 03 - ODPOJOVAČE-OCEL, PORCELÁN 100KG, VČETNĚ DOPRAVY</t>
  </si>
  <si>
    <t>SO033120121</t>
  </si>
  <si>
    <t xml:space="preserve"> viz stavební tabulka 1.000000 = 1,000000 [A]_x000d_</t>
  </si>
  <si>
    <t xml:space="preserve"> viz technická zpráva 105.000000 = 105,000000 [A]_x000d_</t>
  </si>
  <si>
    <t xml:space="preserve"> viz technická zpráva 20.000000 = 20,000000 [A]_x000d_</t>
  </si>
  <si>
    <t xml:space="preserve"> viz stavební tabulka 4.000000 = 4,000000 [A]_x000d_</t>
  </si>
  <si>
    <t xml:space="preserve"> viz stavební tabulka 12.000000 = 12,000000 [A]_x000d_</t>
  </si>
  <si>
    <t xml:space="preserve"> viz technická zpráva 16.500000 = 16,500000 [A]_x000d_</t>
  </si>
  <si>
    <t>74C772</t>
  </si>
  <si>
    <t>PŘIPEVNĚNÍ 1 KRYTU NA STOŽÁR P, T, BP</t>
  </si>
  <si>
    <t>74D</t>
  </si>
  <si>
    <t>OSVĚTLENÍ , ZOK A ZÁVĚSNÝ KABEL NA TV</t>
  </si>
  <si>
    <t>74E812</t>
  </si>
  <si>
    <t>PŘIPEVNĚNÍ LIŠTY S PŘÍCHYTKOU PRO 1-2 KABELY VN NA STOŽÁR TV</t>
  </si>
  <si>
    <t>1. Položka obsahuje:
 – všechny náklady na montáž a materiál dodaného zařízení protikorozně ošetřeného podle TKP se všemi pomocnými doplňujícími součástmi
 – cena položky je vč. ostatních rozpočtových nákladů
2. Položka neobsahuje:
 X
3. Způsob měření:
Udává se počet kusů kompletní konstrukce nebo práce.</t>
  </si>
  <si>
    <t xml:space="preserve"> viz technická zpráva 4.000000 = 4,000000 [A]_x000d_</t>
  </si>
  <si>
    <t>74F333</t>
  </si>
  <si>
    <t>ZAMĚŘENÍ SKUTEČNÉHO PROVEDENÍ TV 1KOLEJ. TRAŤ ZA 100M</t>
  </si>
  <si>
    <t>SO03326041</t>
  </si>
  <si>
    <t>10</t>
  </si>
  <si>
    <t xml:space="preserve"> 30+45=75,000 [A] výkopové práce 35/50 
10=10,000 [B] výkopové práce 35/80 
Celkem: A+B=85,000 [C] 85.000000 = 85,000000 [A]_x000d_</t>
  </si>
  <si>
    <t xml:space="preserve"> 2*85*0,5=85,000 [A] délka plochy v šíři 2m dle pol. č.02911 na 50% 85.000000 = 85,000000 [A]_x000d_</t>
  </si>
  <si>
    <t>odstranění křovin a stromů do průměru 100 mm 
doprava dřevin bez ohledu na vzdálenost 
spálení na hromadách nebo štěpkování</t>
  </si>
  <si>
    <t xml:space="preserve"> 1*3,6=3,600 [D]; 1ks jámy pro spojkování kabelu nn, objem spojkoviště  3,6m3 
2*1=2,000 [E]; základy pro 2ks rozvaděče REOV, po 1m3 
Celkem: D+E=5,600 [F] 5.600000 = 5,600000 [A]_x000d_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</si>
  <si>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</si>
  <si>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 xml:space="preserve"> 0,35*0,8*(10)=2,800 [A]; výkopy 35/80 v situaci 
0,35*0,5*(30+45)=13,125 [B]; výkopy 35/50 v situaci 
Celkem: A+B=15,925 [C] 15.925000 = 15,925000 [A]_x000d_</t>
  </si>
  <si>
    <t xml:space="preserve"> 15,925=15,925 [A]; dle pol. č. 13273 
5,6=5,600 [B]; dle pol. č. 13173 
Celkem: A+B=21,525 [C] 21.525000 = 21,525000 [A]_x000d_</t>
  </si>
  <si>
    <t xml:space="preserve"> 3*0,25=0,750 [A]; písková nebo štěrková vrstva o síle 50mm pro usazení pilířů REOV1, REOV2 a KS201 
1*3,6*0,15=0,540 [B]; 1ks spojkoviště po 3,6m3 - zásyp spojky pískem v objemu 15% výkopku 
Celkem: A+B=1,290 [C] 1.290000 = 1,290000 [A]_x000d_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</si>
  <si>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</si>
  <si>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18010</t>
  </si>
  <si>
    <t>VŠEOBECNÉ ÚPRAVY ZASTAVĚNÉHO ÚZEMÍ</t>
  </si>
  <si>
    <t xml:space="preserve"> 85=85,000 [A]; dle pol. č. 111208 85.000000 = 85,000000 [A]_x000d_</t>
  </si>
  <si>
    <t>Všeobecné úpravy musí zahrnovat úpravu území po uskutečnění stavby, tak jak je požadováno v zadávací dokumentaci s výjimkou těch prací, pro které jsou uvedeny samostatné položky.</t>
  </si>
  <si>
    <t xml:space="preserve"> 3*0,25=0,750 [A]; suchý beton o síle 50mm pro usazení pilířů REOV a KS201 0.750000 = 0,750000 [A]_x000d_</t>
  </si>
  <si>
    <t>POPLATKY ZA LIKVIDACI ODPADŮ</t>
  </si>
  <si>
    <t xml:space="preserve"> 15,925*1,6*0,2=5,096 [A]; odvoz 20% výkopku dle pol. č. 13273, přepočet m3 na tuny 5.096000 = 5,096000 [A]_x000d_</t>
  </si>
  <si>
    <t xml:space="preserve"> 85*0,006=0,510 [A]; z pol. č. 111208 včetně koeficientu převodu m2 na tuny 0.510000 = 0,510000 [A]_x000d_</t>
  </si>
  <si>
    <t xml:space="preserve"> 10=10,000 [A]; v rozsahu tohoto SO 10.000000 = 10,000000 [A]_x000d_</t>
  </si>
  <si>
    <t xml:space="preserve"> 3=3,000 [A]; v rozsahu tohoto So 3.000000 = 3,000000 [A]_x000d_</t>
  </si>
  <si>
    <t>VŠEOBECNÉ PRÁCE PRO SILNOPROUD</t>
  </si>
  <si>
    <t xml:space="preserve"> 62+5=67,000 [A]; červený RFID marker se zápisem ID, umístění dle lomových bodů 67.000000 = 67,000000 [A]_x000d_</t>
  </si>
  <si>
    <t>1. Položka obsahuje: 
 – veškeré práce a materiál obsažený v názvu položky 
2. Položka neobsahuje: 
 X 
3. Způsob měření: 
Udává se počet kusů kompletní konstrukce nebo práce.</t>
  </si>
  <si>
    <t xml:space="preserve"> 30+45+10=85,000 [A]; plastový žlab šíře 100mm 85.000000 = 85,000000 [A]_x000d_</t>
  </si>
  <si>
    <t xml:space="preserve"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</si>
  <si>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 xml:space="preserve"> 858=858,000 [A]; plastový žlab šíře 200mm 858.000000 = 858,000000 [A]_x000d_</t>
  </si>
  <si>
    <t xml:space="preserve"> 85=85,000 [A]; viz pol.č.702111 85.000000 = 85,000000 [A]_x000d_</t>
  </si>
  <si>
    <t>1. Položka obsahuje: 
 – veškeré zemní práce včetně dodání zásypového materiálu 
2. Položka neobsahuje: 
 X 
3. Způsob měření: 
Měří se metr délkový.</t>
  </si>
  <si>
    <t xml:space="preserve"> 858=858,000 [A]; viz pol.č.702112 858.000000 = 858,000000 [A]_x000d_</t>
  </si>
  <si>
    <t>703122</t>
  </si>
  <si>
    <t>KABELOVÝ ROŠT/LÁVKA NOSNÝ NEREZOVÝ VČETNĚ UPEVNĚNÍ A PŘÍSLUŠENSTVÍ SVĚTLÉ ŠÍŘKY PŘES 100 DO 250 MM</t>
  </si>
  <si>
    <t xml:space="preserve"> 25=25,000 [A]; vnitřní instalace lávky v šíři 200mm pod dvojitou podlahou v TO 25.000000 = 25,000000 [A]_x000d_</t>
  </si>
  <si>
    <t xml:space="preserve"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</si>
  <si>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 xml:space="preserve"> 25=25,000 [A]; vnitřní instalace žlabu v šíři 200mm pod dvojitou podlahou v TO 25.000000 = 25,000000 [A]_x000d_</t>
  </si>
  <si>
    <t xml:space="preserve">1. Položka obsahuje: 
 – kompletní montáž, rozměření, upevnění, sváření, řezání, spojování a pod.  
 – veškerý spojovací a montážní materiál 
 – pomocné mechanismy a nátěr 
2. Položka neobsahuje: 
 X 
3. Způsob měření: 
Měří se metr délkový.</t>
  </si>
  <si>
    <t>703312</t>
  </si>
  <si>
    <t>KRYT K NOSNÉMU ŽLABU/ROŠTU ŽÁROVĚ ZINKOVANÝ VČETNĚ UPEVNĚNÍ A PŘÍSLUŠENSTVÍ SVĚTLÉ ŠÍŘKY PŘES 100 DO 250 MM</t>
  </si>
  <si>
    <t xml:space="preserve"> 25=25,000 [A]; kryt k žlabu dle pol.703122 25.000000 = 25,000000 [A]_x000d_</t>
  </si>
  <si>
    <t xml:space="preserve"> 2*6=12,000 [A]; ucpávka vstupů šachty do rozvodny nn 
2*6=12,000 [B]; ucpávka vstupů šachty do terénu 
Celkem: A+B=24,000 [C] 24.000000 = 24,000000 [A]_x000d_</t>
  </si>
  <si>
    <t xml:space="preserve"> 10=10,000 [A]; v rozsahu tohoto So 10.000000 = 10,000000 [A]_x000d_</t>
  </si>
  <si>
    <t>741921</t>
  </si>
  <si>
    <t xml:space="preserve"> 2*25=50,000 [A]; pracovní uzemnění rozvaděče REOV1 a REOV2 po 25m 50.000000 = 50,000000 [A]_x000d_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</si>
  <si>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</si>
  <si>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741B21</t>
  </si>
  <si>
    <t xml:space="preserve"> 2*1=2,000 [A]; zemnící tyče nerez 2,0m k zakončení pracovního uzemnění rozvaděče REOV1 a REOV2, po 1ks na rozvaděč 2.000000 = 2,000000 [A]_x000d_</t>
  </si>
  <si>
    <t>1. Položka obsahuje: 
 – přípravu podkladu pro osazení 
 – spojování 
 – ochranný nátěr spoje dle příslušných norem 
2. Položka neobsahuje: 
 X 
3. Způsob měření: 
Udává se počet kusů kompletní konstrukce nebo práce.</t>
  </si>
  <si>
    <t xml:space="preserve"> 10=10,000 [A]; pracovní uzemnění rozvaděčů REOV 10.000000 = 10,000000 [A]_x000d_</t>
  </si>
  <si>
    <t>1. Položka obsahuje: 
 – veškeré příslušenství 
2. Položka neobsahuje: 
 X 
3. Způsob měření: 
Udává se počet kusů kompletní konstrukce nebo práce.</t>
  </si>
  <si>
    <t xml:space="preserve"> 2=2,000 [A]; pracovní uzemnění rozvaděčů REOV 2.000000 = 2,000000 [A]_x000d_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</si>
  <si>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</si>
  <si>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741I07</t>
  </si>
  <si>
    <t>SMRŠTITELNÁ TRUBIČKA ČERNÁ PRO PRŮMĚR DO 16 MM, PÁSEK 30 MM PRO JEDEN PŘIPOJOVACÍ BOD ZEMĚ/VZDUCH</t>
  </si>
  <si>
    <t>1. Položka obsahuje: 
 – upevnění vč. veškerého příslušenství 
2. Položka neobsahuje: 
 X 
3. Způsob měření: 
Udává se počet kusů kompletní konstrukce nebo práce.</t>
  </si>
  <si>
    <t xml:space="preserve"> 60=60,000 [A]; kabel CYKY-O 2x1 60.000000 = 60,000000 [A]_x000d_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</si>
  <si>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</si>
  <si>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 xml:space="preserve"> 120=120,000 [A]; kabel CYKY-O 4x10 
62=62,000 [B]; kabel 1-CYKY-O 4x10 
120=120,000 [C]; kabel CYKY-O 4x10 
120+120=240,000 [D]; kabel CYKY-O 4x4 (napájecí + ovládací) 
Celkem: A+B+C+D=542,000 [E] 542.000000 = 542,000000 [A]_x000d_</t>
  </si>
  <si>
    <t>742H24</t>
  </si>
  <si>
    <t>KABEL NN ČTYŘ- A PĚTIŽÍLOVÝ AL S PLASTOVOU IZOLACÍ OD 70 DO 120 MM2</t>
  </si>
  <si>
    <t xml:space="preserve"> 912=912,000 [A]; kabel 1-AYKY-O 4x120 912.000000 = 912,000000 [A]_x000d_</t>
  </si>
  <si>
    <t>742I14</t>
  </si>
  <si>
    <t>KABEL NN CU OVLÁDACÍ 7-12ŽÍLOVÝ OD 4 DO 6 MM2 STÍNĚNÝ</t>
  </si>
  <si>
    <t xml:space="preserve"> 120=120,000 [A]; kabel CYKY-O 12x4 120.000000 = 120,000000 [A]_x000d_</t>
  </si>
  <si>
    <t>742J29</t>
  </si>
  <si>
    <t>KABEL SDĚLOVACÍ LAN UTP/FTP UKONČENÝ KONEKTORY RJ45</t>
  </si>
  <si>
    <t xml:space="preserve"> 50=50,000 [A]; kabel LAM TWIN FTP cat. 5e 50.000000 = 50,000000 [A]_x000d_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</si>
  <si>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</si>
  <si>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 xml:space="preserve"> 2*2=4,000 [A]; kabely WS205, WS206 4.000000 = 4,000000 [A]_x000d_</t>
  </si>
  <si>
    <t xml:space="preserve"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</si>
  <si>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 xml:space="preserve"> 2*1=2,000 [A]; kabel WS207 2.000000 = 2,000000 [A]_x000d_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</si>
  <si>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</si>
  <si>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 xml:space="preserve"> 2*2=4,000 [A]; kabely WS202, WS204 
2*6=12,000 [B]; kabely WL102 - WL107 
Celkem: A+B=16,000 [C] 16.000000 = 16,000000 [A]_x000d_</t>
  </si>
  <si>
    <t>742L14</t>
  </si>
  <si>
    <t>UKONČENÍ DVOU AŽ PĚTIŽÍLOVÉHO KABELU V ROZVADĚČI NEBO NA PŘÍSTROJI OD 70 DO 120 MM2</t>
  </si>
  <si>
    <t xml:space="preserve"> 2*1=2,000 [A]; kabel WL101 2.000000 = 2,000000 [A]_x000d_</t>
  </si>
  <si>
    <t>742L24</t>
  </si>
  <si>
    <t>UKONČENÍ DVOU AŽ PĚTIŽÍLOVÉHO KABELU KABELOVOU SPOJKOU OD 70 DO 120 MM2</t>
  </si>
  <si>
    <t xml:space="preserve"> 1=1,000 [A]; kabelová spojka 4x120 pro WL101 po 500m 1.000000 = 1,000000 [A]_x000d_</t>
  </si>
  <si>
    <t xml:space="preserve"> 2*2=4,000 [A]; kabely WS201, WS203 4.000000 = 4,000000 [A]_x000d_</t>
  </si>
  <si>
    <t>742P11</t>
  </si>
  <si>
    <t>ODJUTOVÁNÍ A OČIŠTĚNÍ KABELU PRŮŘEZU DO 300 MM2</t>
  </si>
  <si>
    <t xml:space="preserve"> 2*2=4,000 [A]; po 2m na konci kabelu WL101 4.000000 = 4,000000 [A]_x000d_</t>
  </si>
  <si>
    <t>1. Položka obsahuje: 
 – všechny práce spojené s úpravou kabelů pro montáž včetně veškerého příslušentsví 
2. Položka neobsahuje: 
 X 
3. Způsob měření: 
Měří se metr délkový.</t>
  </si>
  <si>
    <t xml:space="preserve"> 2*6=12,000 [A]; zatažení kabelů WL101, WL102 do chrániček Dn160 od šachty TO pod komunikací v délce do 6m 12.000000 = 12,000000 [A]_x000d_</t>
  </si>
  <si>
    <t>1. Položka obsahuje: 
 – montáž kabelu o váze do 4 kg/m do chráničky/ kolektoru 
2. Položka neobsahuje: 
 X 
3. Způsob měření: 
Měří se metr délkový.</t>
  </si>
  <si>
    <t>743812</t>
  </si>
  <si>
    <t xml:space="preserve">VÝSTROJ EOV PRO VÝHYBKU  JEDNODUCHOU TVARU 1:9-300, 1:11-300</t>
  </si>
  <si>
    <t xml:space="preserve"> 1=1,000 [A]; výhybka J49-1:11-300 1.000000 = 1,000000 [A]_x000d_</t>
  </si>
  <si>
    <t xml:space="preserve">1. Položka obsahuje: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 – technický popis viz. projektová dokumentace 
2. Položka neobsahuje: 
 X 
3. Způsob měření: 
Udává se počet kusů kompletní konstrukce nebo práce.</t>
  </si>
  <si>
    <t>743823</t>
  </si>
  <si>
    <t xml:space="preserve">VÝSTROJ EOV PRO VÝHYBKU  OBLOUKOVOU TVARU 1:12-500</t>
  </si>
  <si>
    <t xml:space="preserve"> 1=1,000 [A]; výhybka Obl-j49-1:12-500 1.000000 = 1,000000 [A]_x000d_</t>
  </si>
  <si>
    <t>743911</t>
  </si>
  <si>
    <t>ROZVADĚČ EOV SILOVÝ NAPÁJECÍ S PLC ŘÍDÍCÍM SYSTÉMEM DO 8 KS ZÁKLADNÍCH VÝHYBEK S PROUDOVÝMI CHRÁNIČI</t>
  </si>
  <si>
    <t xml:space="preserve"> 2=2,000 [A]; rozvaděče REOV1 a REOV2 2.000000 = 2,000000 [A]_x000d_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</si>
  <si>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</si>
  <si>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743932</t>
  </si>
  <si>
    <t>ROZVADĚČ EOV - SOFTWARE PRO ZAČLENĚNÍ TECHNOLOGICKÉHO CELKU EOV DO DÁLKOVÉ DIAGNOSTIKY TS ŽDC</t>
  </si>
  <si>
    <t xml:space="preserve"> 1=1,000 [A]; systém EOV 1.000000 = 1,000000 [A]_x000d_</t>
  </si>
  <si>
    <t>1. Položka obsahuje: 
 – instalaci software pro začlenění technologického celku do dálkové diagnostiky TS ŽDC 
 – technický popis viz. projektová dokumentace 
2. Položka neobsahuje: 
 X 
3. Způsob měření: 
Udává se počet kusů kompletní konstrukce nebo práce.</t>
  </si>
  <si>
    <t>743936</t>
  </si>
  <si>
    <t>ROZVADĚČ EOV - SADA KOLEJOVÉHO TEPLOMĚRU, ČIDLA SRÁŽEK A VENKOVNÍ TEPLOTY</t>
  </si>
  <si>
    <t xml:space="preserve"> 2=2,000 [A]; po 1ks ke každému rozvaděči REOV 2.000000 = 2,000000 [A]_x000d_</t>
  </si>
  <si>
    <t>1. Položka obsahuje: 
 – veškeré příslušenství 
 – technický popis viz. projektová dokumentace 
2. Položka neobsahuje: 
 X 
3. Způsob měření: 
Udává se počet kusů kompletní konstrukce nebo práce.</t>
  </si>
  <si>
    <t>743951</t>
  </si>
  <si>
    <t>ROZVADĚČ EOV/VO S NADŘAZENÝM OVLADAČEM - HARDWARE + ZÁKLADNÍ SOFTWARE</t>
  </si>
  <si>
    <t xml:space="preserve"> 1=1,000 [A]; ovládací panel RO1 - PLC/EOV v rozvodně nn 1.000000 = 1,000000 [A]_x000d_</t>
  </si>
  <si>
    <t>1. Položka obsahuje: 
 – instalaci rozvaděče včetně softwaru k PLC pro možnost chodu rozvaděče a jeho oživení, zhotovení výrobní dokumentace 
 – technický popis viz. projektová dokumentace 
2. Položka neobsahuje: 
 X 
3. Způsob měření: 
Udává se počet kusů kompletní konstrukce nebo práce.</t>
  </si>
  <si>
    <t>743952</t>
  </si>
  <si>
    <t>ROZVADĚČ EOV S NADŘAZENÝM OVLADAČEM - SOFTWARE A PARAMETRIZACE NA 1 KS VÝHYBKY/VĚTVE OSVĚTLENÍ</t>
  </si>
  <si>
    <t xml:space="preserve"> 2=2,000 [A]; pro obě výhybky 2.000000 = 2,000000 [A]_x000d_</t>
  </si>
  <si>
    <t>1. Položka obsahuje: 
 – technický popis viz. projektová dokumentace 
2. Položka neobsahuje: 
 X 
3. Způsob měření: 
Udává se počet kusů kompletní konstrukce nebo práce.</t>
  </si>
  <si>
    <t>743953</t>
  </si>
  <si>
    <t>ROZVADĚČ EOV/VO S NADŘAZENÝM OVLADAČEM - VERIFIKACE POVELŮ A SIGNÁLŮ NA 1 KS ROZVADĚČE EOV/OSVĚTLENÍ</t>
  </si>
  <si>
    <t xml:space="preserve"> 2=2,000 [A]; pro oba rozvaděče REOV 2.000000 = 2,000000 [A]_x000d_</t>
  </si>
  <si>
    <t>743962</t>
  </si>
  <si>
    <t>EOV/VO, KLIENTSKÉ PRACOVIŠTĚ - HARDWARE + ZÁKLADNÍ SOFTWARE</t>
  </si>
  <si>
    <t xml:space="preserve"> 1=1,000 [A]; klientské pracoviště na místním elektrodispečinku SEE OŘ HK 1.000000 = 1,000000 [A]_x000d_</t>
  </si>
  <si>
    <t>1. Položka obsahuje: 
 – úprava řídícího software rozvaděče i nadřazeného systému 
 – technický popis viz. projektová dokumentace 
2. Položka neobsahuje: 
 X 
3. Způsob měření: 
Udává se počet kusů kompletní konstrukce nebo práce.</t>
  </si>
  <si>
    <t>743E21</t>
  </si>
  <si>
    <t>SKŘÍŇ ROZPOJOVACÍ POJISTKOVÁ DO 400 A, DO 240 MM2, V KOMPAKTNÍM PILÍŘI S POJISTKOVÝMI SPODKY S 2-4 SADAMI JISTÍCÍCH PRVKŮ</t>
  </si>
  <si>
    <t xml:space="preserve"> 1=1,000 [A]; kabelová skříň KS201 1.000000 = 1,000000 [A]_x000d_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</si>
  <si>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</si>
  <si>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744I01</t>
  </si>
  <si>
    <t>POJISTKOVÁ VLOŽKA DO 160 A</t>
  </si>
  <si>
    <t xml:space="preserve"> 6=6,000 [A]; pojistky 63A do KS201 6.000000 = 6,000000 [A]_x000d_</t>
  </si>
  <si>
    <t>1. Položka obsahuje: 
 – technický popis viz. projektová dokumentace 
2. Položka neobsahuje: 
 X 
3. Způsob měření: 
Udává se počet kusů kompletní konstrukce nebo práce.</t>
  </si>
  <si>
    <t>747</t>
  </si>
  <si>
    <t>ZKOUŠKY, REVIZE, HZS</t>
  </si>
  <si>
    <t xml:space="preserve"> 2=2,000 [A]; v rozsahu tohoto So 2.000000 = 2,000000 [A]_x000d_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</si>
  <si>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</si>
  <si>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 xml:space="preserve"> 1=1,000 [A]; v rozsahu tohoto So 1.000000 = 1,000000 [A]_x000d_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</si>
  <si>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</si>
  <si>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747411</t>
  </si>
  <si>
    <t>MĚŘENÍ ZEMNÍCH ODPORŮ - ZEMNIČE PRVNÍHO NEBO SAMOSTATNÉHO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</si>
  <si>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</si>
  <si>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 xml:space="preserve"> 8=8,000 [A]; dle Seznamu kabelů 8.000000 = 8,000000 [A]_x000d_</t>
  </si>
  <si>
    <t>1. Položka obsahuje: 
 – cenu za provedení měření kabelu/ vodiče vč. vyhotovení protokolu 
2. Položka neobsahuje: 
 X 
3. Způsob měření: 
Udává se počet kusů kompletní konstrukce nebo práce.</t>
  </si>
  <si>
    <t xml:space="preserve"> 1=1,000 [A]; dle Seznamu kabelů 1.000000 = 1,000000 [A]_x000d_</t>
  </si>
  <si>
    <t xml:space="preserve"> 2=2,000 [A]; dle Seznamu kabelů 2.000000 = 2,000000 [A]_x000d_</t>
  </si>
  <si>
    <t xml:space="preserve"> 48=48,000 [A]; v rozsahu tohoto So 48.000000 = 48,000000 [A]_x000d_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</si>
  <si>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</si>
  <si>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1. Položka obsahuje: 
 – cenu za dobu kdy je zařízení po individálních zkouškách dáno do provozu s prokázáním technických a kvalitativních parametrů zařízení 
2. Položka neobsahuje: 
 X 
3. Způsob měření: 
Udává se čas v hodinách.</t>
  </si>
  <si>
    <t>747707</t>
  </si>
  <si>
    <t>PROVOZ MOBILNÍHO NÁHRADNÍHO ZDROJE DO 32 KVA</t>
  </si>
  <si>
    <t>1. Položka obsahuje: 
 – cenu za dobu provozu náhradního zdroje ve stanici / zastávce vč. dovozu na místo určení a zapojení do stávajících rozvodů 
2. Položka neobsahuje: 
 X 
3. Způsob měření: 
Udává se čas v hodinách.</t>
  </si>
  <si>
    <t>SO03331261</t>
  </si>
  <si>
    <t xml:space="preserve"> 362+777+478=1 617,000 [A];  délka výkopových prací 35/50 na Situaci 
220+50+10+7+25+25+14+25+20+25=421,000 [B];  délka výkopových prací 35/80 na Situaci 
12+10+10+12+10+12=66,000 [C];  délka protlaků na Situaci 
Celkem: A+B+C=2 104,000 [D] 2104.000000 = 2104,000000 [A]_x000d_</t>
  </si>
  <si>
    <t xml:space="preserve"> 2*2104*0,5=2 104,000 [A]; pás v šíři 2m, délka kabelové trasy, v průměru  cca 50% plochy, dle Situace 2104.000000 = 2104,000000 [A]_x000d_</t>
  </si>
  <si>
    <t xml:space="preserve"> 2*2*1=4,000 [A]; jáma pro spojkoviště (půdorys 2*2m, hloubky 1m) 
5*1=5,000 [B]; po 1m3 pro základ skříně KS6 / KS7 /  KS8 / KS9 / KS11 
3*1=3,000 [C]; po 1m3 pro základ sestavy KS1+RE+RVO (ZAST Žďár n.Orl.) 
2*1=2,000 [D]; po 1m3 pro základ KS-BTS (Žďár, Borohrádek) 
Celkem: A+B+C+D=14,000 [E] 14.000000 = 14,000000 [A]_x000d_</t>
  </si>
  <si>
    <t xml:space="preserve"> 0,35*0,5*(362+777+478)=282,975 [A] ; výkop 35/50 v délce dle Situace 
0,35*0,8*(220+50+10+7+25+25+14+25+20+25)=117,880 [B] ; výkop 35/80 v délce dle Situace 
Celkem: A+B=400,855 [C] 400.855000 = 400,855000 [A]_x000d_</t>
  </si>
  <si>
    <t xml:space="preserve"> 12+10+10+12+10+12=66,000 [A]  ; protlak pod kolejí a komunikací, v počtu a délce dle Situace 66.000000 = 66,000000 [A]_x000d_</t>
  </si>
  <si>
    <t>položka zahrnuje dodávku protlačovaného potrubí a veškeré pomocné práce (startovací zařízení, startovací a cílová jáma, opěrné a vodící bloky a pod.)</t>
  </si>
  <si>
    <t xml:space="preserve"> 14+400,855=414,855 [A]  ; součet pol.č. 13173 a pol.č. 13273 414.855000 = 414,855000 [A]_x000d_</t>
  </si>
  <si>
    <t xml:space="preserve"> 2*(362+777+478)=3 234,000 [A]  ; úprava terénu po výkopových prací 35/50 v šíři 2m 
2*(220+50+10+7+25+25+14+25+20+25)=842,000 [B]  ; úprava terénu po výkopových prací 35/80 v šíři 2m 
Celkem: A+B=4 076,000 [C] 4076.000000 = 4076,000000 [A]_x000d_</t>
  </si>
  <si>
    <t>27231</t>
  </si>
  <si>
    <t>ZÁKLADY Z PROSTÉHO BETONU</t>
  </si>
  <si>
    <t xml:space="preserve"> 7=7,000 [A]; betonový základ po 1m3 pod kabelové skříně KS 
3=3,000 [B]; betonový základ po 1m3 pod sestavu KS+RE+RVO (ZAST Žďár n.Orl.) 
Celkem: A+B=10,000 [C] 10.000000 = 10,000000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</si>
  <si>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</si>
  <si>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 xml:space="preserve"> (14+400,855)*1,6*0,2=132,754 [A]; odvoz 20% výkopku součtu pol. č. 13173 a pol.č. 13273, přepočet m3 na tuny 132.754000 = 132,754000 [A]_x000d_</t>
  </si>
  <si>
    <t xml:space="preserve"> 2104*0,006=12,624 [A]; pol. č. 11120 včetně koeficientu převodu m2 na tuny 12.624000 = 12,624000 [A]_x000d_</t>
  </si>
  <si>
    <t xml:space="preserve"> 6=6,000 [A]; v rozsahu tohoto So 6.000000 = 6,000000 [A]_x000d_</t>
  </si>
  <si>
    <t xml:space="preserve"> 102+5=107,000 [A]; červený RFID marker se zápisem ID, umístění dle lomových bodů 107.000000 = 107,000000 [A]_x000d_</t>
  </si>
  <si>
    <t xml:space="preserve"> 220+10+362+2*7+777+478+14+20=1 895,000 [A]; délka plastového žlabu šíře 100mm, dle Situace 1895.000000 = 1895,000000 [A]_x000d_</t>
  </si>
  <si>
    <t>702221</t>
  </si>
  <si>
    <t>KABELOVÁ CHRÁNIČKA ZEMNÍ UV STABILNÍ DN DO 100 MM</t>
  </si>
  <si>
    <t xml:space="preserve"> 4*10=40,000 [A] chráničky DN63 na mostním tělese dle Situace 40.000000 = 40,000000 [A]_x000d_</t>
  </si>
  <si>
    <t>1. Položka obsahuje: 
 – obnovu a výměnu poškozených krytů 
 – pomocné mechanismy 
2. Položka neobsahuje: 
 X 
3. Způsob měření: 
Měří se metr délkový.</t>
  </si>
  <si>
    <t>702222</t>
  </si>
  <si>
    <t>KABELOVÁ CHRÁNIČKA ZEMNÍ UV STABILNÍ DN PŘES 100 DO 200 MM</t>
  </si>
  <si>
    <t xml:space="preserve"> 12+10+10+2*12+10+2*12=90,000 [B]  chránička DN160 Situace 90.000000 = 90,000000 [A]_x000d_</t>
  </si>
  <si>
    <t>1. Položka obsahuje: 
 – přípravu podkladu pro osazení 
2. Položka neobsahuje: 
 X 
3. Způsob měření: 
Měří se metr délkový.</t>
  </si>
  <si>
    <t xml:space="preserve"> 1901=1 901,000 [A]; viz pol.č.702111 1901.000000 = 1901,000000 [A]_x000d_</t>
  </si>
  <si>
    <t xml:space="preserve"> 4*10=40,000 [A]; ocelová trubka pro uložení kabelu na mostním tělese dle Situace 40.000000 = 40,000000 [A]_x000d_</t>
  </si>
  <si>
    <t xml:space="preserve"> 2*6=12,000 [A]; ucpávka kabelových skříní pro přejezdy 12.000000 = 12,000000 [A]_x000d_</t>
  </si>
  <si>
    <t xml:space="preserve"> 50+25+25+25+25=150,000 [B]; zemnící pásek FeZn 30/4 do kabelových skříní KS 150.000000 = 150,000000 [A]_x000d_</t>
  </si>
  <si>
    <t xml:space="preserve"> 10*2=20,000 [A] zemnící tyče délky 2m pro rozvaděče a kabelové skříně 20.000000 = 20,000000 [A]_x000d_</t>
  </si>
  <si>
    <t xml:space="preserve"> 20=20,000 [A]; v rozsahu tohoto So 20.000000 = 20,000000 [A]_x000d_</t>
  </si>
  <si>
    <t xml:space="preserve"> 2=2,000 [A]; vyvedení zemnění do rozvaděče RE+RVO (ZAST Žďár n.Orl) 
5+3=8,000 [B] vyvedení zemnění do kabelových skříní KS 
Celkem: A+B=10,000 [C] 10.000000 = 10,000000 [A]_x000d_</t>
  </si>
  <si>
    <t xml:space="preserve"> 10=10,000 [A]; dle pol.č. 741C07 10.000000 = 10,000000 [A]_x000d_</t>
  </si>
  <si>
    <t xml:space="preserve"> 414=414,000 [A]  kabel CYKY-J 4x10mm2 414.000000 = 414,000000 [A]_x000d_</t>
  </si>
  <si>
    <t xml:space="preserve"> 36=36,000 [A] kabel 1-AYKY-J 4x25mm2 36.000000 = 36,000000 [A]_x000d_</t>
  </si>
  <si>
    <t xml:space="preserve"> 407=407,000 [A]; kabel 1-AYKY-J 4x70mm2 
1343=1 343,000 [B]; kabel 1-AYKY-J 4x120mm2 
Celkem: A+B=1 750,000 [C] 1750.000000 = 1750,000000 [A]_x000d_</t>
  </si>
  <si>
    <t xml:space="preserve"> 2*7=14,000 [A]; ukončení kabelu CYKY-J 4x10mm2 viz Kabelový seznam 14.000000 = 14,000000 [A]_x000d_</t>
  </si>
  <si>
    <t xml:space="preserve"> 2*1=2,000 [A]; ukončení kabelu 1-AYKY-J 4x25mm2 viz Kabelový seznam 2.000000 = 2,000000 [A]_x000d_</t>
  </si>
  <si>
    <t xml:space="preserve"> 2*1=2,000 [A]; ukončení kabelu 1-AYKY-J 4x70mm2 viz Kabelový seznam 
2*2=4,000 [B]; ukončení kabelu 1-AYKY-J 4x120mm2 viz Kabelový seznam 
Celkem: A+B=6,000 [C] 6.000000 = 6,000000 [A]_x000d_</t>
  </si>
  <si>
    <t>742L23</t>
  </si>
  <si>
    <t>UKONČENÍ DVOU AŽ PĚTIŽÍLOVÉHO KABELU KABELOVOU SPOJKOU OD 25 DO 50 MM2</t>
  </si>
  <si>
    <t xml:space="preserve"> 1=1,000 [A]; pro kabel 1-AYKY-J 4x25mm2 1.000000 = 1,000000 [A]_x000d_</t>
  </si>
  <si>
    <t xml:space="preserve"> 40=40,000 [A]; viz pol.č. 702221 
90=90,000 [B]; viz pol.č. 702222 
Celkem: A+B=130,000 [C] 130.000000 = 130,000000 [A]_x000d_</t>
  </si>
  <si>
    <t xml:space="preserve"> 2*11=22,000 [A]; viz Kabelový seznam 22.000000 = 22,000000 [A]_x000d_</t>
  </si>
  <si>
    <t>1. Položka obsahuje: 
 – veškeré příslušentsví 
2. Položka neobsahuje: 
 X 
3. Způsob měření: 
Udává se počet kusů kompletní konstrukce nebo práce.</t>
  </si>
  <si>
    <t>742P17</t>
  </si>
  <si>
    <t>VYHLEDÁNÍ STÁVAJÍCÍHO KABELU (MĚŘENÍ, SONDA)</t>
  </si>
  <si>
    <t xml:space="preserve"> 2*(6+4)=20,000 [A]; vyhledání stávajícího kabelu mezi kabelovými skříněmi KS pro přejezdy (6ks) a na ZAST Žďár n.Orl. (4ks) 20.000000 = 20,000000 [A]_x000d_</t>
  </si>
  <si>
    <t>1. Položka obsahuje: 
 – vyhledání stávajícího kabelu vn/nn v obvodu žel. stanice, na trati vč. výkopu sondy a veškerého příslušenství 
2. Položka neobsahuje: 
 X 
3. Způsob měření: 
Udává se počet kusů kompletní konstrukce nebo práce.</t>
  </si>
  <si>
    <t>742Z23</t>
  </si>
  <si>
    <t>DEMONTÁŽ KABELOVÉHO VEDENÍ NN</t>
  </si>
  <si>
    <t xml:space="preserve"> 1650=1 650,000 [A]; demontáž stávajících rozvodů nn v rozsahu tohoto So 1650.000000 = 1650,000000 [A]_x000d_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</si>
  <si>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</si>
  <si>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743611</t>
  </si>
  <si>
    <t>ROZVADĚČ PRO DRÁŽNÍ OSVĚTLENÍ SILOVÝ NAPÁJECÍ S PLC ŘÍDÍCÍM SYSTÉMEM DO 6 KUSŮ TŘÍFÁZOVÝCH VĚTVÍ</t>
  </si>
  <si>
    <t xml:space="preserve"> 1=1,000 [A]; rozvaděč RVO (ZAST Žďár n.Orl.) 1.000000 = 1,000000 [A]_x000d_</t>
  </si>
  <si>
    <t>743D11</t>
  </si>
  <si>
    <t>SKŘÍŇ PŘÍPOJKOVÁ POJISTKOVÁ KOMPAKTNÍ PILÍŘOVÁ DO 63 A, DO 50 MM2, S 1-2 SADAMI JISTÍCÍCH PRVKŮ</t>
  </si>
  <si>
    <t xml:space="preserve"> 1=1,000 [A]; kabelová skříň KS1 (ZAST Žďár n.Orl.) 
1=1,000 [B]; kabelová skříň KS-BTS (ŽST Borohrádek) 
1=1,000 [C]; kabelová skříň KS-BTS (ZAST Žďár n.Orl.) 
Celkem: A+B+C=3,000 [D] 3.000000 = 3,000000 [A]_x000d_</t>
  </si>
  <si>
    <t>743F21</t>
  </si>
  <si>
    <t>SKŘÍŇ ELEKTROMĚROVÁ V KOMPAKTNÍM PILÍŘI PRO PŘÍMÉ MĚŘENÍ DO 80 A JEDNOSAZBOVÉ VČETNĚ VÝSTROJE</t>
  </si>
  <si>
    <t xml:space="preserve"> 1=1,000 [A]; elektroměrový rozvaděč RE - Technické podmínky připojení ČEZ Distribuce, a.s. (ZAST Žďár n.Orl.) 1.000000 = 1,000000 [A]_x000d_</t>
  </si>
  <si>
    <t>743Z71</t>
  </si>
  <si>
    <t>DEMONTÁŽ KABELOVÉ SKŘÍNĚ</t>
  </si>
  <si>
    <t xml:space="preserve"> 4=4,000 [A]; demontáž stávajících rozvaděčů KS1 / RE1 / RE2 / RV1 (ZAST Žďár n.Orl.) 
6=6,000 [B]; demontáž stávajících skříní KS5 / KS6 / KS7 / KS8 / KS9 / KS11 
6=6,000 [C]; demontáž stávajících rozvaděčů RV2 / RV3 / RV5 / RV6 / RV7 / RV9 
Celkem: A+B+C=16,000 [D] 16.000000 = 16,000000 [A]_x000d_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</si>
  <si>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</si>
  <si>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 xml:space="preserve"> 5=5,000 [A]; Kabelová skříň pro přejezdy KS6 / KS7 /  KS8 / KS9 / KS11 5.000000 = 5,000000 [A]_x000d_</t>
  </si>
  <si>
    <t>1. Položka obsahuje: 
 – přípravu podkladu pro osazení vč. upevňovacího materiálu 
 – typová plastová pilířová lakovaná dle schválených technických podmínek, prázdná pro montáž výstroje elektro, telefonu a nouzových tlačítek včetně přívodky pro DA a příslušenství, veškerý podružný a pomocný materiál 
 – provedení zkoušek, dodání předepsaných zkoušek, revizí a atestů 
2. Položka neobsahuje: 
 X 
3. Způsob měření: 
Udává se počet kusů kompletní konstrukce nebo práce.</t>
  </si>
  <si>
    <t xml:space="preserve"> 1=1,000 [A] jistič B20A/3 do rozvaděče RVO8 (pro napájení BTS Borohrádek) 1.000000 = 1,000000 [A]_x000d_</t>
  </si>
  <si>
    <t xml:space="preserve"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</si>
  <si>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 xml:space="preserve"> 7=7,000 [A]; viz kabelový seznam 7.000000 = 7,000000 [A]_x000d_</t>
  </si>
  <si>
    <t xml:space="preserve"> 3=3,000 [A]; viz kabelový seznam 3.000000 = 3,000000 [A]_x000d_</t>
  </si>
  <si>
    <t xml:space="preserve"> 120=120,000 [A]; v rozsahu tohoto So 120.000000 = 120,000000 [A]_x000d_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</si>
  <si>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</si>
  <si>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 xml:space="preserve"> 96=96,000 [A]; v rozsahu tohoto So 96.000000 = 96,000000 [A]_x000d_</t>
  </si>
  <si>
    <t>1. Položka obsahuje: 
 – cenu za manipulace na zařízeních prováděné provozovatelem nutných pro další práce zhotovitele na technologickém souboru 
2. Položka neobsahuje: 
 X 
3. Způsob měření: 
Udává se čas v hodinách.</t>
  </si>
  <si>
    <t>1. Položka obsahuje: 
 – cenu za prozkoumání stávajích rozvodů nn, přiřazení vývodových kabelů v rozvaděči nn k jejich zařízení a identifikaci způsobu napájení 
2. Položka neobsahuje: 
 X 
3. Způsob měření: 
Udává se čas v hodinách.</t>
  </si>
  <si>
    <t>SO03331262</t>
  </si>
  <si>
    <t xml:space="preserve"> 74+14=88,000 [A];  délka výkopových prací 35/80 na Situaci 
16+12=28,000 [B];  délka protlaků na Situaci 
Celkem: A+B=116,000 [C] 116.000000 = 116,000000 [A]_x000d_</t>
  </si>
  <si>
    <t xml:space="preserve"> 2*(74+14)=176,000 [A]; pás v šíři 2m, délka kabelové trasy dle Situace 176.000000 = 176,000000 [A]_x000d_</t>
  </si>
  <si>
    <t>11130</t>
  </si>
  <si>
    <t>SEJMUTÍ DRNU</t>
  </si>
  <si>
    <t xml:space="preserve"> 176=176,000 [A]; dle pol.č. 11120 176.000000 = 176,000000 [A]_x000d_</t>
  </si>
  <si>
    <t xml:space="preserve">včetně vodorovné dopravy  a uložení na skládku</t>
  </si>
  <si>
    <t>11313</t>
  </si>
  <si>
    <t>ODSTRANĚNÍ KRYTU ZPEVNĚNÝCH PLOCH S ASFALTOVÝM POJIVEM</t>
  </si>
  <si>
    <t xml:space="preserve"> 2*1*0,5=1,000 [A]; asfaltová plocha cca 2*1m, do hloubky 0,5m, prostor u přejezdu, na straně rodinného domku 1.000000 = 1,000000 [A]_x000d_</t>
  </si>
  <si>
    <t>11328</t>
  </si>
  <si>
    <t>ODSTRANĚNÍ PŘÍKOPŮ, ŽLABŮ A RIGOLŮ Z PŘÍKOPOVÝCH TVÁRNIC</t>
  </si>
  <si>
    <t xml:space="preserve"> 15*1=15,000 [A]; prostor u ochranné zdi u silnice, délka do 15m v šíři 1m, v místě výstražníku 15.000000 = 15,000000 [A]_x000d_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</si>
  <si>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</si>
  <si>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</si>
  <si>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</si>
  <si>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 xml:space="preserve"> 2+2=4,000 [A]; dočasné odstranění (demontáž a zpětné usazení) základu schodiště u rodinného domku 4.000000 = 4,000000 [A]_x000d_</t>
  </si>
  <si>
    <t xml:space="preserve"> 1=1,000 [A]; m3 pro základ rozvaděče RV4 1.000000 = 1,000000 [A]_x000d_</t>
  </si>
  <si>
    <t xml:space="preserve"> 0,35*0,8*(74+14)=24,640 [A]; výkop 35/80 v délce dle Situace 24.640000 = 24,640000 [A]_x000d_</t>
  </si>
  <si>
    <t xml:space="preserve"> 2*16+12=44,000 [A]; protlak pod kolejí a komunikací, v počtu a délce dle Situace 44.000000 = 44,000000 [A]_x000d_</t>
  </si>
  <si>
    <t xml:space="preserve"> 1+24,640=25,640 [A]; součet pol.č. 13173 a pol.č. 13273 25.640000 = 25,640000 [A]_x000d_</t>
  </si>
  <si>
    <t xml:space="preserve"> 2*(74+14)=176,000 [A]; úprava terénu po výkopových prací 35/80 v šíři 2m 176.000000 = 176,000000 [A]_x000d_</t>
  </si>
  <si>
    <t xml:space="preserve"> 20*1=20,000 [A]; záporové pažení v délce do 20m šíře 1m, pro ochranu opěrné zdi u rodinného domku, během výkopu trasy přípojky nn 20.000000 = 20,000000 [A]_x000d_</t>
  </si>
  <si>
    <t xml:space="preserve"> 1=1,000 [A]; betonový základ nového rozvaděče RV4 1.000000 = 1,000000 [A]_x000d_</t>
  </si>
  <si>
    <t>327215</t>
  </si>
  <si>
    <t>PŘEZDĚNÍ ZDÍ Z KAMENNÉHO ZDIVA</t>
  </si>
  <si>
    <t xml:space="preserve"> 15*1*0,2=3,000 [A]; přezdění opěrné zdi v délce do 15m, výšce do 1m, v hloubce do 0,2m u rodinného domku během výkopu trasy přípojky nn 3.000000 = 3,000000 [A]_x000d_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</si>
  <si>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</si>
  <si>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35511</t>
  </si>
  <si>
    <t>STOKOVÉ ŽLABY Z DÍLCŮ Z PROST BET</t>
  </si>
  <si>
    <t xml:space="preserve"> 10*0,4*0,25=1,000 [A]; obnovení odtoku vody u komunikace u rodinného domku, v trase přípojky nn (délka cca do 10m, šíře do 0,4m, tloušťky do 0,25m) 1.000000 = 1,000000 [A]_x000d_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</si>
  <si>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</si>
  <si>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57711</t>
  </si>
  <si>
    <t>VRSTVY PRO OBNOVU, OPRAVY - VTLAČOVANÝ ASFALTOVÝ BETON</t>
  </si>
  <si>
    <t xml:space="preserve"> 1=1,000 [A]; oprava asfaltové komunikace u přejezdu, v trase přípojky nn, dle pol.č. 11313 1.000000 = 1,000000 [A]_x000d_</t>
  </si>
  <si>
    <t xml:space="preserve"> (1+24,640)*1,6*0,2=8,205 [A]; odvoz 20% výkopku součtu pol. č. 13173 a pol.č. 13273, přepočet m3 na tuny 8.205000 = 8,205000 [A]_x000d_</t>
  </si>
  <si>
    <t xml:space="preserve"> 15*0,3*2,5=11,250 [A]; stavební suť dle pol.č.11328 (plocha do 15m2, tloušťky do 0,3m), přepočet m3 na tuny 11.250000 = 11,250000 [A]_x000d_</t>
  </si>
  <si>
    <t xml:space="preserve"> 1*2,5=2,500 [A]; dle pol. č. 11313, přepočet m3 na tuny 2.500000 = 2,500000 [A]_x000d_</t>
  </si>
  <si>
    <t xml:space="preserve"> 176*0,006=1,056 [A]; pol. č. 11120 včetně koeficientu převodu m2 na tuny 1.056000 = 1,056000 [A]_x000d_</t>
  </si>
  <si>
    <t xml:space="preserve"> 5=5,000 [A]; v rozsahu tohoto So 5.000000 = 5,000000 [A]_x000d_</t>
  </si>
  <si>
    <t xml:space="preserve"> 15=15,000 [A]; červený RFID marker se zápisem ID, umístění dle lomových bodů 15.000000 = 15,000000 [A]_x000d_</t>
  </si>
  <si>
    <t xml:space="preserve"> 74+14=88,000 [A]; délka plastového žlabu šíře 100mm, dle Situace 88.000000 = 88,000000 [A]_x000d_</t>
  </si>
  <si>
    <t xml:space="preserve"> 12+2*16+12=56,000 [A]; délka chráničky DN160 dle Situace 56.000000 = 56,000000 [A]_x000d_</t>
  </si>
  <si>
    <t xml:space="preserve"> 1=1,000 [A]; průraz zdivem zpevňovací zdi u silnice 1.000000 = 1,000000 [A]_x000d_</t>
  </si>
  <si>
    <t>1. Položka obsahuje: 
 – veškerý montážní a pomocný materiál 
 – pomocné mechanismy 
2. Položka neobsahuje: 
 X 
3. Způsob měření: 
Udává se počet kusů kompletní konstrukce nebo práce.</t>
  </si>
  <si>
    <t xml:space="preserve"> 88=88,000 [A]; viz pol.č.702111 88.000000 = 88,000000 [A]_x000d_</t>
  </si>
  <si>
    <t xml:space="preserve"> 3=3,000 [A]; ucpávka rozvaděče RST, RV4 a KS7 3.000000 = 3,000000 [A]_x000d_</t>
  </si>
  <si>
    <t xml:space="preserve"> 50+10=60,000 [A]; zemnící pásek FeZn 30/4 do rozvaděče RV4 a KS7 60.000000 = 60,000000 [A]_x000d_</t>
  </si>
  <si>
    <t xml:space="preserve"> 2=2,000 [A]; zemnící tyče délky 2m 2.000000 = 2,000000 [A]_x000d_</t>
  </si>
  <si>
    <t xml:space="preserve"> 2=2,000 [A]; vyvedení zemnění do rozvaděče RV4 a KS7 2.000000 = 2,000000 [A]_x000d_</t>
  </si>
  <si>
    <t xml:space="preserve"> 2=2,000 [A]; dle pol.č. 741C07 2.000000 = 2,000000 [A]_x000d_</t>
  </si>
  <si>
    <t xml:space="preserve"> 140=140,000 [A]; kabel CYKY-J 4x16mm2 140.000000 = 140,000000 [A]_x000d_</t>
  </si>
  <si>
    <t xml:space="preserve"> 2*2=4,000 [A]; ukončení kabelu v rozvaděči RST a RV4 4.000000 = 4,000000 [A]_x000d_</t>
  </si>
  <si>
    <t xml:space="preserve"> 56=56,000 [A]; viz pol.č. 702222 56.000000 = 56,000000 [A]_x000d_</t>
  </si>
  <si>
    <t xml:space="preserve"> 4=4,000 [A]; viz pol.č.742L12 4.000000 = 4,000000 [A]_x000d_</t>
  </si>
  <si>
    <t xml:space="preserve"> 1=1,000 [A]; vyhledání stávajícího kabelu mezi rozvaděčem RST a RV4 
1=1,000 [B]; vyhledání stávajícího kabelu mezi rozvaděčem RV4 a stávající skříní KS7 
Celkem: A+B=2,000 [C] 2.000000 = 2,000000 [A]_x000d_</t>
  </si>
  <si>
    <t xml:space="preserve"> 100=100,000 [A] demontáž stávající přípojky nn, v rozsahu tohoto So 100.000000 = 100,000000 [A]_x000d_</t>
  </si>
  <si>
    <t xml:space="preserve"> 1=1,000 [A]; elektroměrový rozvaděč RV4 - Technické podmínky připojení ČEZ Distribuce, a.s. 1.000000 = 1,000000 [A]_x000d_</t>
  </si>
  <si>
    <t xml:space="preserve"> 1=1,000 [A]; demontáž stávajícího rozvaděče RV4 1.000000 = 1,000000 [A]_x000d_</t>
  </si>
  <si>
    <t xml:space="preserve"> 2=2,000 [A]; měření zemnící sítě rozvaděče RV4 a KS7 2.000000 = 2,000000 [A]_x000d_</t>
  </si>
  <si>
    <t xml:space="preserve"> 2=2,000 [A]; viz kabelový seznam 2.000000 = 2,000000 [A]_x000d_</t>
  </si>
  <si>
    <t>SO033320611</t>
  </si>
  <si>
    <t xml:space="preserve"> 12+29+74+52+133+102+122+110+13+22+133+12+102+58+155+297+92+144+20+3+22+3*18+2*18+16+16+3*22+2*22+8+8+13+15+24=2 007,000 [A];  délka výkopových prací na situaci 2007.000000 = 2007,000000 [A]_x000d_</t>
  </si>
  <si>
    <t xml:space="preserve"> 2*2007*0,5=2 007,000 [A]; délka plochy v šíři 2m dle pol. č.02911 na 50% 2007.000000 = 2007,000000 [A]_x000d_</t>
  </si>
  <si>
    <t>11348</t>
  </si>
  <si>
    <t>ODSTRANĚNÍ KRYTU ZPEVNĚNÝCH PLOCH Z DLAŽDIC VČETNĚ PODKLADU</t>
  </si>
  <si>
    <t xml:space="preserve"> 2*(8+8+13+13+15+22+24+12)*0,35=80,500 [A]; odstranění dlažby v šíři 2m, délky dle situace, do hloubky 35cm 80.500000 = 80,500000 [A]_x000d_</t>
  </si>
  <si>
    <t>11514</t>
  </si>
  <si>
    <t>ČERPÁNÍ VODY DO 4000 L/MIN</t>
  </si>
  <si>
    <t xml:space="preserve"> 300=300,000 [A]; čerpání vody ve štětovnicích 
300=300,000 [B]; čerpání vody v místě propustku náhon Alba 
Celkem: A+B=600,000 [C] 600.000000 = 600,000000 [A]_x000d_</t>
  </si>
  <si>
    <t xml:space="preserve"> 4*1=4,000 [A]; základy pro OS3-OS6, po 1m3 
1*1=1,000 [B]; základ pro KS-BTS 
1*9=9,000 [C]; základ pro OV4 
1*1=1,000 [D]; základ pro ROV4 
Celkem: A+B+C+D=15,000 [E] 15.000000 = 15,000000 [A]_x000d_</t>
  </si>
  <si>
    <t xml:space="preserve"> 0,65*1,2*(13+22+133+12+102+58+155+297+92+144+20)=817,440 [A]   ; výkopy 65/120 v situaci 
0,35*0,8*(12+29+74+52+133+102+122+110)=177,520 [B]   ; výkopy 35/80 v situaci 
Celkem: A+B=994,960 [C] 994.960000 = 994,960000 [A]_x000d_</t>
  </si>
  <si>
    <t>13373</t>
  </si>
  <si>
    <t>HLOUBENÍ ŠACHET ZAPAŽ I NEPAŽ TŘ. I</t>
  </si>
  <si>
    <t xml:space="preserve"> 0,8*2,2*24=42,240 [A]   ; pažená šachta 80/220, délky 24m pro 2x multikanál     
1,9*2,2*8=33,440 [B]     ; pažená šachta 190/220, délky 8m pro 4x multikanál     
0,8*2,0*8=12,800 [C]     ; pažená šachta 80/200, délky 8m pro 2x multikanál     
2,6*2,6*2,2=14,872 [D]  ; pažená šachta půdorysu 2,6 x 2,6m, hloubky 2,2m pro plastovou šachtu Š3 s obetonováním     
0,8*1,0*3=2,400 [E]       ; pažená šachta 80/100, délky 3m pro 4x chráničky NN     
0,8*2,0*15=24,000 [F]   ; pažená šachta 80/200, délky 15m pro 4x chráničky 22kV     
0,8*2,0*13=20,800 [G]   ; pažená šachta 80/200, délky 13m pro 4x chráničky 35kV     
2,7*1,4*22=83,160 [H]   ; pažená šachta 270/140, délky 22m pro 7x chráničky náhon Alba 
Celkem: A+B+C+D+E+F+G+H=233,712 [I] 233.712000 = 233,712000 [A]_x000d_</t>
  </si>
  <si>
    <t xml:space="preserve"> 3*22+3*18+2*22+2*18+16+16=232,000 [A]; řízení protlak dle Situace 232.000000 = 232,000000 [A]_x000d_</t>
  </si>
  <si>
    <t xml:space="preserve"> 15=15,000 [A]; dle pol. č. 13173 
994,960=994,960 [B]; dle pol. č. 13273 
Celkem: A+B=1 009,960 [C] 1009.960000 = 1009,960000 [A]_x000d_</t>
  </si>
  <si>
    <t>17511</t>
  </si>
  <si>
    <t>OBSYP POTRUBÍ A OBJEKTŮ SE ZHUTNĚNÍM</t>
  </si>
  <si>
    <t xml:space="preserve"> 233,712=233,712 [A]; zpětný zához šachet výkopkem dle pol.č. 13373 233.712000 = 233,712000 [A]_x000d_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</si>
  <si>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</si>
  <si>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 xml:space="preserve"> 233,712*0,2=46,742 [B]; obsyp multikanálů pískem v objemu 20% dle pol.č. 13373 46.742000 = 46,742000 [A]_x000d_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</si>
  <si>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</si>
  <si>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 xml:space="preserve"> 2007*2=4 014,000 [A]; plocha v šíři 2m dle pol.č.02911 4014.000000 = 4014,000000 [A]_x000d_</t>
  </si>
  <si>
    <t xml:space="preserve"> 4*0,8*0,8*1,6=4,096 [A] ; betonový základ 4ks osvětlovacích stožárů 800x800mm, hl. 1,6m 
0,24*0,65*(24+8+8+2,2+3+15+13+22+22)=18,283 [B] ; obetonování chrániček v šachtách, 1,5 násobek DN160 = výška betonu 24cm 
0,17*2,6*2,6=1,149 [C] ; podkladní beton šachty Š3 v tl. 170mm v půdorysu 2,6 x 2,6m 
0,15*4*2,6*2,0=3,120 [D] ; obetonování šachty Š3 v tl. 150mm (4 stěny šíře 2,6 x hloubky 2,0m) 
1,4*22*0,65=20,020 [E] ; obetonování chrániček v náhonu Alba 
1=1,000 [G] ; základ pod rozvaděč ROV4 
Celkem: A+B+C+D+E+G=47,668 [H] 47.668000 = 47,668000 [A]_x000d_</t>
  </si>
  <si>
    <t>465923</t>
  </si>
  <si>
    <t>PŘEDLÁŽDĚNÍ DLAŽBY Z BETON DLAŽDIC</t>
  </si>
  <si>
    <t xml:space="preserve"> 80,500=80,500 [A]; úprava plochy do původního stavu, dle pol.č. 11348 80.500000 = 80,500000 [A]_x000d_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</si>
  <si>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</si>
  <si>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 xml:space="preserve"> 2+4+4+4=14,000 [A]; počet prostupů do zděných kabelových šachet (1ks za chráničku nebo multikanál) 14.000000 = 14,000000 [A]_x000d_</t>
  </si>
  <si>
    <t xml:space="preserve"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</si>
  <si>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 xml:space="preserve"> 2*2*(2*9+4*9+4+4+4)=264,000 [A]  ucpávka prostupů do budovy a šachet, ucpávka vstupu do kabelovodu a chrániček na koncích trasy 264.000000 = 264,000000 [A]_x000d_</t>
  </si>
  <si>
    <t xml:space="preserve"> 15*1,6=24,000 [A]; odvoz výkopku dle pol. č. 13173, přepočet m3 na tuny 
994,960*1,6*0,2=318,387 [B]; odvoz 20% výkopku dle pol. č. 13273, přepočet m3 na tuny 
233,712*1,6*0,2=74,788 [C]; odvoz 20% výkopku dle pol. č. 13373, přepočet m3 na tuny 
Celkem: A+B+C=417,175 [D] 417.175000 = 417,175000 [A]_x000d_</t>
  </si>
  <si>
    <t xml:space="preserve"> 15=15,000 [A]; v rozsahu tohoto So 15.000000 = 15,000000 [A]_x000d_</t>
  </si>
  <si>
    <t xml:space="preserve"> 10*2,5=25,000 [A]  vybouraný beton ze základů věže OV4 a ROV4 včetně převodu  z m3 na tunu 25.000000 = 25,000000 [A]_x000d_</t>
  </si>
  <si>
    <t xml:space="preserve"> 2007*0,006*0,25=3,011 [A]; 25% z pol. č. 11120 včetně koeficientu převodu m2 na tuny 3.011000 = 3,011000 [A]_x000d_</t>
  </si>
  <si>
    <t xml:space="preserve"> 5+15=20,000 [A]; v rozsahu tohoto So 20.000000 = 20,000000 [A]_x000d_</t>
  </si>
  <si>
    <t>23217A</t>
  </si>
  <si>
    <t>ŠTĚTOVÉ STĚNY BERANĚNÉ Z KOVOVÝCH DÍLCŮ DOČASNÉ (PLOCHA)</t>
  </si>
  <si>
    <t xml:space="preserve"> 325*4=1 300,000 [A]; záporové pažení, hloubka štětovnic 4m, v délce 325m 1300.000000 = 1300,000000 [A]_x000d_</t>
  </si>
  <si>
    <t xml:space="preserve"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</si>
  <si>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 xml:space="preserve"> 812*0,248=201,376 [A];  cca 812ks štětovnic po 248kg (0,248tuny) 201.376000 = 201,376000 [A]_x000d_</t>
  </si>
  <si>
    <t>272324</t>
  </si>
  <si>
    <t>ZÁKLADY ZE ŽELEZOBETONU DO C25/30</t>
  </si>
  <si>
    <t xml:space="preserve"> 9=9,000 [A]  ; železobetonový základ OV4 9.000000 = 9,000000 [A]_x000d_</t>
  </si>
  <si>
    <t>743211</t>
  </si>
  <si>
    <t>OSVĚTLOVACÍ VĚŽ ŽÁROVĚ ZINKOVANÁ TRUBKOVÁ VÝŠKY DO 20 M</t>
  </si>
  <si>
    <t xml:space="preserve"> 1=1,000 [A]  Osvětlovací věž OV4 1.000000 = 1,000000 [A]_x000d_</t>
  </si>
  <si>
    <t>1. Položka obsahuje: 
 – základovou konstrukci a veškeré příslušenství ( žebříky, plošiny apod. ) 
 – uzavírací nátěr, technický popis viz. projektová dokumentace 
2. Položka neobsahuje: 
 – zemní práce, betonový základ, svítidla 
3. Způsob měření: 
Udává se počet kusů kompletní konstrukce nebo práce.</t>
  </si>
  <si>
    <t>743231</t>
  </si>
  <si>
    <t>OSVĚTLOVACÍ VĚŽ - PLOŠINA</t>
  </si>
  <si>
    <t xml:space="preserve"> 1=1,000 [A]  pro osvětlovací věž OV4 1.000000 = 1,000000 [A]_x000d_</t>
  </si>
  <si>
    <t>1. Položka obsahuje: 
 – veškeré příslušenství a uzavírací nátěr, technický popis viz. projektová dokumentace 
2. Položka neobsahuje: 
 X 
3. Způsob měření: 
Udává se počet kusů kompletní konstrukce nebo práce.</t>
  </si>
  <si>
    <t>743232</t>
  </si>
  <si>
    <t>OSVĚTLOVACÍ VĚŽ - ŽEBŘÍK DÉLKY DO 20 M</t>
  </si>
  <si>
    <t>743234</t>
  </si>
  <si>
    <t>OSVĚTLOVACÍ VĚŽ - KABELOVÝ ŽEBŘÍK DÉLKY DO 20 M</t>
  </si>
  <si>
    <t>743236</t>
  </si>
  <si>
    <t xml:space="preserve">OSVĚTLOVACÍ VĚŽ  - ZÁBRANA PROTI NAJETÍ KONSTRUKCE OCELOVÁ L, KOMPLETNÍ DODÁVKA</t>
  </si>
  <si>
    <t>1. Položka obsahuje: 
 – materiál 
 – ochrannou síť na podstavci včetně betonových patek 
2. Položka neobsahuje: 
 X 
3. Způsob měření: 
Udává se počet kusů kompletní konstrukce nebo práce.</t>
  </si>
  <si>
    <t>743487</t>
  </si>
  <si>
    <t>SVÍTIDLO DRÁŽNÍ - MONTÁŽ SVÍTIDLA NA OSVĚTLOVACÍ VĚŽ DO VÝŠKY 40 M</t>
  </si>
  <si>
    <t xml:space="preserve"> 6=6,000 [A]; přesun stávajících svítidel ROV4 6.000000 = 6,000000 [A]_x000d_</t>
  </si>
  <si>
    <t xml:space="preserve">1. Položka obsahuje:  
 – montáž zařízení  
2. Položka neobsahuje:  
 X  
3. Způsob měření:  
Udává se počet kusů kompletní konstrukce nebo práce.</t>
  </si>
  <si>
    <t>38824A</t>
  </si>
  <si>
    <t>KABELOVOD Z MULTIKANÁLŮ DEVÍTIOTVOROVÝCH STANDARDNÍCH</t>
  </si>
  <si>
    <t xml:space="preserve"> 2*24=48,000 [A]; 2x multikanál v délce 24m 
4*8=32,000 [B]; 4x multikanál v délce 8m 
2*8=16,000 [C]; 2x multikanál v délce 8m 
Celkem: A+B+C=96,000 [D] 96.000000 = 96,000000 [A]_x000d_</t>
  </si>
  <si>
    <t>Položka zahrnuje veškerý materiál, výrobky a polotovary, včetně mimostaveništní a vnitrostaveništní dopravy (rovněž přesuny), včetně naložení a složení, případně s uložením.</t>
  </si>
  <si>
    <t xml:space="preserve"> 2*40=80,000 [A]; dle počtu kabelů na obou koncích 80.000000 = 80,000000 [A]_x000d_</t>
  </si>
  <si>
    <t xml:space="preserve"> 160=160,000 [A]; dle počtu lomových bodů trasy 160.000000 = 160,000000 [A]_x000d_</t>
  </si>
  <si>
    <t xml:space="preserve"> 12+29+74+52+133+102+122+110+58=692,000 [A]; plastový žlab šíře 100mm 692.000000 = 692,000000 [A]_x000d_</t>
  </si>
  <si>
    <t xml:space="preserve"> 22+133+12+12+102+58+155+297+92+144+20=1 047,000 [A]; betonový žlab šíře 200mm 1047.000000 = 1047,000000 [A]_x000d_</t>
  </si>
  <si>
    <t xml:space="preserve"> 9=9,000 [A]; délka chráničky Dn110 v situaci  
2*13+4*3+16+16+4*15+4*13=182,000 [B]; délka chráničky Dn160 v situaci 
7*22+3*18+2*18+3*22+2*22+2*18=390,000 [C]; délka chráničky Dn200 v situaci 
Celkem: A+B+C=581,000 [D] 581.000000 = 581,000000 [A]_x000d_</t>
  </si>
  <si>
    <t xml:space="preserve"> 692+1047=1 739,000 [A]; výstražná fólie v terénu umístěna 30cm nad kabelovým žlabem, délka viz situace 1739.000000 = 1739,000000 [A]_x000d_</t>
  </si>
  <si>
    <t xml:space="preserve"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</si>
  <si>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702411</t>
  </si>
  <si>
    <t>KABELOVÝ PROSTUP DO OBJEKTU PŘES ZÁKLAD ZDĚNÝ SVĚTLÉ ŠÍŘKY DO 100 MM</t>
  </si>
  <si>
    <t xml:space="preserve"> 1=1,000 [A]; prostup do stávající pojistkové skříně SS - Výpravní budova, komerční část 
1=1,000 [B]; prostup do stávající KS17 - budova č.p. 2294/39 
1=1,000 [C]; prostup do stávající KS5 - Lékařské středisko 
1=1,000 [D]; prostup do stávající KS4 - Překladiště 
1=1,000 [E]; prostup do stávající KS do rodinného domku č.p.337 (odbočka z KS50) 
Celkem: A+B+C+D+E=5,000 [F] 5.000000 = 5,000000 [A]_x000d_</t>
  </si>
  <si>
    <t xml:space="preserve"> 692=692,000 [A]; viz délka plastového žlabu šíře 100m v situaci 692.000000 = 692,000000 [A]_x000d_</t>
  </si>
  <si>
    <t xml:space="preserve"> 1047=1 047,000 [A]; viz délka žlabu šíře 200m v situaci 1047.000000 = 1047,000000 [A]_x000d_</t>
  </si>
  <si>
    <t xml:space="preserve">1. Položka obsahuje:  
 – veškeré zemní práce včetně dodání zásypového materiálu  
2. Položka neobsahuje:  
 X  
3. Způsob měření:  
Měří se metr délkový.</t>
  </si>
  <si>
    <t>703222</t>
  </si>
  <si>
    <t>KABELOVÝ ŽLAB NOSNÝ/DRÁTĚNÝ NEREZOVÝ VČETNĚ UPEVNĚNÍ A PŘÍSLUŠENSTVÍ SVĚTLÉ ŠÍŘKY PŘES 100 DO 250 MM</t>
  </si>
  <si>
    <t xml:space="preserve"> 35=35,000 [A]; drátěný žlab pod dvojitou podlahou v Technologickém objektu 
185=185,000 [B]; žlab, nosná konstrukce v TM Voklik, v suterénu 
Celkem: A+B=220,000 [C] 220.000000 = 220,000000 [A]_x000d_</t>
  </si>
  <si>
    <t xml:space="preserve"> 10=10,000 [A]; protipožární ucpávky pod rozvaděči v rozvodně nn 
8=8,000 [B]; protipožární ucpávky mezi rozvodnou NN do sousedních místností 
8=8,000 [C]; protipožární ucpávky mezi rozvodnou VN22kV do sousedních místností 
8=8,000 [D]; protipožární ucpávky mezi rozvodnou VN35kV do sousedních místností 
Celkem: A+B+C+D=34,000 [E] 34.000000 = 34,000000 [A]_x000d_</t>
  </si>
  <si>
    <t>89370</t>
  </si>
  <si>
    <t>ŠACHTY ARMATUR Z TRUB</t>
  </si>
  <si>
    <t xml:space="preserve"> 1=1,000 [A]; plastová šachta Š3, půdorysu 2,4m x 2,4m, hloubky 2,0m včetně plastového víka na pojezd techniky do 3,5tuny 1.000000 = 1,000000 [A]_x000d_</t>
  </si>
  <si>
    <t>položka zahrnuje: 
- poklopy s rámem, mříže s rámem, stupadla, žebříky, stropy z bet. dílců a pod. 
- veškerý materiál potřebný pro zřízení sachty, výrobky a polotovary, včetně mimostaveništní a vnitrostaveništní dopravy (rovněž přesuny), včetně naložení a složení,případně s uložením 
- předepsané podkladní konstrukce</t>
  </si>
  <si>
    <t xml:space="preserve"> 4*10=40,000 [A]; uzemnění osvětlovacích stožárů po 10m 
25=25,000 [B]; uzemnění KS-BTS 
Celkem: A+B=65,000 [C] 65.000000 = 65,000000 [A]_x000d_</t>
  </si>
  <si>
    <t xml:space="preserve"> 4*1=4,000 [A]; zemnící tyče nerez 2,0m k zakončení uzemnění osvětlovacích stožárů, po 1ks na stožár 
2*1=2,000 [C]; zemnící tyče nerez 2,0m k zakončení uzemnění osvětlovací věže a rozvaděče ROV4 
1=1,000 [B]; zemnící tyče nerez 2,0m k zakončení uzemnění KS-BTS 
Celkem: A+C+B=7,000 [D] 7.000000 = 7,000000 [A]_x000d_</t>
  </si>
  <si>
    <t xml:space="preserve"> 25=25,000 [A]; v rozsahu tohoto SO 25.000000 = 25,000000 [A]_x000d_</t>
  </si>
  <si>
    <t xml:space="preserve"> 4=4,000 [A]; ochrana uzemnění u osvětlovacích stožárů OS 
2=2,000 [B]; ochrana uzemnění OV4+ROV4 
Celkem: A+B=6,000 [C] 6.000000 = 6,000000 [A]_x000d_</t>
  </si>
  <si>
    <t>742632</t>
  </si>
  <si>
    <t>KABEL VN - TŘÍŽÍLOVÝ 12/22(24)-AXAL-TT PRO OD 95 DO 150 MM2</t>
  </si>
  <si>
    <t xml:space="preserve"> 1540=1 540,000 [A]; kabel AXAL-TT PRO 12/22(24)kV 1540.000000 = 1540,000000 [A]_x000d_</t>
  </si>
  <si>
    <t>742822</t>
  </si>
  <si>
    <t>KABELOVÁ SPOJKA VN, SADA TŘÍ ŽIL NEBO TŘÍŽÍLOVÁ PRO KABELY PŘES 6 KV OD 95 DO 150 MM2</t>
  </si>
  <si>
    <t xml:space="preserve"> 3=3,000 [A]; spojka vn22kV po 500m 3.000000 = 3,000000 [A]_x000d_</t>
  </si>
  <si>
    <t xml:space="preserve"> 2=2,000 [A];  do rozvoden vn v Technologickém objektu Týniště a TM Voklik pro kabel 22kV 2.000000 = 2,000000 [A]_x000d_</t>
  </si>
  <si>
    <t xml:space="preserve"> 204=204,000 [A]; kabel CYKY-J 3x2,5 204.000000 = 204,000000 [A]_x000d_</t>
  </si>
  <si>
    <t xml:space="preserve"> 82=82,000 [A]; kabel CYKY-O 2x4 82.000000 = 82,000000 [A]_x000d_</t>
  </si>
  <si>
    <t xml:space="preserve"> 82=82,000 [A]; kabel CYKFY-O 2x4 
82=82,000 [B]; kabel CYKFY-O 2x6 
Celkem: A+B=164,000 [C] 164.000000 = 164,000000 [A]_x000d_</t>
  </si>
  <si>
    <t xml:space="preserve"> 41=41,000 [A]; kabel CYKY-J 4x6 
500=500,000 [B]; kabel CYKY-J 4x10 (provizorní přeložky) 
500=500,000 [C]; kabel CYKY-J 4x16 (provizorní přeložky) 
834=834,000 [D]; kabel CYKY-J 4x16 
326=326,000 [E]; kabel CYKY-J 5x4 
180=180,000 [F]; kabel CYKY-O 4x10 
Celkem: A+B+C+D+E+F=2 381,000 [G] 2381.000000 = 2381,000000 [A]_x000d_</t>
  </si>
  <si>
    <t xml:space="preserve"> 41=41,000 [A]; kabel 1-CYKY-J  4x25 
82=82,000 [B]; kabel CYKY-J 5x25 
82=82,000 [C]; kabel CYKY-J 4x50 
500=500,000 [D]; kabel CYKY-J 4x35 (provizorní přeložky) 
500=500,000 [E]; kabel CYKY-O 4x35 (provizorní přeložky) 
Celkem: A+B+C+D+E=1 205,000 [F] 1205.000000 = 1205,000000 [A]_x000d_</t>
  </si>
  <si>
    <t xml:space="preserve"> 63=63,000 [A]; AYKY-J 4x25 
328=328,000 [B]; AYKY-J 4x50 
Celkem: A+B=391,000 [C] 391.000000 = 391,000000 [A]_x000d_</t>
  </si>
  <si>
    <t xml:space="preserve"> 300=300,000 [A]; kabel 1-AYKY-J 4x50  (provizorní přeložky) 
300=300,000 [B]; kabel 1-AYKY-J 3x240+120  (provizorní přeložky) 
Celkem: A+B=600,000 [C] 600.000000 = 600,000000 [A]_x000d_</t>
  </si>
  <si>
    <t>742I23</t>
  </si>
  <si>
    <t>KABEL NN CU OVLÁDACÍ 19-24ŽÍLOVÝ DO 2,5 MM2 STÍNĚNÝ</t>
  </si>
  <si>
    <t xml:space="preserve"> 41=41,000 [A]; kabel 1-CYKFY-O 12x1,5 
375=375,000 [B]; kabel CYKY-O 7x2,5 
Celkem: A+B=416,000 [C] 416.000000 = 416,000000 [A]_x000d_</t>
  </si>
  <si>
    <t xml:space="preserve"> 2*5=10,000 [A]; kabel CYKY-J 3x2,5 10.000000 = 10,000000 [A]_x000d_</t>
  </si>
  <si>
    <t xml:space="preserve"> 2*4=8,000 [A]; kabel CYKY-J 4x10 (provizorní přeložky) 
2*4=8,000 [B]; kabel CYKY-J 4x10 (provizorní přeložky) 
2*2=4,000 [C]; kabel CYKY-O 2x4 
2*2=4,000 [D]; kabel CYKFY-O 2x4 
2*2=4,000 [E]; kabel CYKFY-O 2x6 
2*2=4,000 [F]; kabel CYKY-O 4x10 
2*8=16,000 [G]; kabel CYKY-J 5x4 
2*2=4,000 [H]; kabel CYKY-J 4x6 
2*2=4,000 [I]; kabel CYKY-J 4x16 
Celkem: A+B+C+D+E+F+G+H+I=56,000 [J] 56.000000 = 56,000000 [A]_x000d_</t>
  </si>
  <si>
    <t xml:space="preserve"> 2*1=2,000 [A]; kabel CYKY-J 4x25 
2*2=4,000 [B]; kabel CYKY-J 5x25 
2*4=8,000 [C]; kabel CYKY-J 4x35 (provizorní přeložky) 
2*4=8,000 [D]; kabel 1-AYKY-J 4x50 (provizorní přeložky) 
Celkem: A+B+C+D=22,000 [E] 22.000000 = 22,000000 [A]_x000d_</t>
  </si>
  <si>
    <t xml:space="preserve"> 2*4=8,000 [A]; kabel 1-AYKY-J 3x240+120 (provizorní přeložky) 8.000000 = 8,000000 [A]_x000d_</t>
  </si>
  <si>
    <t xml:space="preserve"> 2*1=2,000 [A]; kabel CYKFY-O 12x1,5 2.000000 = 2,000000 [A]_x000d_</t>
  </si>
  <si>
    <t xml:space="preserve"> 34*(22+22+18+22+18+16+16)=4 556,000 [A]; zatažení kabelů 34ks do chrániček a kabelovodů dle situace 
180=180,000 [B]; zatažení kabelu vn22kV do stávajícího kabelovodu v TM Voklik 
Celkem: A+B=4 736,000 [C] 4736.000000 = 4736,000000 [A]_x000d_</t>
  </si>
  <si>
    <t xml:space="preserve"> 35=35,000 [A]; v rozsahu tohoto So 35.000000 = 35,000000 [A]_x000d_</t>
  </si>
  <si>
    <t>743112</t>
  </si>
  <si>
    <t xml:space="preserve">OSVĚTLOVACÍ STOŽÁR  SKLOPNÝ ŽÁROVĚ ZINKOVANÝ DÉLKY PŘES 6,5 DO 12 M</t>
  </si>
  <si>
    <t xml:space="preserve"> 4=4,000 [A]; sklopný osvětlovací stožár OS3-OS6, výšky 12m 4.000000 = 4,000000 [A]_x000d_</t>
  </si>
  <si>
    <t xml:space="preserve"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</si>
  <si>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743151</t>
  </si>
  <si>
    <t xml:space="preserve">OSVĚTLOVACÍ STOŽÁR  - STOŽÁROVÁ ROZVODNICE S 1-2 JISTÍCÍMI PRVKY</t>
  </si>
  <si>
    <t xml:space="preserve"> 4=4,000 [A]; dle pol.č.743112 4.000000 = 4,000000 [A]_x000d_</t>
  </si>
  <si>
    <t>1. Položka obsahuje: 
 – veškeré příslušenství, technický popis viz. projektová dokumentace 
2. Položka neobsahuje: 
 X 
3. Způsob měření: 
Udává se počet kusů kompletní konstrukce nebo práce.</t>
  </si>
  <si>
    <t>743164</t>
  </si>
  <si>
    <t xml:space="preserve">OSVĚTLOVACÍ STOŽÁR  - PRUŽINOVÉ SKLOPNÉ ZAŘÍZENÍ</t>
  </si>
  <si>
    <t xml:space="preserve"> 1=1,000 [A]; pro potřeby sklápění SEE OŘ HK, umístění v rozvodně nn 1.000000 = 1,000000 [A]_x000d_</t>
  </si>
  <si>
    <t>743474</t>
  </si>
  <si>
    <t>SVÍTIDLO DRÁŽNÍ LED, MIN. IP 54, ELEKTRONICKÝ PŘEDŘADNÍK, PŘES 45 W</t>
  </si>
  <si>
    <t xml:space="preserve"> 4=4,000 [A]; svítidlo LED, 2.třídy izolace, 1x LED 62,0 W, 9 800 lm, teplota 3000K (stožáry OS3-OS6) 4.000000 = 4,000000 [A]_x000d_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</si>
  <si>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</si>
  <si>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743484</t>
  </si>
  <si>
    <t>SVÍTIDLO DRÁŽNÍ - PŘÍPLATEK ZA ZDROJ S VYŠŠÍ ŽIVOTNOSTÍ</t>
  </si>
  <si>
    <t xml:space="preserve"> 7=7,000 [A]; dle pol.č. 743474 7.000000 = 7,000000 [A]_x000d_</t>
  </si>
  <si>
    <t>1. Položka obsahuje: 
 – cenový rozdíl mezi zdrojem s běžnou životností a zdrojem s prodlouženou životností 
 – technický popis viz. projektová dokumentace 
2. Položka neobsahuje: 
 X 
3. Způsob měření: 
Udává se počet kusů kompletní konstrukce nebo práce.</t>
  </si>
  <si>
    <t>743486</t>
  </si>
  <si>
    <t>SVÍTIDLO DRÁŽNÍ - MONTÁŽ SVÍTIDLA NA OSVĚTLOVACÍ STOŽÁR DO VÝŠKY 15 M</t>
  </si>
  <si>
    <t xml:space="preserve"> 4=4,000 [A]; dle pol.č. 743474 4.000000 = 4,000000 [A]_x000d_</t>
  </si>
  <si>
    <t>1. Položka obsahuje: 
 – montáž zařízení 
2. Položka neobsahuje: 
 X 
3. Způsob měření: 
Udává se počet kusů kompletní konstrukce nebo práce.</t>
  </si>
  <si>
    <t>743641</t>
  </si>
  <si>
    <t>ROZVADĚČ PRO DRÁŽNÍ OSVĚTLENÍ - SOFTWARE PRO ZAČLENĚNÍ TECHNOLOGICKÉHO CELKU OSVĚTLENÍ DO DÁLKOVÉ DIAGNOSTIKY TS ŽDC</t>
  </si>
  <si>
    <t xml:space="preserve"> 1=1,000 [A]; systém osvětlení 1.000000 = 1,000000 [A]_x000d_</t>
  </si>
  <si>
    <t>743643</t>
  </si>
  <si>
    <t>ROZVADĚČ PRO DRÁŽNÍ OSVĚTLENÍ - SENZOR PRO MĚŘENÍ INTENZITY OSVĚTLENÍ</t>
  </si>
  <si>
    <t xml:space="preserve"> 1=1,000 [A]; soumrakové čidlo na severní straně fasády 1.000000 = 1,000000 [A]_x000d_</t>
  </si>
  <si>
    <t xml:space="preserve"> 1=1,000 [A]; osvětlení parkoviště komunikace podél TO 1.000000 = 1,000000 [A]_x000d_</t>
  </si>
  <si>
    <t xml:space="preserve"> 1=1,000 [A]; kabelová skříň KS-BTS 1.000000 = 1,000000 [A]_x000d_</t>
  </si>
  <si>
    <t>745</t>
  </si>
  <si>
    <t>742Y11</t>
  </si>
  <si>
    <t xml:space="preserve">PŘELOŽENÍ KABELU DO VZDÁLENOSTI 10 M VČETNĚ ZATAŽENÍ KABELU DO CHRÁNIČKY/ŽLABU - KABEL DO 4KG/M  (M)</t>
  </si>
  <si>
    <t xml:space="preserve"> 10=10,000 [A]; přeložení ovládacích a napájecích kabelů osvětlovací věže OV4 10.000000 = 10,000000 [A]_x000d_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</si>
  <si>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</si>
  <si>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 xml:space="preserve"> 800=800,000 [A]; v rozsahu tohoto So 800.000000 = 800,000000 [A]_x000d_</t>
  </si>
  <si>
    <t>743Z21</t>
  </si>
  <si>
    <t>DEMONTÁŽ OSVĚTLOVACÍ VĚŽE TRUBKOVÉ VÝŠKY DO 22 M</t>
  </si>
  <si>
    <t xml:space="preserve"> 1=1,000 [A]; demontáž osvětlovací věže OV4 1.000000 = 1,000000 [A]_x000d_</t>
  </si>
  <si>
    <t>743Z32</t>
  </si>
  <si>
    <t>DEMONTÁŽ ELEKTROVÝZBROJE OSVĚTLOVACÍ VEŽE VÝŠKY DO 40 M</t>
  </si>
  <si>
    <t xml:space="preserve"> 1=1,000 [A]  osvětlovací věž OV4 1.000000 = 1,000000 [A]_x000d_</t>
  </si>
  <si>
    <t>743Z36</t>
  </si>
  <si>
    <t>DEMONTÁŽ SVÍTIDLA Z OSVĚTLOVACÍ VĚŽE VÝŠKY DO 40 M</t>
  </si>
  <si>
    <t xml:space="preserve"> 8=8,000 [A]; demontáž stávajících svítidel OV4 8.000000 = 8,000000 [A]_x000d_</t>
  </si>
  <si>
    <t>743Z39</t>
  </si>
  <si>
    <t>DEMONTÁŽ ROZVADĚČE OSVĚTLENÍ</t>
  </si>
  <si>
    <t xml:space="preserve"> 1=1,000 [A]; demontáž rozvaděče ROV4 1.000000 = 1,000000 [A]_x000d_</t>
  </si>
  <si>
    <t xml:space="preserve"> 8=8,000 [A]; v rozsahu tohoto So 8.000000 = 8,000000 [A]_x000d_</t>
  </si>
  <si>
    <t>744Y01</t>
  </si>
  <si>
    <t>PŘELOŽENÍ ROZVODNICE NN</t>
  </si>
  <si>
    <t xml:space="preserve"> 1=1,000 [A]; přeložení rozvaděče ROV4 1.000000 = 1,000000 [A]_x000d_</t>
  </si>
  <si>
    <t>1. Položka obsahuje: 
 – veškeré náklady na přeložku rozvodnice, demontáž, přemístění do 20m, montáž 
 – demontáž a montáž přívodních kabelů z rozvaděče 
2. Položka neobsahuje: 
 X 
3. Způsob měření: 
Udává se počet kusů kompletní konstrukce nebo práce.</t>
  </si>
  <si>
    <t>96615</t>
  </si>
  <si>
    <t>BOURÁNÍ KONSTRUKCÍ Z PROSTÉHO BETONU</t>
  </si>
  <si>
    <t xml:space="preserve"> 12=12,000 [A]; bourání stávajících základů věže OV4 a rozvaděče ROV4 12.000000 = 12,000000 [A]_x000d_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</si>
  <si>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</si>
  <si>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 xml:space="preserve"> 4=4,000 [A]; uzemnění osvětlovacích stožárů OS3-OS6 
2=2,000 [B]; uzemnění osvětlovací věže OV4 a ROV4 
1=1,000 [C]; uzemnění KS-BTS 
Celkem: A+B+C=7,000 [D] 7.000000 = 7,000000 [A]_x000d_</t>
  </si>
  <si>
    <t xml:space="preserve"> 50=50,000 [A]; v rozsahu tohoto So 50.000000 = 50,000000 [A]_x000d_</t>
  </si>
  <si>
    <t xml:space="preserve"> 30=30,000 [A]; v rozsahu tohoto So 30.000000 = 30,000000 [A]_x000d_</t>
  </si>
  <si>
    <t>747541</t>
  </si>
  <si>
    <t xml:space="preserve"> 1=1,000 [A]; osvětlení parkoviště s komunikací podél TO 
1=1,000 [B]; osvětlení kolejiště v prostoru OV4 po osazení stávajících svítidel 
Celkem: A+B=2,000 [C] 2.000000 = 2,000000 [A]_x000d_</t>
  </si>
  <si>
    <t xml:space="preserve"> 96=96,000 [A]; v rozsahu tohoto So - rozvody NN 96.000000 = 96,000000 [A]_x000d_</t>
  </si>
  <si>
    <t xml:space="preserve"> 200=200,000 [A]; v rozsahu tohoto So 200.000000 = 200,000000 [A]_x000d_</t>
  </si>
  <si>
    <t>1. Položka obsahuje: 
 – cenu za dobu kdy je s funkcí seznamována obsluha zařízení, včetně odevzdání dokumentace skutečného provedení 
2. Položka neobsahuje: 
 X 
3. Způsob měření: 
Udává se čas v hodinách.</t>
  </si>
  <si>
    <t>SO033320621</t>
  </si>
  <si>
    <t xml:space="preserve"> 58+24+57+37+15+540+140+14+2*20+12=937,000 [A];  délka zemních prací na Situaci 937.000000 = 937,000000 [A]_x000d_</t>
  </si>
  <si>
    <t xml:space="preserve"> 2*937*0,5=937,000 [A]; délka plochy v šíři 2m dle pol. č.02911 na 50% 937.000000 = 937,000000 [A]_x000d_</t>
  </si>
  <si>
    <t xml:space="preserve"> 2*2*1=4,000 [A] ; jáma pro spojkoviště 1ks (půdorys 2*2m, hloubky 1m), společné spojkoviště pro WS1051-WS1053 / WS1056-WS1058 
2*2*1=4,000 [B] ; jáma pro spojkoviště 1ks (půdorys 2*2m, hloubky 1m), společné spojkoviště pro WS1059-WS1063 
4*1=4,000 [C] ; základy pro KS-DOÚO, po 1m3 
2*1=2,000 [D] ; základy pro KS-návěsti, po 1m3 
Celkem: A+B+C+D=14,000 [E] 14.000000 = 14,000000 [A]_x000d_</t>
  </si>
  <si>
    <t xml:space="preserve"> 0,35*0,8*(58+24+57+37+15+540+140+14)=247,800 [A] ;výkop 35/80 v délce dle Situace 247.800000 = 247,800000 [A]_x000d_</t>
  </si>
  <si>
    <t xml:space="preserve"> 2*20+12=52,000 [A] ; protlak v kolejišti 52.000000 = 52,000000 [A]_x000d_</t>
  </si>
  <si>
    <t xml:space="preserve"> 14+247,800=261,800 [A]; součet pol.č. 13173 a pol.č. 13273 261.800000 = 261,800000 [A]_x000d_</t>
  </si>
  <si>
    <t xml:space="preserve"> 2*4,0*0,15=1,200 [A]  ; 2ks spojkoviště po 4,0m3 - zásyp spojky pískem v objemu 15% výkopku 
4*0,25=1,000 [B]  ; písková nebo štěrková vrstva o síle 50mm pro usazení pilířů KS-DOÚO (4x) 
2*0,25=0,500 [C]  ; písková nebo štěrková vrstva o síle 50mm pro usazení pilířů KS-návěsti (2x) 
Celkem: A+B+C=2,700 [D] 2.700000 = 2,700000 [A]_x000d_</t>
  </si>
  <si>
    <t xml:space="preserve"> 2*937=1 874,000 [A]  ; úprava terénu po výkopových prací v šíři 2m 1874.000000 = 1874,000000 [A]_x000d_</t>
  </si>
  <si>
    <t xml:space="preserve"> 1=1,000 [A]; prostup do šachty Š6 kabelovodu TM Voklik (1ks za beton. žlab šíře 100mm) 1.000000 = 1,000000 [A]_x000d_</t>
  </si>
  <si>
    <t xml:space="preserve"> 1=1,000 [A]; ucpávka prostupu do šachty Š6 kabelovodu TM Voklik 
1=1,000 [B]; ucpávka prostupu suterénu TM Voklik 
1=1,000 [C]; ucpávka prostupu TO Týniště 
Celkem: A+B+C=3,000 [D] 3.000000 = 3,000000 [A]_x000d_</t>
  </si>
  <si>
    <t xml:space="preserve"> 14*1,6*0,2=4,480 [A]  ; odvoz 20% výkopku dle pol. č. 13173, přepočet m3 na tuny 
247,800*1,6*0,2=79,296 [B]  ; odvoz 20% výkopku dle pol. č. 13273, přepočet m3 na tuny 
Celkem: A+B=83,776 [C] 83.776000 = 83,776000 [A]_x000d_</t>
  </si>
  <si>
    <t xml:space="preserve"> 937*0,006*0,25=1,406 [A]  ; 25% z pol. č. 111200 včetně koeficientu převodu m2 na tuny 1.406000 = 1,406000 [A]_x000d_</t>
  </si>
  <si>
    <t xml:space="preserve"> 180=180,000 [A] ; dle počtu lomových bodů trasy DOÚO 180.000000 = 180,000000 [A]_x000d_</t>
  </si>
  <si>
    <t xml:space="preserve"> 29+133+102+58+122+24+57+37+15+540+140+14=1 271,000 [A]    ; délka plastového žlabu šíře 100mm dle Situace 1271.000000 = 1271,000000 [A]_x000d_</t>
  </si>
  <si>
    <t xml:space="preserve"> 12+20=32,000 [A] ; betonový žlab šíře 20cm, viz Situace 32.000000 = 32,000000 [A]_x000d_</t>
  </si>
  <si>
    <t xml:space="preserve"> 2*20+12=52,000 [A] délka chráničky Dn160 v situaci 52.000000 = 52,000000 [A]_x000d_</t>
  </si>
  <si>
    <t xml:space="preserve"> 1271=1 271,000 [A]; dle pol.č. 702111 1271.000000 = 1271,000000 [A]_x000d_</t>
  </si>
  <si>
    <t xml:space="preserve"> 32=32,000 [A]; dle pol.č. 702112 32.000000 = 32,000000 [A]_x000d_</t>
  </si>
  <si>
    <t xml:space="preserve"> 15=15,000 [A] v rozsahu tohoto So 15.000000 = 15,000000 [A]_x000d_</t>
  </si>
  <si>
    <t xml:space="preserve"> 70=70,000 [A] ; kabel H07V-K (CYA) zž 6mm 70.000000 = 70,000000 [A]_x000d_</t>
  </si>
  <si>
    <t xml:space="preserve"> 100=100,000 [A]; kabel CYKY-O 2x1,5 
35=35,000 [B]; kabel CYKY-O 2x2,5 
70=70,000 [C]; kabel CYKY-J 3x2,5 
Celkem: A+B+C=205,000 [D] 205.000000 = 205,000000 [A]_x000d_</t>
  </si>
  <si>
    <t xml:space="preserve"> 1803=1 803,000 [A] ; kabel 1-CYKFY-O 3x10 1803.000000 = 1803,000000 [A]_x000d_</t>
  </si>
  <si>
    <t xml:space="preserve"> 360=360,000 [A]; kabel 1-CYKFY-O 12x2,5 360.000000 = 360,000000 [A]_x000d_</t>
  </si>
  <si>
    <t xml:space="preserve"> 105=105,000 [A]; kabel 1-CYKFY-O 7x4 
18384=18 384,000 [B]; kabel 1-CYKFY-O 12x4 
Celkem: A+B=18 489,000 [C] 18489.000000 = 18489,000000 [A]_x000d_</t>
  </si>
  <si>
    <t xml:space="preserve"> 2*2=4,000 [A]; kabel H07V-K (CYA) zž 6mm2 4.000000 = 4,000000 [A]_x000d_</t>
  </si>
  <si>
    <t xml:space="preserve"> 2*2=4,000 [A]; kabel CYKY-J 3x2,5 
2*4=8,000 [B]; kabel CYKY-O 2x1,5 
2*1=2,000 [C]; kabel CYKY-O 2x2,5 
Celkem: A+B+C=14,000 [D] 14.000000 = 14,000000 [A]_x000d_</t>
  </si>
  <si>
    <t xml:space="preserve"> 2*2=4,000 [A] ; kabel CYKY-O 3x10 4.000000 = 4,000000 [A]_x000d_</t>
  </si>
  <si>
    <t>742L22</t>
  </si>
  <si>
    <t>UKONČENÍ DVOU AŽ PĚTIŽÍLOVÉHO KABELU KABELOVOU SPOJKOU OD 4 DO 16 MM2</t>
  </si>
  <si>
    <t xml:space="preserve"> 2*2=4,000 [A] ; spojka na kabel CYKY-O 3x10 po 500m 4.000000 = 4,000000 [A]_x000d_</t>
  </si>
  <si>
    <t xml:space="preserve"> 2*36=72,000 [A]; kabel 1-CYKFY-O 12x2,5 72.000000 = 72,000000 [A]_x000d_</t>
  </si>
  <si>
    <t xml:space="preserve"> 2*3=6,000 [A]; kabel 1-CYKFY-O 7x4 
2*22=44,000 [B]; kabel 1-CYKFY-O 12x4 
Celkem: A+B=50,000 [C] 50.000000 = 50,000000 [A]_x000d_</t>
  </si>
  <si>
    <t>742M22</t>
  </si>
  <si>
    <t>UKONČENÍ 7-12ŽÍLOVÉHO KABELU KABELOVOU SPOJKOU OD 4 DO 6 MM2</t>
  </si>
  <si>
    <t xml:space="preserve"> 23=23,000 [A] ; spojka na kabel 1-CYKFY-O 12x4 23.000000 = 23,000000 [A]_x000d_</t>
  </si>
  <si>
    <t xml:space="preserve"> 5*16=80,000 [A]; pod kolejištěm v km 22,925 / délka 16m, 5ks kabelu 
6*18=108,000 [B]; protlak pod přejezdem 18m, 6ks kabelu 
5*18=90,000 [C]; protlak pod přejezdem 18m, 5ks kabelu 
6*24=144,000 [D]; v kabelovodu 24m, 6ks kabelu 
5*180=900,000 [E]; v kabelovodu 180m, 5ks kabelu 
Celkem: A+B+C+D+E=1 322,000 [F] 1322.000000 = 1322,000000 [A]_x000d_</t>
  </si>
  <si>
    <t>743B13</t>
  </si>
  <si>
    <t>OVLADAČ PRO DÁLKOVÉ OVLÁDÁNÍ MOTOROVÝCH POHONŮ TRAKČNÍCH ODPOJOVAČŮ (DOÚO) OD 9 DO 12 KS</t>
  </si>
  <si>
    <t xml:space="preserve"> 2=2,000 [A]; ŽST Týniště nad Orlicí (1x do 24 odpojovačů) 
2=2,000 [B]; TM Voklik (1x do 24 odpojovačů) 
Požadavek OŘ HK na dodávku SUO-3 do 24 odpojovačů. V rozpočtu počítáno jako 2ks po 12 odpojovačů. 
Celkem: A+B=4,000 [C] 4.000000 = 4,000000 [A]_x000d_</t>
  </si>
  <si>
    <t>1. Položka obsahuje: 
 – instalaci rozvaděče vč. zapojení, zhotovení výrobní dokumentace 
 – technický popis viz. projektová dokumentace 
2. Položka neobsahuje: 
 X 
3. Způsob měření: 
Udává se počet kusů kompletní konstrukce nebo práce.</t>
  </si>
  <si>
    <t>743B15</t>
  </si>
  <si>
    <t>OVLADAČ PRO DÁLK.OVLÁDÁNÍ MOTOR.POHONŮ TRAKČ.ODPOJOVAČŮ (DOÚO)-ROZŠÍŘENÍ O MODUL PRO KOMUNIKACI S NADŘAZENÝM SYST.POMOCÍ DOHODNUTÉHO PROTOKOLU</t>
  </si>
  <si>
    <t xml:space="preserve"> 2=2,000 [A]; TM Voklik 
2=2,000 [B]; ŽST Týniště nad Orlicí 
Celkem: A+B=4,000 [C] 4.000000 = 4,000000 [A]_x000d_</t>
  </si>
  <si>
    <t xml:space="preserve">OVLADAČ PRO DÁLKOVÉ OVLÁDÁNÍ MOTOROVÝCH POHONŮ TRAKČNÍCH ODPOJOVAČŮ (DOÚO) - ROZŠÍŘENÍ O MODUL PRO KOMUNIKACI S NADŘAZENÝM SYSTÉMEM POMOCÍ DOHODNUTÉHO PROTOKOLU /NAPŘ. PROFIBUS - DP/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
 – veškeré příslušenství včetně softwaru, oživení, nastavení, zhotovení výrobní dokumentace 
 – technický popis viz. projektová dokumentace 
2. Položka neobsahuje: 
 X 
3. Způsob měření: 
Udává se počet kusů kompletní konstrukce nebo práce.</t>
  </si>
  <si>
    <t>743B18</t>
  </si>
  <si>
    <t>OVLADAČ PRO DÁLKOVÉ OVLÁDÁNÍ MOTOR.POHONŮ TRAKČNÍCH ODPOJOVAČŮ (DOÚO)-NASTAVENÍ A SEŘÍZENÍ SYSTÉMU DOÚO V NÁVAZNOSTI NA DÁLKOVÉ ŘÍZENÍ A OVLÁDÁNÍ</t>
  </si>
  <si>
    <t xml:space="preserve"> 5=5,000 [A]; TM Voklik 
10=10,000 [B]; ŽST Týniště nad Orlicí 
Celkem: A+B=15,000 [C] 15.000000 = 15,000000 [A]_x000d_</t>
  </si>
  <si>
    <t>1. Položka obsahuje: 
 – nastavení a seřízení systému, vybavení příslušným softwarem, včetně měření vstupních a výstupních údajů 
2. Položka neobsahuje: 
 X 
3. Způsob měření: 
Udává se počet kusů kompletní konstrukce nebo práce.</t>
  </si>
  <si>
    <t>743B1A</t>
  </si>
  <si>
    <t>OVLADAČ PRO DÁLKOVÉ OVLÁDÁNÍ MOTOROVÝCH POHONŮ TRAKČNÍCH ODPOJOVAČŮ (DOÚO) - NAPÁJECÍ SOUPRAVA S ODDĚLOVACÍM TRANSFORMÁTOREM A HIS</t>
  </si>
  <si>
    <t xml:space="preserve"> 2=2,000 [A]; TM Voklik 
1=1,000 [B]; ŽST Týniště nad Orlicí 1.000000 = 1,000000 [A]_x000d_</t>
  </si>
  <si>
    <t>1. Položka obsahuje: 
 – instalaci rozvaděče vč. zapojení 
 – technický popis viz. projektová dokumentace 
2. Položka neobsahuje: 
 X 
3. Způsob měření: 
Udává se počet kusů kompletní konstrukce nebo práce.</t>
  </si>
  <si>
    <t>743B23</t>
  </si>
  <si>
    <t>SVORKOVNICOVÁ SKŘÍŇ PLASTOVÁ PRO DOÚO VNITŘNÍ OD 81 DO 120 SVOREK</t>
  </si>
  <si>
    <t xml:space="preserve"> 2=2,000 [A] ; TM Voklik pro DOÚO (skříně MX-DOÚO) 
1=1,000 [B] ; TM Voklik pro NÁVĚSTI (rozvaděč RS-N) 
2=2,000 [C] ; ŽST Týniště nad Orlicí pro DOÚO (skříně MX-DOÚO) 
Celkem: A+B+C=5,000 [D] 5.000000 = 5,000000 [A]_x000d_</t>
  </si>
  <si>
    <t>1. Položka obsahuje: 
 – instalaci skříně vč. veškerého příslušenství 
 – technický popis viz. projektová dokumentace 
2. Položka neobsahuje: 
 X 
3. Způsob měření: 
Udává se počet kusů kompletní konstrukce nebo práce.</t>
  </si>
  <si>
    <t>743B32</t>
  </si>
  <si>
    <t>SVORKOVNICOVÁ SKŘÍŇ PLASTOVÁ PRO DOÚO VENKOVNÍ PILÍŘOVÁ/ZAPUŠTĚNÁ OD 41 DO 80 SVOREK</t>
  </si>
  <si>
    <t xml:space="preserve"> 4=4,000 [A] ; kabelová skříň v kolejišti, samostatně stojící, zakončení kabelů DOÚO 
2=2,000 [B] ; kabelová skříň v kolejišti, samostatně stojící, zakončení kabelů NÁVĚSTI 
Celkem: A+B=6,000 [C] 6.000000 = 6,000000 [A]_x000d_</t>
  </si>
  <si>
    <t>1. Položka obsahuje: 
 – instalaci do terénu / do niky vč. zapojení 
 – technický popis viz. projektová dokumentace 
2. Položka neobsahuje: 
 – zemní práce 
3. Způsob měření: 
Udává se počet kusů kompletní konstrukce nebo práce.</t>
  </si>
  <si>
    <t xml:space="preserve"> 40=40,000 [A]; v rozsahu tohoto So 40.000000 = 40,000000 [A]_x000d_</t>
  </si>
  <si>
    <t xml:space="preserve"> 72=72,000 [A]; v rozsahu tohoto So 72.000000 = 72,000000 [A]_x000d_</t>
  </si>
  <si>
    <t>SO03336061</t>
  </si>
  <si>
    <t xml:space="preserve"> 45=45,000 [A];  délka výkopových prací 35/50 na situaci 
47+30+16+10+10+70=183,000 [B];  délka výkopových prací 35/80 na situaci 
33+856+14+24=927,000 [C];  délka výkopových prací 65/80 na situaci 
12+12=24,000 [D];  délka výkopových prací 65/120 na situaci 
12+22+16=50,000 [E];  délka výkopových prací 65/240 na situaci 
18=18,000 [F];  délka výkopových prací 100/200 na situaci 
Celkem: A+B+C+D+E+F=1 247,000 [G] 1247.000000 = 1247,000000 [A]_x000d_</t>
  </si>
  <si>
    <t xml:space="preserve"> 2*1247*0,5=1 247,000 [A]; délka plochy v šíři 2m dle pol. č.02911 na 50% 1247.000000 = 1247,000000 [A]_x000d_</t>
  </si>
  <si>
    <t>11343</t>
  </si>
  <si>
    <t>ODSTRAN KRYTU ZPEVNĚNÝCH PLOCH S ASFALT POJIVEM VČET PODKLADU</t>
  </si>
  <si>
    <t xml:space="preserve"> 0,65*0,2*12=1,560 [A]; příměs asfaltu u přejezdu P4028, překop silnice, pojivo do hloubky 20cm, v šíři 65cm, v délce 12m 1.560000 = 1,560000 [A]_x000d_</t>
  </si>
  <si>
    <t>11372</t>
  </si>
  <si>
    <t>FRÉZOVÁNÍ ZPEVNĚNÝCH PLOCH ASFALTOVÝCH</t>
  </si>
  <si>
    <t xml:space="preserve"> 0,65*0,2*12=1,560 [A]; asfaltový povrch u přejezdu P4029, překop silnice, pojivo do hloubky 20cm, v šíři 65cm, v délce 12m 1.560000 = 1,560000 [A]_x000d_</t>
  </si>
  <si>
    <t xml:space="preserve"> 3*3,6=10,800 [A]; 3ks jámy pro spojkování kabelu nn, objem spojkoviště  3,6m3 
4*1=4,000 [B]; základy pro KS-DOÚO, po 1m3 
2*1=2,000 [C]; základy pro KS-TS21 a KS-BTS, po 1m3 
4*1=4,000 [D]; základy pro OS1-OS4, po 1m3 
Celkem: A+B+C+D=20,800 [E] 20.800000 = 20,800000 [A]_x000d_</t>
  </si>
  <si>
    <t xml:space="preserve"> 0,65*1,2*(12+12)=18,720 [A] výkopy 65/120 v situaci 
0,35*0,8*(47+30+16+10+10+70)=51,240 [B] výkopy 35/80 v situaci 
0,35*0,5*(45)=7,875 [C] výkopy 35/50 v situaci 
Celkem: A+B+C=77,835 [D] 77.835000 = 77,835000 [A]_x000d_</t>
  </si>
  <si>
    <t xml:space="preserve"> 0,65*2,4*12=18,720 [A] pažená šachta 65/240, délky 12m, v km 53,754 
1,00*2,0*18=36,000 [B] pažená šachta 100/200, délky 18m, pod komunikací 
0,65*2,4*22=34,320 [C] pažená šachta 65/240, délky 22m, v km 53,864 
0,65*2,4*16=24,960 [D] pažená šachta 65/240, délky 16m, v km 54,684 
Celkem: A+B+C+D=114,000 [E] 114.000000 = 114,000000 [A]_x000d_</t>
  </si>
  <si>
    <t xml:space="preserve"> 20,800=20,800 [A]; dle pol. č. 13173 
77,835=77,835 [B]; dle pol. č. 13273 
114,000=114,000 [C]; dle pol. č. 13373 
Celkem: A+B+C=212,635 [D] 212.635000 = 212,635000 [A]_x000d_</t>
  </si>
  <si>
    <t xml:space="preserve"> 3*3,6*0,15=1,620 [A]; 3ks spojkoviště po 3,6m3 - zásyp spojky pískem v objemu 15% výkopku 
6*0,25=1,500 [B]; písková nebo štěrková vrstva o síle 50mm pro usazení pilířů KS-DOÚO (4x), KS-TS21, KS-BTS 
Celkem: A+B=3,120 [C] 3.120000 = 3,120000 [A]_x000d_</t>
  </si>
  <si>
    <t xml:space="preserve"> 1247=1 247,000 [A]; dle pol. č. 111208 1247.000000 = 1247,000000 [A]_x000d_</t>
  </si>
  <si>
    <t xml:space="preserve"> 0,24*0,65*(12+12)=3,744 [A] obetonování chrániček v rýhách 65/120, 1,5 násobek DN160 = výška betonu 24cm 
0,24*0,65*(12+22+16)=7,800 [B] obetonování chrániček v pažených šachtách 65/240, 1,5 násobek DN160 = výška betonu 24cm 
0,24*1,00*(18)=4,320 [C] obetonování chrániček v pažených šachtách 100/200, 1,5 násobek DN160 = výška betonu 24cm 
7*0,25=1,750 [D] suchý beton o síle 50mm pro usazení pilířů KS-DOÚO (4x), KS-TS21 (1ks), KS-BTS (1ks), KS3A-P4027 (1ks) 
4*1=4,000 [E] základy pro OS1-OS4, po 1m3 
Celkem: A+B+C+D+E=21,614 [F] 21.614000 = 21,614000 [A]_x000d_</t>
  </si>
  <si>
    <t>56410</t>
  </si>
  <si>
    <t>VOZOVKOVÉ VRSTVY Z ASFALTOCEMENT BETONU</t>
  </si>
  <si>
    <t xml:space="preserve"> 1,560=1,560 [A]; oprava vozovky u přejezdu P4029, v objemu dle pol. č. 11372 1.560000 = 1,560000 [A]_x000d_</t>
  </si>
  <si>
    <t xml:space="preserve">- dodání asfaltové směsi s vysokou mezerovitostí v požadované kvalitě  a tekuté malty specifického složení na bázi cementu 
- očištění podkladu 
- uložení směsi dle předepsaného technologického předpisu a zhutnění vrstvy v předepsané tloušťce, prolití nebo zavibrování výplňové malty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</si>
  <si>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 xml:space="preserve"> 20,800*1,6*0,2=6,656 [A] odvoz 20% výkopku dle pol. č. 13173, přepočet m3 na tuny 
77,835*1,6*0,2=24,907 [B] odvoz 20% výkopku dle pol. č. 13273, přepočet m3 na tuny 
114,000*1,6*0,2=36,480 [C] odvoz 20% výkopku dle pol. č. 13373, přepočet m3 na tuny 
Celkem: A+B+C=68,043 [D] 68.043000 = 68,043000 [A]_x000d_</t>
  </si>
  <si>
    <t xml:space="preserve"> (1,560+1,560)*1,6=4,992 [A] odvoz asfaltu dle pol. č. 11343 a pol.č. 11372, přepočet m3 na tuny 4.992000 = 4,992000 [A]_x000d_</t>
  </si>
  <si>
    <t xml:space="preserve"> 6*2,5=15,000 [A]; odvoz betonových základů dle pol. č. 746Z34, přepočet m3 na tuny 15.000000 = 15,000000 [A]_x000d_</t>
  </si>
  <si>
    <t xml:space="preserve"> 1247*0,006*0,25=1,871 [A]; 25% z pol. č. 11120 včetně koeficientu převodu m2 na tuny 1.871000 = 1,871000 [A]_x000d_</t>
  </si>
  <si>
    <t xml:space="preserve"> 25=25,000 [A]; veškerý komunální odpad v rozsahu tohoto SO 25.000000 = 25,000000 [A]_x000d_</t>
  </si>
  <si>
    <t xml:space="preserve"> 25=25,000 [A] v rozsahu tohoto So (demontované stožáry, svítidla, rozvodnice) 25.000000 = 25,000000 [A]_x000d_</t>
  </si>
  <si>
    <t xml:space="preserve"> 1000*0,005=5,000 [A]; demontovaný kabel dle pol.č. 742Z23, cca do 0,5kg/m (převod na tuny) 5.000000 = 5,000000 [A]_x000d_</t>
  </si>
  <si>
    <t xml:space="preserve"> 185=185,000 [A]; červený RFID marker se zápisem ID, umístění dle lomových bodů 185.000000 = 185,000000 [A]_x000d_</t>
  </si>
  <si>
    <t xml:space="preserve"> 2*47+2*30+16+10+856+45+10+70=1 161,000 [A]; plastový žlab šíře 100mm 1161.000000 = 1161,000000 [A]_x000d_</t>
  </si>
  <si>
    <t xml:space="preserve"> 3*33+2*856+3*14+3*24=1 925,000 [A]; plastový žlab šíře 200mm 1925.000000 = 1925,000000 [A]_x000d_</t>
  </si>
  <si>
    <t xml:space="preserve"> 12+22+12*18+3*12+2*16+2*12=342,000 [A]; chráničky DN160 ve výkopech 342.000000 = 342,000000 [A]_x000d_</t>
  </si>
  <si>
    <t xml:space="preserve"> 1161=1 161,000 [A]; viz pol.č.702111 1161.000000 = 1161,000000 [A]_x000d_</t>
  </si>
  <si>
    <t xml:space="preserve"> 1925=1 925,000 [A]; viz pol.č.702112 1925.000000 = 1925,000000 [A]_x000d_</t>
  </si>
  <si>
    <t xml:space="preserve"> 35=35,000 [A]; vnitřní instalace lávky v šíři 200mm pod dvojitou podlahou v TO 35.000000 = 35,000000 [A]_x000d_</t>
  </si>
  <si>
    <t xml:space="preserve"> 35=35,000 [A]; vnitřní instalace žlabu v šíři 200mm pod dvojitou podlahou v TO 35.000000 = 35,000000 [A]_x000d_</t>
  </si>
  <si>
    <t xml:space="preserve"> 35=35,000 [A]; kryt k žlabu dle pol.703122 35.000000 = 35,000000 [A]_x000d_</t>
  </si>
  <si>
    <t>741172</t>
  </si>
  <si>
    <t xml:space="preserve"> 1=1,000 [A]; pro přívodku dieselagregátu na fasádě TO 1.000000 = 1,000000 [A]_x000d_</t>
  </si>
  <si>
    <t>1. Položka obsahuje: 
 – přípravu podkladu pro osazení 
 – veškerý materiál a práce pro upevnění nebo uchycení krabice 
2. Položka neobsahuje: 
 X 
3. Způsob měření: 
Udává se počet kusů kompletní konstrukce nebo práce.</t>
  </si>
  <si>
    <t>741423</t>
  </si>
  <si>
    <t>ZÁSUVKA/PŘÍVODKA PRŮMYSLOVÁ, KRYTÍ PŘES IP 44 400 V, DO 63 A</t>
  </si>
  <si>
    <t>1. Položka obsahuje: 
 – kompletní přístroj v krytu vč. příslušenství 
2. Položka neobsahuje: 
 X 
3. Způsob měření: 
Udává se počet kusů kompletní konstrukce nebo práce.</t>
  </si>
  <si>
    <t>741821</t>
  </si>
  <si>
    <t xml:space="preserve"> 25=25,000 [A]; nerez drát D=10mm (S=120mm2) pro uzemnění ekvipotenciálních přípojnic HOP1 (NN) - HOP2 (ZZ) 
25=25,000 [B]; nerez drát D=10mm (S=120mm2) pro uzemnění ekvipotenciálních přípojnic HOP1 (NN) - HOP3 (SZ) 
3*50=150,000 [C]; nerez drát S=16mm2 pro ochranné pospojení technologie NN, ZZ, SZ 
Celkem: A+B+C=200,000 [D] 200.000000 = 200,000000 [A]_x000d_</t>
  </si>
  <si>
    <t>1. Položka obsahuje: 
 – uchycení vodiče na povrch vč. podpěr, konzol, svorek a pod. 
 – měření, dělení, spojování 
 – nátěr 
2. Položka neobsahuje: 
 X 
3. Způsob měření: 
Měří se metr délkový.</t>
  </si>
  <si>
    <t xml:space="preserve"> 50=50,000 [A]; zemnící pásek nerez 30/4 do výkopu pro uzemnění v rozvodně nn 50.000000 = 50,000000 [A]_x000d_</t>
  </si>
  <si>
    <t xml:space="preserve"> 5=5,000 [A]; zemnící tyče nerez délky 2,0m, rozteče na nerez pásku po 10metrech ve výkopu 5.000000 = 5,000000 [A]_x000d_</t>
  </si>
  <si>
    <t xml:space="preserve"> 3=3,000 [A]; umístit po 1ks do rozvodny nn, sděl.zař. a zab.zař., zapojit na zemnící nerez drát D=10mm 3.000000 = 3,000000 [A]_x000d_</t>
  </si>
  <si>
    <t xml:space="preserve"> 60=60,000 [A]; v rozsahu tohoto So 60.000000 = 60,000000 [A]_x000d_</t>
  </si>
  <si>
    <t xml:space="preserve"> 3=3,000 [A]; průchody v TO 3.000000 = 3,000000 [A]_x000d_</t>
  </si>
  <si>
    <t>1. Položka obsahuje: 
 – vyhotovení otvoru pro pouzdro a jeho zatěsnění 
2. Položka neobsahuje: 
 X 
3. Způsob měření: 
Udává se počet kusů kompletní konstrukce nebo práce.</t>
  </si>
  <si>
    <t xml:space="preserve"> 20=20,000 [A] ochranné pospojení technologie v rozvodně nn, sděl.zař. a zab.zař. 20.000000 = 20,000000 [A]_x000d_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</si>
  <si>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</si>
  <si>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 xml:space="preserve"> 3=3,000 [A] do rozvodny nn, sděl.zař. a zab.zař. 3.000000 = 3,000000 [A]_x000d_</t>
  </si>
  <si>
    <t>742F42</t>
  </si>
  <si>
    <t>KABEL NN NEBO VODIČ JEDNOŽÍLOVÝ CU FLEXIBILNÍ OD 4 DO 16 MM2</t>
  </si>
  <si>
    <t xml:space="preserve"> 70=70,000 [A]; kabel H07V-K (CYA) zž 6mm2 (DOÚO) 70.000000 = 70,000000 [A]_x000d_</t>
  </si>
  <si>
    <t xml:space="preserve"> 60=60,000 [A]  kabel CYKY-O 2x2,5 (DOÚO)  
354+35=389,000 [B]; kabel CYKY-J 3x2,5 (NN+DOÚO)   
Celkem: A+B=449,000 [C] 449.000000 = 449,000000 [A]_x000d_</t>
  </si>
  <si>
    <t xml:space="preserve"> 101=101,000 [A]; kabel CYKY-O 2x4 
40=40,000 [B]; kabel 1-CYKY-J 3x6 
Celkem: A+B=141,000 [C] 141.000000 = 141,000000 [A]_x000d_</t>
  </si>
  <si>
    <t xml:space="preserve"> 40=40,000 [A]; kabel CYKFY-O 2x4 (ovládací) 
61=61,000 [B]; kabel CYKFY-O 2x1 (ovládací) 
40+161=201,000 [C]; kabel 1-CYKFY-O 2x6 (napájecí+ovládací) 
Celkem: A+B+C=302,000 [D] 302.000000 = 302,000000 [A]_x000d_</t>
  </si>
  <si>
    <t xml:space="preserve"> 40=40,000 [A]; kabel CYKY-O 4x1,5 (ovládací) 
40=40,000 [B]; kabel CYKY-J 5x2,5 
Celkem: A+B=80,000 [C] 80.000000 = 80,000000 [A]_x000d_</t>
  </si>
  <si>
    <t xml:space="preserve"> 99=99,000 [A]; kabel CYKY-O 4x10 
985=985,000 [B]; kabel CYKY-O 4x16 
177=177,000 [C]; kabel CYKY-J 5x6 
304=304,000 [D]; kabel CYKY-J 5x16 
800=800,000 [E]; kabel CYKY-J 4x10 
800=800,000 [F]; kabel CYKY-J 4x16 
Celkem: A+B+C+D+E+F=3 165,000 [G] 3165.000000 = 3165,000000 [A]_x000d_</t>
  </si>
  <si>
    <t xml:space="preserve"> 233=233,000 [A]; kabel 1-CYKY-J 4x35 
141=141,000 [B]; kabel 1-CYKY-J 5x35 
800=800,000 [C]; kabel CYKY-J 4x35 
Celkem: A+B+C=1 174,000 [D] 1174.000000 = 1174,000000 [A]_x000d_</t>
  </si>
  <si>
    <t xml:space="preserve"> 800=800,000 [A]; kabel 1-AYKY-J 4x50 800.000000 = 800,000000 [A]_x000d_</t>
  </si>
  <si>
    <t xml:space="preserve"> 957=957,000 [A]; kabel 1-AYKY-O 4x70 
118=118,000 [B]; kabel 1-AYKY-J 4x120 
Celkem: A+B=1 075,000 [C] 1075.000000 = 1075,000000 [A]_x000d_</t>
  </si>
  <si>
    <t xml:space="preserve"> 271=271,000 [A]; kabel CYKFY-O 4x1,5 (ovládací) 271.000000 = 271,000000 [A]_x000d_</t>
  </si>
  <si>
    <t xml:space="preserve"> 80=80,000 [A]; kabel 1-CYKFY-O 12x2,5 (DOÚO) 80.000000 = 80,000000 [A]_x000d_</t>
  </si>
  <si>
    <t xml:space="preserve"> 2910=2 910,000 [A]; kabel 1-CYKFY-O 12x4 (DOÚO) 2910.000000 = 2910,000000 [A]_x000d_</t>
  </si>
  <si>
    <t>742I13</t>
  </si>
  <si>
    <t>KABEL NN CU OVLÁDACÍ 7-12ŽÍLOVÝ DO 2,5 MM2 STÍNĚNÝ</t>
  </si>
  <si>
    <t xml:space="preserve"> 482=482,000 [A]; kabel CYKFY-O 12x1,5 (ovládací) 
40=40,000 [B]; kabel 1-CYKFY-O 12x1,5 (ovládací) 
Celkem: A+B=522,000 [C] 522.000000 = 522,000000 [A]_x000d_</t>
  </si>
  <si>
    <t xml:space="preserve"> 25=25,000 [A]; kabel SYKFY 4x2x0,5 (DOÚO) 25.000000 = 25,000000 [A]_x000d_</t>
  </si>
  <si>
    <t xml:space="preserve"> 300=300,000 [A]; kabel STP cat.5e (ovládací) 300.000000 = 300,000000 [A]_x000d_</t>
  </si>
  <si>
    <t xml:space="preserve"> 2*2=4,000 [A]; kabel H07V-K (CYA) zž 6mm2 (DOÚO) 4.000000 = 4,000000 [A]_x000d_</t>
  </si>
  <si>
    <t xml:space="preserve"> 2*1=2,000 [A]; kabel CYKFY-O 2x1 (ovládací) 
2*3=6,000 [B]; kabel CYKFY-O 4x1,5 (ovládací) 
2*1=2,000 [C]; kabel CYKY-O 4x1,5 (ovládací) 
2*2=4,000 [D]; kabel CYKY-J 2x2,5 (DOÚO) 
2*1=2,000 [E]; kabel CYKY-J 3x2,5 (DOÚO) 
2*7=14,000 [F]; kabel CYKY-J 3x2,5 
2*1=2,000 [G]; kabel CYKY-J 5x2,5 
Celkem: A+B+C+D+E+F+G=32,000 [H] 32.000000 = 32,000000 [A]_x000d_</t>
  </si>
  <si>
    <t xml:space="preserve"> 2*1=2,000 [A]; kabel CYKFY-O 2x4 (ovládací) 
2*4=8,000 [B]; kabel 1-CYKFY-O 2x6 (ovládací) 
2*2=4,000 [C]; kabel CYKY-O 2x4 
2*1=2,000 [D]; kabel 1-CYKY-J 3x6 
2*1=2,000 [E]; kabel 1-CYKFY-O 2x6 
2*1=2,000 [F]; kabel CYKY-O 4x10 
2*1=2,000 [G]; kabel CYKY-J 4x10 
2*1=2,000 [I]; kabel CYKY-J 4x16 
2*3=6,000 [J]; kabel CYKY-J 5x6 
2*1=2,000 [K]; kabel CYKY-O 4x16 
2*5=10,000 [L]; kabel CYKY-J 5x16 
Celkem: A+B+C+D+E+F+G+I+J+K+L=42,000 [M] 42.000000 = 42,000000 [A]_x000d_</t>
  </si>
  <si>
    <t xml:space="preserve"> 2*1=2,000 [A]; kabel CYKY-J 4x35 
2*4=8,000 [B]; kabel 1-CYKY-J 4x35 
2*3=6,000 [C]; kabel 1-CYKY-J 5x35 
2*1=2,000 [D]; kabel 1-AYKY-J 4x50 
Celkem: A+B+C+D=18,000 [E] 18.000000 = 18,000000 [A]_x000d_</t>
  </si>
  <si>
    <t xml:space="preserve"> 2*1=2,000 [A]; kabel 1-AYKY-O 4x70 
2*1=2,000 [B]; kabel 1-AYKY-J 4x120 
Celkem: A+B=4,000 [C] 4.000000 = 4,000000 [A]_x000d_</t>
  </si>
  <si>
    <t xml:space="preserve"> 1=1,000 [A]; kabel CYKY-O 4x16, spojka po 500m 1.000000 = 1,000000 [A]_x000d_</t>
  </si>
  <si>
    <t xml:space="preserve"> 1=1,000 [A]; kabel 1-AYKY-O 4x70, spojka po 500m 1.000000 = 1,000000 [A]_x000d_</t>
  </si>
  <si>
    <t xml:space="preserve"> 2*1=2,000 [A]; kabel SYKFY 4x2x0,5 (DOÚO) 
2*8=16,000 [B]; kabel 1-CYKFY-O 12x2,5 (DOÚO) 
2*12=24,000 [C]; kabel CYKFY-O 12x1,5 (ovládací) 
2*1=2,000 [D]; kabel 1-CYKFY-O 12x1,5 (ovládací) 
Celkem: A+B+C+D=44,000 [E] 44.000000 = 44,000000 [A]_x000d_</t>
  </si>
  <si>
    <t xml:space="preserve"> 2*8=16,000 [A]; kabel 1-CYKFY-O 12x4 (DOÚO) 16.000000 = 16,000000 [A]_x000d_</t>
  </si>
  <si>
    <t xml:space="preserve"> 2=2,000 [A]; oba konce kabelu 1-AYKY-J 4x70 
2=2,000 [B]; oba konce kabelu 1-AYKY-J 4x120 
Celkem: A+B=4,000 [C] 4.000000 = 4,000000 [A]_x000d_</t>
  </si>
  <si>
    <t xml:space="preserve"> 50*6=300,000 [A]; v rozsahu tohoto SO, do chrániček pod komunikací 300.000000 = 300,000000 [A]_x000d_</t>
  </si>
  <si>
    <t xml:space="preserve"> 4=4,000 [A]; stožár sklopný výšky 12m 4.000000 = 4,000000 [A]_x000d_</t>
  </si>
  <si>
    <t xml:space="preserve"> 4=4,000 [A]  dle počtu stožárů 4.000000 = 4,000000 [A]_x000d_</t>
  </si>
  <si>
    <t xml:space="preserve"> 1=1,000 [A]; uskladnění v rozvodně nn výhybny Rašovice 1.000000 = 1,000000 [A]_x000d_</t>
  </si>
  <si>
    <t>743321</t>
  </si>
  <si>
    <t>VÝLOŽNÍK PRO MONTÁŽ SVÍTIDLA NA STOŽÁR DVOURAMENNÝ DÉLKA VYLOŽENÍ DO 1 M</t>
  </si>
  <si>
    <t xml:space="preserve"> 2=2,000 [A]; dvojvýložník 0,5m pro stožáry OS3, OS4 2.000000 = 2,000000 [A]_x000d_</t>
  </si>
  <si>
    <t xml:space="preserve"> 6=6,000 [A]; LED svítidlo o výkonu 109W, 2.třída izolace, zdroj 13500lm, teplota barev 3000K 6.000000 = 6,000000 [A]_x000d_</t>
  </si>
  <si>
    <t xml:space="preserve"> 6=6,000 [A]; dle pol.č.743484 6.000000 = 6,000000 [A]_x000d_</t>
  </si>
  <si>
    <t xml:space="preserve"> 1=1,000 [A]; pole rozvaděče RH pro osvětlení 1.000000 = 1,000000 [A]_x000d_</t>
  </si>
  <si>
    <t xml:space="preserve"> 1=1,000 [A]; v rozsahu tohoto SO 1.000000 = 1,000000 [A]_x000d_</t>
  </si>
  <si>
    <t xml:space="preserve"> 2=2,000 [A]; okruh osvětlení výhybky č.1 a č.2 2.000000 = 2,000000 [A]_x000d_</t>
  </si>
  <si>
    <t xml:space="preserve"> 1=1,000 [A]; pult DOÚO do 12ks odpojovačů 1.000000 = 1,000000 [A]_x000d_</t>
  </si>
  <si>
    <t xml:space="preserve"> 1=1,000 [A]; dle pol.č.743B13 1.000000 = 1,000000 [A]_x000d_</t>
  </si>
  <si>
    <t>743B16</t>
  </si>
  <si>
    <t>OVLADAČ PRO DÁLKOVÉ OVLÁDÁNÍ MOTOROVÝCH POHONŮ TRAKČNÍCH ODPOJOVAČŮ (DOÚO) - ROZŠÍŘENÍ O MODUL OPTICKÉHO ODDĚLENÍ</t>
  </si>
  <si>
    <t>1. Položka obsahuje: 
 – veškeré příslušenství včetně softwaru, oživení, nastavení, zhotovení výrobní dokumentace 
 – technický popis viz. projektová dokumentace 
2. Položka neobsahuje: 
 X 
3. Způsob měření: 
Udává se počet kusů kompletní konstrukce nebo práce.</t>
  </si>
  <si>
    <t xml:space="preserve"> 10=10,000 [A]; pro 10ks odpojovačů 10.000000 = 10,000000 [A]_x000d_</t>
  </si>
  <si>
    <t>743B19</t>
  </si>
  <si>
    <t>OVLADAČ PRO DÁLKOVÉ OVLÁDÁNÍ MOTOROVÝCH POHONŮ TRAKČNÍCH ODPOJOVAČŮ (DOÚO) - NAPÁJECÍ SOUPRAVA S ODDĚLOVACÍM TRANSFORMÁTOREM</t>
  </si>
  <si>
    <t xml:space="preserve"> 1=1,000 [A]; rozvaděč RTR pro napájení pultu DOÚO 1.000000 = 1,000000 [A]_x000d_</t>
  </si>
  <si>
    <t xml:space="preserve"> 1=1,000 [A]; skříň PS-DOÚO 1.000000 = 1,000000 [A]_x000d_</t>
  </si>
  <si>
    <t xml:space="preserve"> 4=4,000 [A]; skříň KS-DOÚO 4.000000 = 4,000000 [A]_x000d_</t>
  </si>
  <si>
    <t xml:space="preserve"> 1=1,000 [A]; kabelová skříň KS-BTS 
1=1,000 [B]; kabelová skříň KS-TS21 
1=1,000 [C]; kabelová skříň KS3A-P4027 
4=4,000 [D]; kabelová skříň KS-DOÚO 
Celkem: A+B+C+D=7,000 [E] 7.000000 = 7,000000 [A]_x000d_</t>
  </si>
  <si>
    <t xml:space="preserve"> 1=1,000 [A]; KS3 pro RD-P4027 1.000000 = 1,000000 [A]_x000d_</t>
  </si>
  <si>
    <t>744348</t>
  </si>
  <si>
    <t>ROZVADĚČ NN SKŘÍŇOVÝ OCELOPLECH.VYZBROJENÝ, DO IP 40, HLOUBKY DO 500MM, ŠÍŘKY OD 510 DO 800MM, VÝŠKY DO 2250MM-VÝVODNÍ POLE SE SLOŽITOU VÝZBROJÍ</t>
  </si>
  <si>
    <t xml:space="preserve"> 1=1,000 [A]; kompletní rozvaděč RZZ včetně výzbroje, samostatné pole - viz Přehledové schéma 
1=1,000 [B]; kompletní rozvaděč RSDEL včetně výzbroje - viz schéma RSDEL 
Celkem: A+B=2,000 [C] 2.000000 = 2,000000 [A]_x000d_</t>
  </si>
  <si>
    <t xml:space="preserve">1. Položka obsahuje: 
 – přípravu podkladu pro osazení vč. upevňovacího materiálu 
 – veškerý podružný a pomocný materiál 
 – provedení zkoušek, dodání předepsaných zkoušek, revizí a atestů 
 – přístrojové vybavení ( vývodové jističe, měření vývodů nebo skupiny vývodů, stykače a stykačové kombinace, proudové chrániče, proudové reré, přípojnice,  apod. ) 
2. Položka neobsahuje: 
3. Způsob měření: 
Udává se počet kusů kompletní konstrukce nebo práce.</t>
  </si>
  <si>
    <t>744354</t>
  </si>
  <si>
    <t>ROZVADĚČ NN SKŘÍŇOVÝ OCELOPLECH.VYZBROJENÝ, DO IP 40, HLOUBKY OD 510 DO 800MM, ŠÍŘKY DO 500MM, VÝŠKY DO 2250MM - VÝVODNÍ POLE SE SLOŽITOU VÝZBROJÍ</t>
  </si>
  <si>
    <t xml:space="preserve"> 3=3,000 [A]; kompletní rozvaděč RH, pole č.1, 2, 3  (půdorys 600*800mm), včetně výzbroje - viz Přehledové schéma 
1=1,000 [B]; kompletní rozvaděč ATK, pole č.4 (půdorys 600*600mm), včetně výzbroje - viz Přehledové schéma 
1=1,000 [C]; kompletnírozvaděč RZS/RZN, samostatné pole  (půdorys 600*800mm), včetně výzbroje - viz Přehledové schéma 
Celkem: A+B+C=5,000 [D] 5.000000 = 5,000000 [A]_x000d_</t>
  </si>
  <si>
    <t xml:space="preserve"> 3=3,000 [A]; pojistky 25A do KS-BTS 
3=3,000 [B]; pojistky 25A do KS3 
Celkem: A+B=6,000 [C] 6.000000 = 6,000000 [A]_x000d_</t>
  </si>
  <si>
    <t xml:space="preserve"> 1000=1 000,000 [A]  demontáž stávajících kabelů 1000.000000 = 1000,000000 [A]_x000d_</t>
  </si>
  <si>
    <t xml:space="preserve"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</si>
  <si>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</si>
  <si>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</si>
  <si>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 xml:space="preserve"> 6=6,000 [A]  demontáž stávajících osvětlovacích stožárů 6.000000 = 6,000000 [A]_x000d_</t>
  </si>
  <si>
    <t xml:space="preserve"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</si>
  <si>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743Z31</t>
  </si>
  <si>
    <t>DEMONTÁŽ ELEKTROVÝZBROJE OSVĚTLOVACÍHO STOŽÁRU VÝŠKY DO 15 M</t>
  </si>
  <si>
    <t xml:space="preserve"> 6=6,000 [A]  demontáž elektrovýzborje stávajících osvětlovacích stožárů 6.000000 = 6,000000 [A]_x000d_</t>
  </si>
  <si>
    <t>743Z35</t>
  </si>
  <si>
    <t>DEMONTÁŽ SVÍTIDLA Z OSVĚTLOVACÍHO STOŽÁRU VÝŠKY DO 15 M</t>
  </si>
  <si>
    <t xml:space="preserve"> 6=6,000 [A]  demontáž svítidel ze stávajících osvětlovacích stožárů 6.000000 = 6,000000 [A]_x000d_</t>
  </si>
  <si>
    <t xml:space="preserve"> 4=4,000 [A]  demontáž stávajících kabelových skříní 4.000000 = 4,000000 [A]_x000d_</t>
  </si>
  <si>
    <t xml:space="preserve"> 5+2=7,000 [A]; dle pol.č.744348 a pol.č.744354 7.000000 = 7,000000 [A]_x000d_</t>
  </si>
  <si>
    <t>1. Položka obsahuje: 
 – cenu za kontrolu, revizi, seřízení a uvedení do provozu zařízení dle příslušných norem a předpisů, včetně vystavení protokolu 
2. Položka neobsahuje: 
 X 
3. Způsob měření: 
Udává se počet kusů kompletní konstrukce nebo práce.</t>
  </si>
  <si>
    <t>747114</t>
  </si>
  <si>
    <t>KONTROLA USMĚRŇOVAČŮ NEBO MĚNIČŮ, 1 POLE</t>
  </si>
  <si>
    <t xml:space="preserve"> 1=1,000 [A]; rozvaděč ATK 1.000000 = 1,000000 [A]_x000d_</t>
  </si>
  <si>
    <t>747121</t>
  </si>
  <si>
    <t>OVLÁDÁNÍ ZÁSKOKU AUTOMATICKÉ/POLOAUTOMATICKÉ PŘI NAPÁJENÍ ZE DVOU MÍST</t>
  </si>
  <si>
    <t xml:space="preserve"> 2=2,000 [A]; rozvaděč RZS/RZN a RZZ 2.000000 = 2,000000 [A]_x000d_</t>
  </si>
  <si>
    <t>747126</t>
  </si>
  <si>
    <t>OŽIVENÍ JEDNOHO POLE ROZVADĚČE ZHOTOVENÉHO SUBDODAVATELEM V PODMÍNKÁCH EXTERNÍ MONTÁŽE S VELMI SLOŽITOU VÝSTROJÍ</t>
  </si>
  <si>
    <t xml:space="preserve"> 1=1,000 [A]; v rozsahu tohoto So - systém DOÚO 
1=1,000 [B]; v rozsahu tohoto So - rozvody NN 
Celkem: A+B=2,000 [C] 2.000000 = 2,000000 [A]_x000d_</t>
  </si>
  <si>
    <t>747421</t>
  </si>
  <si>
    <t>MĚŘENÍ KOROZNÍCH VLIVŮ NA UZEMŇOVACÍ SÍŤ</t>
  </si>
  <si>
    <t xml:space="preserve"> 2=2,000 [A]; v rozsahu tohoto So - rozvody NN 2.000000 = 2,000000 [A]_x000d_</t>
  </si>
  <si>
    <t xml:space="preserve"> 50=50,000 [A]; v rozsahu tohoto So - rozvody NN 50.000000 = 50,000000 [A]_x000d_</t>
  </si>
  <si>
    <t xml:space="preserve"> 20=20,000 [A]; v rozsahu tohoto So - rozvody NN 20.000000 = 20,000000 [A]_x000d_</t>
  </si>
  <si>
    <t xml:space="preserve"> 30=30,000 [A]; v rozsahu tohoto So - systém DOÚO 30.000000 = 30,000000 [A]_x000d_</t>
  </si>
  <si>
    <t xml:space="preserve"> 48=48,000 [A]; v rozsahu tohoto So - systém DOÚO 
72=72,000 [B]; v rozsahu tohoto So - rozvody NN 
Celkem: A+B=120,000 [C] 120.000000 = 120,000000 [A]_x000d_</t>
  </si>
  <si>
    <t xml:space="preserve"> 72=72,000 [A]; v rozsahu tohoto So - rozvody NN 72.000000 = 72,000000 [A]_x000d_</t>
  </si>
  <si>
    <t xml:space="preserve"> 72=72,000 [A]; v rozsahu tohoto So - rozvody N 72.000000 = 72,000000 [A]_x000d_</t>
  </si>
  <si>
    <t xml:space="preserve"> 48=48,000 [A]; v rozsahu tohoto So - systém DOÚO 48.000000 = 48,000000 [A]_x000d_</t>
  </si>
  <si>
    <t>747708</t>
  </si>
  <si>
    <t>PROVOZ MOBILNÍHO NÁHRADNÍHO ZDROJE PŘES 32 DO 160 KVA</t>
  </si>
  <si>
    <t>SO033420711</t>
  </si>
  <si>
    <t>ŽST TÝNIŠTĚ N.O. - DEFINITIVNÍ STAV</t>
  </si>
  <si>
    <t>74C923</t>
  </si>
  <si>
    <t>NEPŘÍMÉ UKOLEJNĚNÍ KONSTRUKCE VŠECH TYPŮ (VČETNĚ VÝZTUŽNÝCH DVOJIC) - 1 VODIČ</t>
  </si>
  <si>
    <t>popis položky</t>
  </si>
  <si>
    <t xml:space="preserve"> výkaz výměr 72.000000 = 72,000000 [A]_x000d_</t>
  </si>
  <si>
    <t>Technická specifikace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</si>
  <si>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</si>
  <si>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</si>
  <si>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</si>
  <si>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</si>
  <si>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74C971</t>
  </si>
  <si>
    <t>POSPOJOVÁNÍ VODIVÝCH KONSTRUKCÍ PROUDOVOU PROPOJKOU</t>
  </si>
  <si>
    <t>74C976</t>
  </si>
  <si>
    <t>ZPRACOVÁNÍ KSU A TP PRO ÚČELY ZAVEDENÍ DO PROVOZU ZA 100 M ZPROVOZŇOVANÉ SKUPINY</t>
  </si>
  <si>
    <t>75C881R</t>
  </si>
  <si>
    <t>MEZIKOLEJNICOVÁ LANOVÁ PROPOJKA - DODÁVKA</t>
  </si>
  <si>
    <t>1. Položka obsahuje:
 – dodávka mezikolejnicové lanové propojky podle typu a potřebné délky včetně potřebného pomocného materiálu a dopravy do staveništního skladu
 – dodávku mezikolejnicové lanové propojky včetně pomocného materiálu, dopravu do staveništního skladu
2. Položka neobsahuje:
 X
3. Způsob měření:
Udává se počet kusů kompletní konstrukce nebo práce.</t>
  </si>
  <si>
    <t>75C887R</t>
  </si>
  <si>
    <t>MEZIKOLEJNICOVÁ LANOVÁ PROPOJKA - MONTÁŽ</t>
  </si>
  <si>
    <t>1. Položka obsahuje:
 – rozměření místa připojení, případné vyvrtání otvorů, montáž mezikolejnicové lanové propojky
 – montáž mezikolejnicové lanové propojky se všemi pomocnými a doplňujícími pracemi a součástmi, případné použití mechanizmů, včetně dopravy ze skladu k místu montáže
2. Položka neobsahuje:
 X
3. Způsob měření:
Udává se počet kusů kompletní konstrukce nebo práce.</t>
  </si>
  <si>
    <t>TZZ BOROHRÁDEK - TÝNIŠTĚ N.O. - DEFINITIVNÍ STAV</t>
  </si>
  <si>
    <t>1. Položka obsahuje:
 – všechny náklady na demontáž a opětovnou montáž při stavebních postupech ,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</si>
  <si>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1. Položka obsahuje:
 – veškeré další práce pro zpracování a odsouhlasení KSU a TP při uvádění do provozu
2. Položka neobsahuje:
 X
3. Způsob měření:
Kusem se rozumí 100 m úseku elektrifikované koleje.</t>
  </si>
  <si>
    <t>TZZ TÝNIŠTĚ N.O. - TŘEBECHOVICE POD OREBEM - DEFINITIVNÍ STAV</t>
  </si>
  <si>
    <t>ŽST TÝNIŠTĚ N.O, - PROVIZORNÍ STAV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</si>
  <si>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</si>
  <si>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</si>
  <si>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</si>
  <si>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74F459</t>
  </si>
  <si>
    <t>DEMONTÁŽ UKOLEJNĚNÍ KONSTRUKCÍ A PODPĚR VČETNĚ UCHYCENÍ A VODIČE</t>
  </si>
  <si>
    <t>REVIZE, ZKOUŠKY, MĚŘENÍ A TECHNICKÁ POMOC TV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</si>
  <si>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</si>
  <si>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</si>
  <si>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</si>
  <si>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SO9898</t>
  </si>
  <si>
    <t>Dokumentace stavby</t>
  </si>
  <si>
    <t>VSEOB000</t>
  </si>
  <si>
    <t>Projektová dokumentace pro provádění stavby</t>
  </si>
  <si>
    <t>Vypracování výrobní dokumentace u vybraných SO a PS viz. technická specifikace položky.</t>
  </si>
  <si>
    <t xml:space="preserve"> v předepsaném rozsahu a počtu dle VTP a ZTP 1.000000 = 1,000000 [A]_x000d_</t>
  </si>
  <si>
    <t xml:space="preserve"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PDPS: 
- D.1/D.2 –zabezpečovací a sdělovací zařízení                    
- D.3/D.4 – DŘT, technologii VN/NN, výtahy 
- E.1.4 Mosty, propustky, zdi
- E.2.1 Pozemní objekty, budov - statika
- E.3.7 Ukolejnění ocelových kovových konstrukcí</t>
  </si>
  <si>
    <t>VSEOB001</t>
  </si>
  <si>
    <t>Dokumentace skutečného provedení stavby, geodetická část</t>
  </si>
  <si>
    <t>Vypracování geodetické části dokumentace skutečného provedení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</si>
  <si>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</si>
  <si>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</si>
  <si>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stavby, technická část</t>
  </si>
  <si>
    <t>Vypracování technické části dokumentace skutečného provedení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</si>
  <si>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</si>
  <si>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VSEOB005</t>
  </si>
  <si>
    <t>Dokumentace skutečného provedení stavby, dokladová část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</si>
  <si>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</si>
  <si>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</si>
  <si>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</si>
  <si>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</si>
  <si>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Nájmy hrazené zhotovitelem stavby</t>
  </si>
  <si>
    <t>VSEOB006</t>
  </si>
  <si>
    <t>Osvědčení o shodě notifikovanou osobou v realizaci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</si>
  <si>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</si>
  <si>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</si>
  <si>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VSEOB007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</si>
  <si>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</si>
  <si>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</si>
  <si>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</si>
  <si>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VSEOB008</t>
  </si>
  <si>
    <t>Geodetická vytyčovací síť celé stavby</t>
  </si>
  <si>
    <t>VSEOB010</t>
  </si>
  <si>
    <t>Ostatní nezařazené náklady v realizaci - Vzájemná koordinace souboru staveb</t>
  </si>
  <si>
    <t>Zajištění koordinace souboru staveb TyČaSo</t>
  </si>
  <si>
    <t>Položka zahrnuje veškeré činnosti nezbytné k zajištění vzájemné koordinace v rámci souboru staveb:
- Zvýšení kapacity trati Týniště n. O. - Častolovice - Solnice, 3. část, 1. etapa
- Zvýšení kapacity trati Týniště n. O. - Častolovice - Solnice, 4. část, 2a. etapa
- Zvýšení kapacity trati Týniště n. O. - Častolovice - Solnice, 4. část, 2c. etapa
- Elektrizace trati Týniště n. O. - Častolovice - Solnice, 2a. etapa</t>
  </si>
  <si>
    <t>VSEOB011</t>
  </si>
  <si>
    <t>Exkurze pro studenty</t>
  </si>
  <si>
    <t>Zajištění exkurse pro studenty</t>
  </si>
  <si>
    <t xml:space="preserve"> v předepsaném rozsahu a počtu dle VTP a ZTP 2.000000 = 2,000000 [A]_x000d_</t>
  </si>
  <si>
    <t xml:space="preserve">Zajištění exkurze pro studenty pro soubor staveb:
- Zvýšení kapacity trati Týniště n. O. - Častolovice - Solnice, 3. část, 1. etapa
- Zvýšení kapacity trati Týniště n. O. - Častolovice - Solnice, 4. část, 2a. etapa
- Zvýšení kapacity trati Týniště n. O. - Častolovice - Solnice, 4. část, 2c. etapa
- Elektrizace trati Týniště n. O. - Častolovice - Solnice, 2a. etapa
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
2. Položka neobsahuje:zapůjčení vhodné obuvi (zajišťuje si každý návštěvník sám) a dopravu mezi navštívenými místy   
3. Měrná jednotka: KOMPLET    
4. Způsob měření:  soubor všech úkonů a činností, které jsou třeba k uskutečnění akce pro jednu skupinu návštěvníků</t>
  </si>
  <si>
    <t>VSEOB013</t>
  </si>
  <si>
    <t>Odborné dozory, dohledy a průzkumy zajišťované zhotovitelem - Korozní měření</t>
  </si>
  <si>
    <t>Provedení měření a vyhodnocení korozního měření</t>
  </si>
  <si>
    <t xml:space="preserve">1. Položka obsahuje: měření na stávajících, úložných  i nových zařízeních, vyhodnocení a předání protokolu v tištěné i digitální formě 
3. Měrná jednotka: KOMPLET
4. Způsob měření:  soubor všech úkonů a měření, které jsou třeba ve smyslu TKP státních drah
     – u nových zařízení po jejich uvedení do provozu
     – u existujících zařízení se provádí na stávajícím úseku trati před zahájením prací a znovu po uvedení trati do provozu ve smyslu TKP státních drah (pro porovnání hodnot)
5. Hlavní materiál: kancelářský papír, desky, CD disk</t>
  </si>
  <si>
    <t>VSEOB015</t>
  </si>
  <si>
    <t>Geodetické měření TV</t>
  </si>
  <si>
    <t xml:space="preserve">V této položce ocení dodavatel náklady na  provedení geodetického měření TV a jeho vyhodnocení, která jsou nutná pro uvedení stavby do provozu. Jde o měření vzálenosti nového TV od stávajícího vedení.
Položka zahrnuje  všechny nezbytné práce, náklady a zařízení  včetně  všech doprav a pomocného materiálu nutných  pro uskutečnění měření.
Měrnou jednotkou je KOMPLET, kterou je soubor všech měření a jejich vyhodnocení.</t>
  </si>
  <si>
    <t>SO9090</t>
  </si>
  <si>
    <t>LIKVIDACE ODPADU, 1. ETAPA</t>
  </si>
  <si>
    <t>LIKVIDACE ODPADŮ NEKONTAMINOVANÝCH - 17 05 04 - VYTĚŽENÉ ZEMINY A HORNINY - I. TŘÍDA TĚŽITELNOSTI, VČETNĚ DOPRAVY</t>
  </si>
  <si>
    <t>LIKVIDACE ODPADŮ NEKONTAMINOVANÝCH - 17 05 04 - VYTĚŽENÉ ZEMINY A HORNINY - II. TŘÍDA TĚŽITELNOSTI, VČETNĚ DOPRAVY</t>
  </si>
  <si>
    <t>LIKVIDACE ODPADŮ NEKONTAMINOVANÝCH - 17 05 04 - VYTĚŽENÉ ZEMINY A HORNINY - III. TŘÍDA TĚŽITELNOSTI, VČETNĚ DOPRAVY</t>
  </si>
  <si>
    <t>LIKVIDACE ODPADŮ NEKONTAMINOVANÝCH - 17 01 02 - STAVEBNÍ A DEMOLIČNÍ SUŤ (CIHLY), VČETNĚ DOPRAVY</t>
  </si>
  <si>
    <t>LIKVIDACE ODPADŮ NEKONTAMINOVANÝCH - 17 03 02 - VYBOURANÝ ASFALTOVÝ BETON BEZ DEHTU, VČETNĚ DOPRAVY</t>
  </si>
  <si>
    <t>LIKVIDACE ODPADŮ NEKONTAMINOVANÝCH - 17 01 01 - PROSTÝ BETON DO KUSOVITOSTI 400X400 MM, VČETNĚ DOPRAVY</t>
  </si>
  <si>
    <t>LIKVIDACE ODPADŮ NEKONTAMINOVANÝCH - 17 01 01 - ŽELEZOBETON NAD KUSOVITOST 400X400 MM, VČETNĚ DOPRAVY</t>
  </si>
  <si>
    <t>LIKVIDACE ODPADŮ NEKONTAMINOVANÝCH - 17 05 08 - ŠTĚRK Z KOLEJIŠTĚ, VČETNĚ DOPRAVY</t>
  </si>
  <si>
    <t>LIKVIDACE ODPADŮ NEKONTAMINOVANÝCH - 20 02 01 - SMÝCENÉ STROMY A KEŘE, VČETNĚ DOPRAVY</t>
  </si>
  <si>
    <t>LIKVIDACE ODPADŮ NEKONTAMINOVANÝCH - 17 02 01 - DŘEVO PO STAVEBNÍM POUŽITÍ, Z DEMOLIC, VČETNĚ DOPRAVY</t>
  </si>
  <si>
    <t>LIKVIDACE ODPADŮ NEKONTAMINOVANÝCH - 17 02 03 - PLASTY Z INTERIÉRŮ DEMOLOVANÝCH OBJEKTŮ, VČETNĚ DOPRAVY</t>
  </si>
  <si>
    <t>LIKVIDACE ODPADŮ NEKONTAMINOVANÝCH - 17 02 03 - IZOLÁTORY PLASTOVÉ, VČETNĚ DOPRAVY</t>
  </si>
  <si>
    <t>LIKVIDACE ODPADŮ NEKONTAMINOVANÝCH - 17 01 01 - ŽELEZNIČNÍ PRAŽCE BETONOVÉ, VČETNĚ DOPRAVY</t>
  </si>
  <si>
    <t>LIKVIDACE ODPADŮ NEKONTAMINOVANÝCH - 17 01 01 - KŮLY A SLOUPY BETONOVÉ, VČETNĚ DOPRAVY</t>
  </si>
  <si>
    <t>LIKVIDACE ODPADŮ NEKONTAMINOVANÝCH - 17 04 11 - ZBYTKY KABELŮ A VODIČŮ, VČETNĚ DOPRAVY</t>
  </si>
  <si>
    <t>LIKVIDACE ODPADŮ NEKONTAMINOVANÝCH - 20 03 99 - ODPAD PODOBNÝ KOMUNÁLNÍMU ODPADU, VČETNĚ DOPRAVY</t>
  </si>
  <si>
    <t xml:space="preserve">LIKVIDACE ODPADŮ NEKONTAMINOVANÝCH - 17 02 03 - POLYETYLÉNOVÉ  PODLOŽKY (ŽEL. SVRŠEK), VČETNĚ DOPRAVY</t>
  </si>
  <si>
    <t>LIKVIDACE ODPADŮ NEKONTAMINOVANÝCH - 07 02 99 - PRYŽOVÉ PODLOŽKY (ŽEL. SVRŠEK), VČETNĚ DOPRAVY</t>
  </si>
  <si>
    <t>LIKVIDACE ODPADŮ NEKONTAMINOVANÝCH - 17 01 03 - IZOLÁTORY PORCELÁNOVÉ, VČETNĚ DOPRAVY</t>
  </si>
  <si>
    <t>LIKVIDACE ODPADŮ NEKONTAMINOVANÝCH - 17 01 03 - ODPOJOVAČE-OCEL, PORCELÁN 100KG, VČETNĚ DOPRAVY</t>
  </si>
  <si>
    <t>LIKVIDACE ODPADŮ NEKONTAMINOVANÝCH - 16 02 14 - ELEKTROŠROT (VYŘAZENÁ EL. ZAŘÍZENÍ A PŘÍSTR. - AL, CU A VZ. KOVY) , VČETNĚ DOPRAVY</t>
  </si>
  <si>
    <t>LIKVIDACE ODPADŮ NEKONTAMINOVANÝCH - 17 05 04 - KAMENNÁ SUŤ, VČETNĚ DOPRAVY</t>
  </si>
  <si>
    <t>LIKVIDACE ODPADŮ NEKONTAMINOVANÝCH - 20 02 01 - PAŘEZY, VČETNĚ DOPRAVY</t>
  </si>
  <si>
    <t>LIKVIDACE ODPADŮ NEKONTAMINOVANÝCH - 17 06 04 - ZBYTKY IZOLAČNÍCH MATERIÁLŮ, VČETNĚ DOPRAVY</t>
  </si>
  <si>
    <t>LIKVIDACE ODPADŮ NEKONTAMINOVANÝCH - 17 09 04 - LAMINÁT Z DEMOLIC RELÉOVÝCH DOMKŮ, VČETNĚ DOPRAVY</t>
  </si>
  <si>
    <t>LIKVIDACE ODPADŮ NEBEZPEČNÝCH - 17 05 07* - LOKÁLNĚ ZNEČIŠTĚNÝ ŠTĚRK A ZEMINA Z KOLEJIŠTĚ (VÝHYBKY), VČETNĚ DOPRAVY</t>
  </si>
  <si>
    <t>LIKVIDACE ODPADŮ NEBEZPEČNÝCH - 17 02 04* - ŽELEZNIČNÍ PRAŽCE DŘEVĚNÉ, VČETNĚ DOPRAVY</t>
  </si>
  <si>
    <t>LIKVIDACE ODPADŮ NEBEZPEČNÝCH - 17 04 09* - VÝHYBKY ZNEČIŠTĚNÉ MAZADLY, VČETNĚ DOPRAVY</t>
  </si>
  <si>
    <t>LIKVIDACE ODPADŮ NEBEZPEČNÝCH - 16 02 13* - TRAFA S OLEJEM NEBO S JINÝMI ŠKODLIVINAMI, VČETNĚ DOPRAVY</t>
  </si>
  <si>
    <t>LIKVIDACE ODPADŮ NEBEZPEČNÝCH - 17 03 03* - ASFALTOVÉ STAVEBNÍ NÁTĚRY, VČETNĚ DOPRAVY</t>
  </si>
  <si>
    <t>LIKVIDACE ODPADŮ NEBEZPEČNÝCH - 08 01 11* - ODPADNÍ NÁTĚROVÉ HMOTY, VČETNĚ DOPRAVY</t>
  </si>
  <si>
    <t>LIKVIDACE ODPADŮ NEBEZPEČNÝCH - 17 04 10* - KABELY S IZOLACÍ PAPÍR - OLEJ, VČETNĚ DOPRAVY</t>
  </si>
  <si>
    <t>LIKVIDACE ODPADŮ NEBEZPEČNÝCH - 16 06 01* - OLOVĚNÉ AKUMULÁTORY, VČETNĚ DOPRAVY</t>
  </si>
  <si>
    <t>LIKVIDACE ODPADŮ NEBEZPEČNÝCH - 16 06 02* - NIKL - KADMIOVÉ BATERIE A AKUMULÁTORY, VČETNĚ DOPRAVY</t>
  </si>
  <si>
    <t>LIKVIDACE ODPADŮ NEBEZPEČNÝCH - 17 02 04* - ŽELEZNIČNÍ PRAŽCE DŘEVĚNÉ - MOSTNICE, VČETNĚ DOPRAVY</t>
  </si>
  <si>
    <t>LIKVIDACE ODPADŮ NEBEZPEČNÝCH - 17 01 06* - KONTAMINOVANÁ STAVEBNÍ SUŤ A BETONY Z DEMOLIC,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</si>
</sst>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styles" Target="styles.xml" /><Relationship Id="rId59" Type="http://schemas.openxmlformats.org/officeDocument/2006/relationships/theme" Target="theme/theme1.xml" /><Relationship Id="rId60" Type="http://schemas.openxmlformats.org/officeDocument/2006/relationships/calcChain" Target="calcChain.xml" /><Relationship Id="rId6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C10+C16+C33+C39+C44+C47+C50+C53+C58+C61+C63+C65+C67+C70+C72+C78+C80+C82</f>
        <v>0</v>
      </c>
    </row>
    <row r="7">
      <c r="B7" s="7" t="s">
        <v>5</v>
      </c>
      <c r="C7" s="8">
        <f>E10+E16+E33+E39+E44+E47+E50+E53+E58+E61+E63+E65+E67+E70+E72+E78+E80+E82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</f>
        <v>0</v>
      </c>
      <c r="D10" s="11">
        <f>D11+D12+D13+D14+D15</f>
        <v>0</v>
      </c>
      <c r="E10" s="11">
        <f>C10+D10</f>
        <v>0</v>
      </c>
      <c r="F10" s="12">
        <f>F11+F12+F13+F14+F15</f>
        <v>0</v>
      </c>
    </row>
    <row r="11">
      <c r="A11" s="10" t="s">
        <v>14</v>
      </c>
      <c r="B11" s="10" t="s">
        <v>15</v>
      </c>
      <c r="C11" s="11">
        <f>PS03011221!M8</f>
        <v>0</v>
      </c>
      <c r="D11" s="11">
        <f>SUMIFS(PS03011221!O:O,PS03011221!A:A,"P")</f>
        <v>0</v>
      </c>
      <c r="E11" s="11">
        <f>C11+D11</f>
        <v>0</v>
      </c>
      <c r="F11" s="12">
        <f>PS03011221!T7</f>
        <v>0</v>
      </c>
    </row>
    <row r="12">
      <c r="A12" s="10" t="s">
        <v>16</v>
      </c>
      <c r="B12" s="10" t="s">
        <v>17</v>
      </c>
      <c r="C12" s="11">
        <f>PS030120111!M8</f>
        <v>0</v>
      </c>
      <c r="D12" s="11">
        <f>SUMIFS(PS030120111!O:O,PS030120111!A:A,"P")</f>
        <v>0</v>
      </c>
      <c r="E12" s="11">
        <f>C12+D12</f>
        <v>0</v>
      </c>
      <c r="F12" s="12">
        <f>PS030120111!T7</f>
        <v>0</v>
      </c>
    </row>
    <row r="13">
      <c r="A13" s="10" t="s">
        <v>18</v>
      </c>
      <c r="B13" s="10" t="s">
        <v>19</v>
      </c>
      <c r="C13" s="11">
        <f>PS03015621!M8</f>
        <v>0</v>
      </c>
      <c r="D13" s="11">
        <f>SUMIFS(PS03015621!O:O,PS03015621!A:A,"P")</f>
        <v>0</v>
      </c>
      <c r="E13" s="11">
        <f>C13+D13</f>
        <v>0</v>
      </c>
      <c r="F13" s="12">
        <f>PS03015621!T7</f>
        <v>0</v>
      </c>
    </row>
    <row r="14">
      <c r="A14" s="10" t="s">
        <v>20</v>
      </c>
      <c r="B14" s="10" t="s">
        <v>21</v>
      </c>
      <c r="C14" s="11">
        <f>PS03016011!M8</f>
        <v>0</v>
      </c>
      <c r="D14" s="11">
        <f>SUMIFS(PS03016011!O:O,PS03016011!A:A,"P")</f>
        <v>0</v>
      </c>
      <c r="E14" s="11">
        <f>C14+D14</f>
        <v>0</v>
      </c>
      <c r="F14" s="12">
        <f>PS03016011!T7</f>
        <v>0</v>
      </c>
    </row>
    <row r="15">
      <c r="A15" s="10" t="s">
        <v>22</v>
      </c>
      <c r="B15" s="10" t="s">
        <v>23</v>
      </c>
      <c r="C15" s="11">
        <f>PS03016221!M8</f>
        <v>0</v>
      </c>
      <c r="D15" s="11">
        <f>SUMIFS(PS03016221!O:O,PS03016221!A:A,"P")</f>
        <v>0</v>
      </c>
      <c r="E15" s="11">
        <f>C15+D15</f>
        <v>0</v>
      </c>
      <c r="F15" s="12">
        <f>PS03016221!T7</f>
        <v>0</v>
      </c>
    </row>
    <row r="16">
      <c r="A16" s="10" t="s">
        <v>24</v>
      </c>
      <c r="B16" s="10" t="s">
        <v>25</v>
      </c>
      <c r="C16" s="11">
        <f>C17+C18+C19+C20+C21+C22+C23+C24+C25+C26+C27+C28+C29+C30+C31+C32</f>
        <v>0</v>
      </c>
      <c r="D16" s="11">
        <f>D17+D18+D19+D20+D21+D22+D23+D24+D25+D26+D27+D28+D29+D30+D31+D32</f>
        <v>0</v>
      </c>
      <c r="E16" s="11">
        <f>C16+D16</f>
        <v>0</v>
      </c>
      <c r="F16" s="12">
        <f>F17+F18+F19+F20+F21+F22+F23+F24+F25+F26+F27+F28+F29+F30+F31+F32</f>
        <v>0</v>
      </c>
    </row>
    <row r="17">
      <c r="A17" s="10" t="s">
        <v>26</v>
      </c>
      <c r="B17" s="10" t="s">
        <v>27</v>
      </c>
      <c r="C17" s="11">
        <f>PS030212511!M8</f>
        <v>0</v>
      </c>
      <c r="D17" s="11">
        <f>SUMIFS(PS030212511!O:O,PS030212511!A:A,"P")</f>
        <v>0</v>
      </c>
      <c r="E17" s="11">
        <f>C17+D17</f>
        <v>0</v>
      </c>
      <c r="F17" s="12">
        <f>PS030212511!T7</f>
        <v>0</v>
      </c>
    </row>
    <row r="18">
      <c r="A18" s="10" t="s">
        <v>28</v>
      </c>
      <c r="B18" s="10" t="s">
        <v>29</v>
      </c>
      <c r="C18" s="11">
        <f>PS030212521!M8</f>
        <v>0</v>
      </c>
      <c r="D18" s="11">
        <f>SUMIFS(PS030212521!O:O,PS030212521!A:A,"P")</f>
        <v>0</v>
      </c>
      <c r="E18" s="11">
        <f>C18+D18</f>
        <v>0</v>
      </c>
      <c r="F18" s="12">
        <f>PS030212521!T7</f>
        <v>0</v>
      </c>
    </row>
    <row r="19">
      <c r="A19" s="10" t="s">
        <v>30</v>
      </c>
      <c r="B19" s="10" t="s">
        <v>31</v>
      </c>
      <c r="C19" s="11">
        <f>PS030220111!M8</f>
        <v>0</v>
      </c>
      <c r="D19" s="11">
        <f>SUMIFS(PS030220111!O:O,PS030220111!A:A,"P")</f>
        <v>0</v>
      </c>
      <c r="E19" s="11">
        <f>C19+D19</f>
        <v>0</v>
      </c>
      <c r="F19" s="12">
        <f>PS030220111!T7</f>
        <v>0</v>
      </c>
    </row>
    <row r="20">
      <c r="A20" s="10" t="s">
        <v>32</v>
      </c>
      <c r="B20" s="10" t="s">
        <v>33</v>
      </c>
      <c r="C20" s="11">
        <f>PS030220412!M8</f>
        <v>0</v>
      </c>
      <c r="D20" s="11">
        <f>SUMIFS(PS030220412!O:O,PS030220412!A:A,"P")</f>
        <v>0</v>
      </c>
      <c r="E20" s="11">
        <f>C20+D20</f>
        <v>0</v>
      </c>
      <c r="F20" s="12">
        <f>PS030220412!T7</f>
        <v>0</v>
      </c>
    </row>
    <row r="21">
      <c r="A21" s="10" t="s">
        <v>34</v>
      </c>
      <c r="B21" s="10" t="s">
        <v>35</v>
      </c>
      <c r="C21" s="11">
        <f>PS030220413!M8</f>
        <v>0</v>
      </c>
      <c r="D21" s="11">
        <f>SUMIFS(PS030220413!O:O,PS030220413!A:A,"P")</f>
        <v>0</v>
      </c>
      <c r="E21" s="11">
        <f>C21+D21</f>
        <v>0</v>
      </c>
      <c r="F21" s="12">
        <f>PS030220413!T7</f>
        <v>0</v>
      </c>
    </row>
    <row r="22">
      <c r="A22" s="10" t="s">
        <v>36</v>
      </c>
      <c r="B22" s="10" t="s">
        <v>37</v>
      </c>
      <c r="C22" s="11">
        <f>PS030220911!M8</f>
        <v>0</v>
      </c>
      <c r="D22" s="11">
        <f>SUMIFS(PS030220911!O:O,PS030220911!A:A,"P")</f>
        <v>0</v>
      </c>
      <c r="E22" s="11">
        <f>C22+D22</f>
        <v>0</v>
      </c>
      <c r="F22" s="12">
        <f>PS030220911!T7</f>
        <v>0</v>
      </c>
    </row>
    <row r="23">
      <c r="A23" s="10" t="s">
        <v>38</v>
      </c>
      <c r="B23" s="10" t="s">
        <v>39</v>
      </c>
      <c r="C23" s="11">
        <f>PS030220921!M8</f>
        <v>0</v>
      </c>
      <c r="D23" s="11">
        <f>SUMIFS(PS030220921!O:O,PS030220921!A:A,"P")</f>
        <v>0</v>
      </c>
      <c r="E23" s="11">
        <f>C23+D23</f>
        <v>0</v>
      </c>
      <c r="F23" s="12">
        <f>PS030220921!T7</f>
        <v>0</v>
      </c>
    </row>
    <row r="24">
      <c r="A24" s="10" t="s">
        <v>40</v>
      </c>
      <c r="B24" s="10" t="s">
        <v>41</v>
      </c>
      <c r="C24" s="11">
        <f>PS030252511!M8</f>
        <v>0</v>
      </c>
      <c r="D24" s="11">
        <f>SUMIFS(PS030252511!O:O,PS030252511!A:A,"P")</f>
        <v>0</v>
      </c>
      <c r="E24" s="11">
        <f>C24+D24</f>
        <v>0</v>
      </c>
      <c r="F24" s="12">
        <f>PS030252511!T7</f>
        <v>0</v>
      </c>
    </row>
    <row r="25">
      <c r="A25" s="10" t="s">
        <v>42</v>
      </c>
      <c r="B25" s="10" t="s">
        <v>43</v>
      </c>
      <c r="C25" s="11">
        <f>PS030252521!M8</f>
        <v>0</v>
      </c>
      <c r="D25" s="11">
        <f>SUMIFS(PS030252521!O:O,PS030252521!A:A,"P")</f>
        <v>0</v>
      </c>
      <c r="E25" s="11">
        <f>C25+D25</f>
        <v>0</v>
      </c>
      <c r="F25" s="12">
        <f>PS030252521!T7</f>
        <v>0</v>
      </c>
    </row>
    <row r="26">
      <c r="A26" s="10" t="s">
        <v>44</v>
      </c>
      <c r="B26" s="10" t="s">
        <v>45</v>
      </c>
      <c r="C26" s="11">
        <f>PS030252811!M8</f>
        <v>0</v>
      </c>
      <c r="D26" s="11">
        <f>SUMIFS(PS030252811!O:O,PS030252811!A:A,"P")</f>
        <v>0</v>
      </c>
      <c r="E26" s="11">
        <f>C26+D26</f>
        <v>0</v>
      </c>
      <c r="F26" s="12">
        <f>PS030252811!T7</f>
        <v>0</v>
      </c>
    </row>
    <row r="27">
      <c r="A27" s="10" t="s">
        <v>46</v>
      </c>
      <c r="B27" s="10" t="s">
        <v>47</v>
      </c>
      <c r="C27" s="11">
        <f>PS030252911!M8</f>
        <v>0</v>
      </c>
      <c r="D27" s="11">
        <f>SUMIFS(PS030252911!O:O,PS030252911!A:A,"P")</f>
        <v>0</v>
      </c>
      <c r="E27" s="11">
        <f>C27+D27</f>
        <v>0</v>
      </c>
      <c r="F27" s="12">
        <f>PS030252911!T7</f>
        <v>0</v>
      </c>
    </row>
    <row r="28">
      <c r="A28" s="10" t="s">
        <v>48</v>
      </c>
      <c r="B28" s="10" t="s">
        <v>49</v>
      </c>
      <c r="C28" s="11">
        <f>PS03026011!M8</f>
        <v>0</v>
      </c>
      <c r="D28" s="11">
        <f>SUMIFS(PS03026011!O:O,PS03026011!A:A,"P")</f>
        <v>0</v>
      </c>
      <c r="E28" s="11">
        <f>C28+D28</f>
        <v>0</v>
      </c>
      <c r="F28" s="12">
        <f>PS03026011!T7</f>
        <v>0</v>
      </c>
    </row>
    <row r="29">
      <c r="A29" s="10" t="s">
        <v>50</v>
      </c>
      <c r="B29" s="10" t="s">
        <v>51</v>
      </c>
      <c r="C29" s="11">
        <f>PS03026031!M8</f>
        <v>0</v>
      </c>
      <c r="D29" s="11">
        <f>SUMIFS(PS03026031!O:O,PS03026031!A:A,"P")</f>
        <v>0</v>
      </c>
      <c r="E29" s="11">
        <f>C29+D29</f>
        <v>0</v>
      </c>
      <c r="F29" s="12">
        <f>PS03026031!T7</f>
        <v>0</v>
      </c>
    </row>
    <row r="30">
      <c r="A30" s="10" t="s">
        <v>52</v>
      </c>
      <c r="B30" s="10" t="s">
        <v>53</v>
      </c>
      <c r="C30" s="11">
        <f>PS03026041!M8</f>
        <v>0</v>
      </c>
      <c r="D30" s="11">
        <f>SUMIFS(PS03026041!O:O,PS03026041!A:A,"P")</f>
        <v>0</v>
      </c>
      <c r="E30" s="11">
        <f>C30+D30</f>
        <v>0</v>
      </c>
      <c r="F30" s="12">
        <f>PS03026041!T7</f>
        <v>0</v>
      </c>
    </row>
    <row r="31">
      <c r="A31" s="10" t="s">
        <v>54</v>
      </c>
      <c r="B31" s="10" t="s">
        <v>55</v>
      </c>
      <c r="C31" s="11">
        <f>PS03026081!M8</f>
        <v>0</v>
      </c>
      <c r="D31" s="11">
        <f>SUMIFS(PS03026081!O:O,PS03026081!A:A,"P")</f>
        <v>0</v>
      </c>
      <c r="E31" s="11">
        <f>C31+D31</f>
        <v>0</v>
      </c>
      <c r="F31" s="12">
        <f>PS03026081!T7</f>
        <v>0</v>
      </c>
    </row>
    <row r="32">
      <c r="A32" s="10" t="s">
        <v>56</v>
      </c>
      <c r="B32" s="10" t="s">
        <v>57</v>
      </c>
      <c r="C32" s="11">
        <f>PS03026091!M8</f>
        <v>0</v>
      </c>
      <c r="D32" s="11">
        <f>SUMIFS(PS03026091!O:O,PS03026091!A:A,"P")</f>
        <v>0</v>
      </c>
      <c r="E32" s="11">
        <f>C32+D32</f>
        <v>0</v>
      </c>
      <c r="F32" s="12">
        <f>PS03026091!T7</f>
        <v>0</v>
      </c>
    </row>
    <row r="33">
      <c r="A33" s="10" t="s">
        <v>58</v>
      </c>
      <c r="B33" s="10" t="s">
        <v>59</v>
      </c>
      <c r="C33" s="11">
        <f>C34+C35+C36+C37+C38</f>
        <v>0</v>
      </c>
      <c r="D33" s="11">
        <f>D34+D35+D36+D37+D38</f>
        <v>0</v>
      </c>
      <c r="E33" s="11">
        <f>C33+D33</f>
        <v>0</v>
      </c>
      <c r="F33" s="12">
        <f>F34+F35+F36+F37+F38</f>
        <v>0</v>
      </c>
    </row>
    <row r="34">
      <c r="A34" s="10" t="s">
        <v>60</v>
      </c>
      <c r="B34" s="10" t="s">
        <v>61</v>
      </c>
      <c r="C34" s="11">
        <f>PS030300121!M8</f>
        <v>0</v>
      </c>
      <c r="D34" s="11">
        <f>SUMIFS(PS030300121!O:O,PS030300121!A:A,"P")</f>
        <v>0</v>
      </c>
      <c r="E34" s="11">
        <f>C34+D34</f>
        <v>0</v>
      </c>
      <c r="F34" s="12">
        <f>PS030300121!T7</f>
        <v>0</v>
      </c>
    </row>
    <row r="35">
      <c r="A35" s="10" t="s">
        <v>62</v>
      </c>
      <c r="B35" s="10" t="s">
        <v>63</v>
      </c>
      <c r="C35" s="11">
        <f>PS030320111!M8</f>
        <v>0</v>
      </c>
      <c r="D35" s="11">
        <f>SUMIFS(PS030320111!O:O,PS030320111!A:A,"P")</f>
        <v>0</v>
      </c>
      <c r="E35" s="11">
        <f>C35+D35</f>
        <v>0</v>
      </c>
      <c r="F35" s="12">
        <f>PS030320111!T7</f>
        <v>0</v>
      </c>
    </row>
    <row r="36">
      <c r="A36" s="10" t="s">
        <v>64</v>
      </c>
      <c r="B36" s="10" t="s">
        <v>65</v>
      </c>
      <c r="C36" s="11">
        <f>PS030320510!M8</f>
        <v>0</v>
      </c>
      <c r="D36" s="11">
        <f>SUMIFS(PS030320510!O:O,PS030320510!A:A,"P")</f>
        <v>0</v>
      </c>
      <c r="E36" s="11">
        <f>C36+D36</f>
        <v>0</v>
      </c>
      <c r="F36" s="12">
        <f>PS030320510!T7</f>
        <v>0</v>
      </c>
    </row>
    <row r="37">
      <c r="A37" s="10" t="s">
        <v>66</v>
      </c>
      <c r="B37" s="10" t="s">
        <v>67</v>
      </c>
      <c r="C37" s="11">
        <f>PS030320511!M8</f>
        <v>0</v>
      </c>
      <c r="D37" s="11">
        <f>SUMIFS(PS030320511!O:O,PS030320511!A:A,"P")</f>
        <v>0</v>
      </c>
      <c r="E37" s="11">
        <f>C37+D37</f>
        <v>0</v>
      </c>
      <c r="F37" s="12">
        <f>PS030320511!T7</f>
        <v>0</v>
      </c>
    </row>
    <row r="38">
      <c r="A38" s="10" t="s">
        <v>68</v>
      </c>
      <c r="B38" s="10" t="s">
        <v>69</v>
      </c>
      <c r="C38" s="11">
        <f>PS03036011!M8</f>
        <v>0</v>
      </c>
      <c r="D38" s="11">
        <f>SUMIFS(PS03036011!O:O,PS03036011!A:A,"P")</f>
        <v>0</v>
      </c>
      <c r="E38" s="11">
        <f>C38+D38</f>
        <v>0</v>
      </c>
      <c r="F38" s="12">
        <f>PS03036011!T7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SO031120111!M8</f>
        <v>0</v>
      </c>
      <c r="D40" s="11">
        <f>SUMIFS(SO031120111!O:O,SO031120111!A:A,"P")</f>
        <v>0</v>
      </c>
      <c r="E40" s="11">
        <f>C40+D40</f>
        <v>0</v>
      </c>
      <c r="F40" s="12">
        <f>SO031120111!T7</f>
        <v>0</v>
      </c>
    </row>
    <row r="41">
      <c r="A41" s="10" t="s">
        <v>74</v>
      </c>
      <c r="B41" s="10" t="s">
        <v>75</v>
      </c>
      <c r="C41" s="11">
        <f>SO03115011!M8</f>
        <v>0</v>
      </c>
      <c r="D41" s="11">
        <f>SUMIFS(SO03115011!O:O,SO03115011!A:A,"P")</f>
        <v>0</v>
      </c>
      <c r="E41" s="11">
        <f>C41+D41</f>
        <v>0</v>
      </c>
      <c r="F41" s="12">
        <f>SO03115011!T7</f>
        <v>0</v>
      </c>
    </row>
    <row r="42">
      <c r="A42" s="10" t="s">
        <v>76</v>
      </c>
      <c r="B42" s="10" t="s">
        <v>77</v>
      </c>
      <c r="C42" s="11">
        <f>SO031160110!M8</f>
        <v>0</v>
      </c>
      <c r="D42" s="11">
        <f>SUMIFS(SO031160110!O:O,SO031160110!A:A,"P")</f>
        <v>0</v>
      </c>
      <c r="E42" s="11">
        <f>C42+D42</f>
        <v>0</v>
      </c>
      <c r="F42" s="12">
        <f>SO031160110!T7</f>
        <v>0</v>
      </c>
    </row>
    <row r="43">
      <c r="A43" s="10" t="s">
        <v>78</v>
      </c>
      <c r="B43" s="10" t="s">
        <v>79</v>
      </c>
      <c r="C43" s="11">
        <f>SO031160111!M8</f>
        <v>0</v>
      </c>
      <c r="D43" s="11">
        <f>SUMIFS(SO031160111!O:O,SO031160111!A:A,"P")</f>
        <v>0</v>
      </c>
      <c r="E43" s="11">
        <f>C43+D43</f>
        <v>0</v>
      </c>
      <c r="F43" s="12">
        <f>SO031160111!T7</f>
        <v>0</v>
      </c>
    </row>
    <row r="44">
      <c r="A44" s="10" t="s">
        <v>80</v>
      </c>
      <c r="B44" s="10" t="s">
        <v>81</v>
      </c>
      <c r="C44" s="11">
        <f>C45+C46</f>
        <v>0</v>
      </c>
      <c r="D44" s="11">
        <f>D45+D46</f>
        <v>0</v>
      </c>
      <c r="E44" s="11">
        <f>C44+D44</f>
        <v>0</v>
      </c>
      <c r="F44" s="12">
        <f>F45+F46</f>
        <v>0</v>
      </c>
    </row>
    <row r="45">
      <c r="A45" s="10" t="s">
        <v>82</v>
      </c>
      <c r="B45" s="10" t="s">
        <v>83</v>
      </c>
      <c r="C45" s="11">
        <f>SO03115012!M8</f>
        <v>0</v>
      </c>
      <c r="D45" s="11">
        <f>SUMIFS(SO03115012!O:O,SO03115012!A:A,"P")</f>
        <v>0</v>
      </c>
      <c r="E45" s="11">
        <f>C45+D45</f>
        <v>0</v>
      </c>
      <c r="F45" s="12">
        <f>SO03115012!T7</f>
        <v>0</v>
      </c>
    </row>
    <row r="46">
      <c r="A46" s="10" t="s">
        <v>84</v>
      </c>
      <c r="B46" s="10" t="s">
        <v>85</v>
      </c>
      <c r="C46" s="11">
        <f>SO03116012!M8</f>
        <v>0</v>
      </c>
      <c r="D46" s="11">
        <f>SUMIFS(SO03116012!O:O,SO03116012!A:A,"P")</f>
        <v>0</v>
      </c>
      <c r="E46" s="11">
        <f>C46+D46</f>
        <v>0</v>
      </c>
      <c r="F46" s="12">
        <f>SO03116012!T7</f>
        <v>0</v>
      </c>
    </row>
    <row r="47">
      <c r="A47" s="10" t="s">
        <v>86</v>
      </c>
      <c r="B47" s="10" t="s">
        <v>87</v>
      </c>
      <c r="C47" s="11">
        <f>C48+C49</f>
        <v>0</v>
      </c>
      <c r="D47" s="11">
        <f>D48+D49</f>
        <v>0</v>
      </c>
      <c r="E47" s="11">
        <f>C47+D47</f>
        <v>0</v>
      </c>
      <c r="F47" s="12">
        <f>F48+F49</f>
        <v>0</v>
      </c>
    </row>
    <row r="48">
      <c r="A48" s="10" t="s">
        <v>88</v>
      </c>
      <c r="B48" s="10" t="s">
        <v>89</v>
      </c>
      <c r="C48" s="11">
        <f>SO03126031!M8</f>
        <v>0</v>
      </c>
      <c r="D48" s="11">
        <f>SUMIFS(SO03126031!O:O,SO03126031!A:A,"P")</f>
        <v>0</v>
      </c>
      <c r="E48" s="11">
        <f>C48+D48</f>
        <v>0</v>
      </c>
      <c r="F48" s="12">
        <f>SO03126031!T7</f>
        <v>0</v>
      </c>
    </row>
    <row r="49">
      <c r="A49" s="10" t="s">
        <v>90</v>
      </c>
      <c r="B49" s="10" t="s">
        <v>91</v>
      </c>
      <c r="C49" s="11">
        <f>SO03126032!M8</f>
        <v>0</v>
      </c>
      <c r="D49" s="11">
        <f>SUMIFS(SO03126032!O:O,SO03126032!A:A,"P")</f>
        <v>0</v>
      </c>
      <c r="E49" s="11">
        <f>C49+D49</f>
        <v>0</v>
      </c>
      <c r="F49" s="12">
        <f>SO03126032!T7</f>
        <v>0</v>
      </c>
    </row>
    <row r="50">
      <c r="A50" s="10" t="s">
        <v>92</v>
      </c>
      <c r="B50" s="10" t="s">
        <v>93</v>
      </c>
      <c r="C50" s="11">
        <f>C51+C52</f>
        <v>0</v>
      </c>
      <c r="D50" s="11">
        <f>D51+D52</f>
        <v>0</v>
      </c>
      <c r="E50" s="11">
        <f>C50+D50</f>
        <v>0</v>
      </c>
      <c r="F50" s="12">
        <f>F51+F52</f>
        <v>0</v>
      </c>
    </row>
    <row r="51">
      <c r="A51" s="10" t="s">
        <v>94</v>
      </c>
      <c r="B51" s="10" t="s">
        <v>95</v>
      </c>
      <c r="C51" s="11">
        <f>SO03135041!M8</f>
        <v>0</v>
      </c>
      <c r="D51" s="11">
        <f>SUMIFS(SO03135041!O:O,SO03135041!A:A,"P")</f>
        <v>0</v>
      </c>
      <c r="E51" s="11">
        <f>C51+D51</f>
        <v>0</v>
      </c>
      <c r="F51" s="12">
        <f>SO03135041!T7</f>
        <v>0</v>
      </c>
    </row>
    <row r="52">
      <c r="A52" s="10" t="s">
        <v>96</v>
      </c>
      <c r="B52" s="10" t="s">
        <v>97</v>
      </c>
      <c r="C52" s="11">
        <f>SO03136041!M8</f>
        <v>0</v>
      </c>
      <c r="D52" s="11">
        <f>SUMIFS(SO03136041!O:O,SO03136041!A:A,"P")</f>
        <v>0</v>
      </c>
      <c r="E52" s="11">
        <f>C52+D52</f>
        <v>0</v>
      </c>
      <c r="F52" s="12">
        <f>SO03136041!T7</f>
        <v>0</v>
      </c>
    </row>
    <row r="53">
      <c r="A53" s="10" t="s">
        <v>98</v>
      </c>
      <c r="B53" s="10" t="s">
        <v>99</v>
      </c>
      <c r="C53" s="11">
        <f>C54+C55+C56+C57</f>
        <v>0</v>
      </c>
      <c r="D53" s="11">
        <f>D54+D55+D56+D57</f>
        <v>0</v>
      </c>
      <c r="E53" s="11">
        <f>C53+D53</f>
        <v>0</v>
      </c>
      <c r="F53" s="12">
        <f>F54+F55+F56+F57</f>
        <v>0</v>
      </c>
    </row>
    <row r="54">
      <c r="A54" s="10" t="s">
        <v>100</v>
      </c>
      <c r="B54" s="10" t="s">
        <v>101</v>
      </c>
      <c r="C54" s="11">
        <f>SO031420611!M8</f>
        <v>0</v>
      </c>
      <c r="D54" s="11">
        <f>SUMIFS(SO031420611!O:O,SO031420611!A:A,"P")</f>
        <v>0</v>
      </c>
      <c r="E54" s="11">
        <f>C54+D54</f>
        <v>0</v>
      </c>
      <c r="F54" s="12">
        <f>SO031420611!T7</f>
        <v>0</v>
      </c>
    </row>
    <row r="55">
      <c r="A55" s="10" t="s">
        <v>102</v>
      </c>
      <c r="B55" s="10" t="s">
        <v>103</v>
      </c>
      <c r="C55" s="11">
        <f>SO031420612!M8</f>
        <v>0</v>
      </c>
      <c r="D55" s="11">
        <f>SUMIFS(SO031420612!O:O,SO031420612!A:A,"P")</f>
        <v>0</v>
      </c>
      <c r="E55" s="11">
        <f>C55+D55</f>
        <v>0</v>
      </c>
      <c r="F55" s="12">
        <f>SO031420612!T7</f>
        <v>0</v>
      </c>
    </row>
    <row r="56">
      <c r="A56" s="10" t="s">
        <v>104</v>
      </c>
      <c r="B56" s="10" t="s">
        <v>105</v>
      </c>
      <c r="C56" s="11">
        <f>SO031420644!M8</f>
        <v>0</v>
      </c>
      <c r="D56" s="11">
        <f>SUMIFS(SO031420644!O:O,SO031420644!A:A,"P")</f>
        <v>0</v>
      </c>
      <c r="E56" s="11">
        <f>C56+D56</f>
        <v>0</v>
      </c>
      <c r="F56" s="12">
        <f>SO031420644!T7</f>
        <v>0</v>
      </c>
    </row>
    <row r="57">
      <c r="A57" s="10" t="s">
        <v>106</v>
      </c>
      <c r="B57" s="10" t="s">
        <v>107</v>
      </c>
      <c r="C57" s="11">
        <f>SO03142065!M8</f>
        <v>0</v>
      </c>
      <c r="D57" s="11">
        <f>SUMIFS(SO03142065!O:O,SO03142065!A:A,"P")</f>
        <v>0</v>
      </c>
      <c r="E57" s="11">
        <f>C57+D57</f>
        <v>0</v>
      </c>
      <c r="F57" s="12">
        <f>SO03142065!T7</f>
        <v>0</v>
      </c>
    </row>
    <row r="58">
      <c r="A58" s="10" t="s">
        <v>108</v>
      </c>
      <c r="B58" s="10" t="s">
        <v>109</v>
      </c>
      <c r="C58" s="11">
        <f>C59+C60</f>
        <v>0</v>
      </c>
      <c r="D58" s="11">
        <f>D59+D60</f>
        <v>0</v>
      </c>
      <c r="E58" s="11">
        <f>C58+D58</f>
        <v>0</v>
      </c>
      <c r="F58" s="12">
        <f>F59+F60</f>
        <v>0</v>
      </c>
    </row>
    <row r="59">
      <c r="A59" s="10" t="s">
        <v>110</v>
      </c>
      <c r="B59" s="10" t="s">
        <v>111</v>
      </c>
      <c r="C59" s="11">
        <f>SO0315201312!M8</f>
        <v>0</v>
      </c>
      <c r="D59" s="11">
        <f>SUMIFS(SO0315201312!O:O,SO0315201312!A:A,"P")</f>
        <v>0</v>
      </c>
      <c r="E59" s="11">
        <f>C59+D59</f>
        <v>0</v>
      </c>
      <c r="F59" s="12">
        <f>SO0315201312!T7</f>
        <v>0</v>
      </c>
    </row>
    <row r="60" ht="25.5">
      <c r="A60" s="10" t="s">
        <v>112</v>
      </c>
      <c r="B60" s="10" t="s">
        <v>113</v>
      </c>
      <c r="C60" s="11">
        <f>SO0315201313!M8</f>
        <v>0</v>
      </c>
      <c r="D60" s="11">
        <f>SUMIFS(SO0315201313!O:O,SO0315201313!A:A,"P")</f>
        <v>0</v>
      </c>
      <c r="E60" s="11">
        <f>C60+D60</f>
        <v>0</v>
      </c>
      <c r="F60" s="12">
        <f>SO0315201313!T7</f>
        <v>0</v>
      </c>
    </row>
    <row r="61">
      <c r="A61" s="10" t="s">
        <v>114</v>
      </c>
      <c r="B61" s="10" t="s">
        <v>115</v>
      </c>
      <c r="C61" s="11">
        <f>C62</f>
        <v>0</v>
      </c>
      <c r="D61" s="11">
        <f>D62</f>
        <v>0</v>
      </c>
      <c r="E61" s="11">
        <f>C61+D61</f>
        <v>0</v>
      </c>
      <c r="F61" s="12">
        <f>F62</f>
        <v>0</v>
      </c>
    </row>
    <row r="62">
      <c r="A62" s="10" t="s">
        <v>116</v>
      </c>
      <c r="B62" s="10" t="s">
        <v>117</v>
      </c>
      <c r="C62" s="11">
        <f>SO03212011!M8</f>
        <v>0</v>
      </c>
      <c r="D62" s="11">
        <f>SUMIFS(SO03212011!O:O,SO03212011!A:A,"P")</f>
        <v>0</v>
      </c>
      <c r="E62" s="11">
        <f>C62+D62</f>
        <v>0</v>
      </c>
      <c r="F62" s="12">
        <f>SO03212011!T7</f>
        <v>0</v>
      </c>
    </row>
    <row r="63">
      <c r="A63" s="10" t="s">
        <v>118</v>
      </c>
      <c r="B63" s="10" t="s">
        <v>119</v>
      </c>
      <c r="C63" s="11">
        <f>C64</f>
        <v>0</v>
      </c>
      <c r="D63" s="11">
        <f>D64</f>
        <v>0</v>
      </c>
      <c r="E63" s="11">
        <f>C63+D63</f>
        <v>0</v>
      </c>
      <c r="F63" s="12">
        <f>F64</f>
        <v>0</v>
      </c>
    </row>
    <row r="64">
      <c r="A64" s="10" t="s">
        <v>120</v>
      </c>
      <c r="B64" s="10" t="s">
        <v>121</v>
      </c>
      <c r="C64" s="11">
        <f>SO032320522!M8</f>
        <v>0</v>
      </c>
      <c r="D64" s="11">
        <f>SUMIFS(SO032320522!O:O,SO032320522!A:A,"P")</f>
        <v>0</v>
      </c>
      <c r="E64" s="11">
        <f>C64+D64</f>
        <v>0</v>
      </c>
      <c r="F64" s="12">
        <f>SO032320522!T7</f>
        <v>0</v>
      </c>
    </row>
    <row r="65">
      <c r="A65" s="10" t="s">
        <v>122</v>
      </c>
      <c r="B65" s="10" t="s">
        <v>123</v>
      </c>
      <c r="C65" s="11">
        <f>C66</f>
        <v>0</v>
      </c>
      <c r="D65" s="11">
        <f>D66</f>
        <v>0</v>
      </c>
      <c r="E65" s="11">
        <f>C65+D65</f>
        <v>0</v>
      </c>
      <c r="F65" s="12">
        <f>F66</f>
        <v>0</v>
      </c>
    </row>
    <row r="66">
      <c r="A66" s="10" t="s">
        <v>124</v>
      </c>
      <c r="B66" s="10" t="s">
        <v>125</v>
      </c>
      <c r="C66" s="11">
        <f>SO031320511!M8</f>
        <v>0</v>
      </c>
      <c r="D66" s="11">
        <f>SUMIFS(SO031320511!O:O,SO031320511!A:A,"P")</f>
        <v>0</v>
      </c>
      <c r="E66" s="11">
        <f>C66+D66</f>
        <v>0</v>
      </c>
      <c r="F66" s="12">
        <f>SO031320511!T7</f>
        <v>0</v>
      </c>
    </row>
    <row r="67">
      <c r="A67" s="10" t="s">
        <v>126</v>
      </c>
      <c r="B67" s="10" t="s">
        <v>127</v>
      </c>
      <c r="C67" s="11">
        <f>C68+C69</f>
        <v>0</v>
      </c>
      <c r="D67" s="11">
        <f>D68+D69</f>
        <v>0</v>
      </c>
      <c r="E67" s="11">
        <f>C67+D67</f>
        <v>0</v>
      </c>
      <c r="F67" s="12">
        <f>F68+F69</f>
        <v>0</v>
      </c>
    </row>
    <row r="68">
      <c r="A68" s="10" t="s">
        <v>128</v>
      </c>
      <c r="B68" s="10" t="s">
        <v>129</v>
      </c>
      <c r="C68" s="11">
        <f>SO033120111!M8</f>
        <v>0</v>
      </c>
      <c r="D68" s="11">
        <f>SUMIFS(SO033120111!O:O,SO033120111!A:A,"P")</f>
        <v>0</v>
      </c>
      <c r="E68" s="11">
        <f>C68+D68</f>
        <v>0</v>
      </c>
      <c r="F68" s="12">
        <f>SO033120111!T7</f>
        <v>0</v>
      </c>
    </row>
    <row r="69">
      <c r="A69" s="10" t="s">
        <v>130</v>
      </c>
      <c r="B69" s="10" t="s">
        <v>131</v>
      </c>
      <c r="C69" s="11">
        <f>SO033120121!M8</f>
        <v>0</v>
      </c>
      <c r="D69" s="11">
        <f>SUMIFS(SO033120121!O:O,SO033120121!A:A,"P")</f>
        <v>0</v>
      </c>
      <c r="E69" s="11">
        <f>C69+D69</f>
        <v>0</v>
      </c>
      <c r="F69" s="12">
        <f>SO033120121!T7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135</v>
      </c>
      <c r="C71" s="11">
        <f>SO03326041!M8</f>
        <v>0</v>
      </c>
      <c r="D71" s="11">
        <f>SUMIFS(SO03326041!O:O,SO03326041!A:A,"P")</f>
        <v>0</v>
      </c>
      <c r="E71" s="11">
        <f>C71+D71</f>
        <v>0</v>
      </c>
      <c r="F71" s="12">
        <f>SO03326041!T7</f>
        <v>0</v>
      </c>
    </row>
    <row r="72">
      <c r="A72" s="10" t="s">
        <v>136</v>
      </c>
      <c r="B72" s="10" t="s">
        <v>137</v>
      </c>
      <c r="C72" s="11">
        <f>C73+C74+C75+C76+C77</f>
        <v>0</v>
      </c>
      <c r="D72" s="11">
        <f>D73+D74+D75+D76+D77</f>
        <v>0</v>
      </c>
      <c r="E72" s="11">
        <f>C72+D72</f>
        <v>0</v>
      </c>
      <c r="F72" s="12">
        <f>F73+F74+F75+F76+F77</f>
        <v>0</v>
      </c>
    </row>
    <row r="73">
      <c r="A73" s="10" t="s">
        <v>138</v>
      </c>
      <c r="B73" s="10" t="s">
        <v>139</v>
      </c>
      <c r="C73" s="11">
        <f>SO03331261!M8</f>
        <v>0</v>
      </c>
      <c r="D73" s="11">
        <f>SUMIFS(SO03331261!O:O,SO03331261!A:A,"P")</f>
        <v>0</v>
      </c>
      <c r="E73" s="11">
        <f>C73+D73</f>
        <v>0</v>
      </c>
      <c r="F73" s="12">
        <f>SO03331261!T7</f>
        <v>0</v>
      </c>
    </row>
    <row r="74">
      <c r="A74" s="10" t="s">
        <v>140</v>
      </c>
      <c r="B74" s="10" t="s">
        <v>141</v>
      </c>
      <c r="C74" s="11">
        <f>SO03331262!M8</f>
        <v>0</v>
      </c>
      <c r="D74" s="11">
        <f>SUMIFS(SO03331262!O:O,SO03331262!A:A,"P")</f>
        <v>0</v>
      </c>
      <c r="E74" s="11">
        <f>C74+D74</f>
        <v>0</v>
      </c>
      <c r="F74" s="12">
        <f>SO03331262!T7</f>
        <v>0</v>
      </c>
    </row>
    <row r="75">
      <c r="A75" s="10" t="s">
        <v>142</v>
      </c>
      <c r="B75" s="10" t="s">
        <v>143</v>
      </c>
      <c r="C75" s="11">
        <f>SO033320611!M8</f>
        <v>0</v>
      </c>
      <c r="D75" s="11">
        <f>SUMIFS(SO033320611!O:O,SO033320611!A:A,"P")</f>
        <v>0</v>
      </c>
      <c r="E75" s="11">
        <f>C75+D75</f>
        <v>0</v>
      </c>
      <c r="F75" s="12">
        <f>SO033320611!T7</f>
        <v>0</v>
      </c>
    </row>
    <row r="76">
      <c r="A76" s="10" t="s">
        <v>144</v>
      </c>
      <c r="B76" s="10" t="s">
        <v>145</v>
      </c>
      <c r="C76" s="11">
        <f>SO033320621!M8</f>
        <v>0</v>
      </c>
      <c r="D76" s="11">
        <f>SUMIFS(SO033320621!O:O,SO033320621!A:A,"P")</f>
        <v>0</v>
      </c>
      <c r="E76" s="11">
        <f>C76+D76</f>
        <v>0</v>
      </c>
      <c r="F76" s="12">
        <f>SO033320621!T7</f>
        <v>0</v>
      </c>
    </row>
    <row r="77">
      <c r="A77" s="10" t="s">
        <v>146</v>
      </c>
      <c r="B77" s="10" t="s">
        <v>147</v>
      </c>
      <c r="C77" s="11">
        <f>SO03336061!M8</f>
        <v>0</v>
      </c>
      <c r="D77" s="11">
        <f>SUMIFS(SO03336061!O:O,SO03336061!A:A,"P")</f>
        <v>0</v>
      </c>
      <c r="E77" s="11">
        <f>C77+D77</f>
        <v>0</v>
      </c>
      <c r="F77" s="12">
        <f>SO03336061!T7</f>
        <v>0</v>
      </c>
    </row>
    <row r="78">
      <c r="A78" s="10" t="s">
        <v>148</v>
      </c>
      <c r="B78" s="10" t="s">
        <v>149</v>
      </c>
      <c r="C78" s="11">
        <f>C79</f>
        <v>0</v>
      </c>
      <c r="D78" s="11">
        <f>D79</f>
        <v>0</v>
      </c>
      <c r="E78" s="11">
        <f>C78+D78</f>
        <v>0</v>
      </c>
      <c r="F78" s="12">
        <f>F79</f>
        <v>0</v>
      </c>
    </row>
    <row r="79">
      <c r="A79" s="10" t="s">
        <v>150</v>
      </c>
      <c r="B79" s="10" t="s">
        <v>151</v>
      </c>
      <c r="C79" s="11">
        <f>SO033420711!M8</f>
        <v>0</v>
      </c>
      <c r="D79" s="11">
        <f>SUMIFS(SO033420711!O:O,SO033420711!A:A,"P")</f>
        <v>0</v>
      </c>
      <c r="E79" s="11">
        <f>C79+D79</f>
        <v>0</v>
      </c>
      <c r="F79" s="12">
        <f>SO033420711!T7</f>
        <v>0</v>
      </c>
    </row>
    <row r="80">
      <c r="A80" s="10" t="s">
        <v>152</v>
      </c>
      <c r="B80" s="10" t="s">
        <v>153</v>
      </c>
      <c r="C80" s="11">
        <f>C81</f>
        <v>0</v>
      </c>
      <c r="D80" s="11">
        <f>D81</f>
        <v>0</v>
      </c>
      <c r="E80" s="11">
        <f>C80+D80</f>
        <v>0</v>
      </c>
      <c r="F80" s="12">
        <f>F81</f>
        <v>0</v>
      </c>
    </row>
    <row r="81">
      <c r="A81" s="10" t="s">
        <v>154</v>
      </c>
      <c r="B81" s="10" t="s">
        <v>155</v>
      </c>
      <c r="C81" s="11">
        <f>'SO9898'!M8</f>
        <v>0</v>
      </c>
      <c r="D81" s="11">
        <f>SUMIFS('SO9898'!O:O,'SO9898'!A:A,"P")</f>
        <v>0</v>
      </c>
      <c r="E81" s="11">
        <f>C81+D81</f>
        <v>0</v>
      </c>
      <c r="F81" s="12">
        <f>'SO9898'!T7</f>
        <v>0</v>
      </c>
    </row>
    <row r="82">
      <c r="A82" s="10" t="s">
        <v>156</v>
      </c>
      <c r="B82" s="10" t="s">
        <v>157</v>
      </c>
      <c r="C82" s="11">
        <f>C83</f>
        <v>0</v>
      </c>
      <c r="D82" s="11">
        <f>D83</f>
        <v>0</v>
      </c>
      <c r="E82" s="11">
        <f>C82+D82</f>
        <v>0</v>
      </c>
      <c r="F82" s="12">
        <f>F83</f>
        <v>0</v>
      </c>
    </row>
    <row r="83">
      <c r="A83" s="10" t="s">
        <v>158</v>
      </c>
      <c r="B83" s="10" t="s">
        <v>159</v>
      </c>
      <c r="C83" s="11">
        <f>'SO9090'!M8</f>
        <v>0</v>
      </c>
      <c r="D83" s="11">
        <f>SUMIFS('SO9090'!O:O,'SO9090'!A:A,"P")</f>
        <v>0</v>
      </c>
      <c r="E83" s="11">
        <f>C83+D83</f>
        <v>0</v>
      </c>
      <c r="F83" s="12">
        <f>'SO9090'!T7</f>
        <v>0</v>
      </c>
    </row>
    <row r="84">
      <c r="A84" s="13"/>
      <c r="B84" s="13"/>
      <c r="C84" s="14"/>
      <c r="D84" s="14"/>
      <c r="E84" s="14"/>
      <c r="F84" s="15"/>
    </row>
  </sheetData>
  <sheetProtection sheet="1" objects="1" scenarios="1" spinCount="100000" saltValue="4PW/Qbot285yd9tRP72Eft3Nw4bdvurcs9uCVjrG0Ea4KPh04RSYMTQ5gOd1Z93rd8aZhhqEbLuFCfon2VaNvg==" hashValue="ZvmxQPzstMj7AZ54k93bxNEpdpfWLLw6+uZ+0EpfdTO84ZS7L+XWlXRBJIvwvHZpWR/Hnt7q1ZK7jZDgIr21d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COUNTIFS(L8:L243,"=0",A8:A243,"P")+COUNTIFS(L8:L243,"",A8:A243,"P")+SUM(Q8:Q243)</f>
        <v>0</v>
      </c>
    </row>
    <row r="8">
      <c r="A8" s="1" t="s">
        <v>180</v>
      </c>
      <c r="C8" s="22" t="s">
        <v>1116</v>
      </c>
      <c r="E8" s="23" t="s">
        <v>33</v>
      </c>
      <c r="L8" s="24">
        <f>L9+L230</f>
        <v>0</v>
      </c>
      <c r="M8" s="24">
        <f>M9+M230</f>
        <v>0</v>
      </c>
      <c r="N8" s="25"/>
    </row>
    <row r="9">
      <c r="A9" s="1" t="s">
        <v>182</v>
      </c>
      <c r="C9" s="22" t="s">
        <v>641</v>
      </c>
      <c r="E9" s="23" t="s">
        <v>1117</v>
      </c>
      <c r="L9" s="24">
        <f>SUMIFS(L10:L229,A10:A229,"P")</f>
        <v>0</v>
      </c>
      <c r="M9" s="24">
        <f>SUMIFS(M10:M229,A10:A229,"P")</f>
        <v>0</v>
      </c>
      <c r="N9" s="25"/>
    </row>
    <row r="10">
      <c r="A10" s="1" t="s">
        <v>185</v>
      </c>
      <c r="B10" s="1">
        <v>47</v>
      </c>
      <c r="C10" s="26" t="s">
        <v>1118</v>
      </c>
      <c r="D10" t="s">
        <v>239</v>
      </c>
      <c r="E10" s="27" t="s">
        <v>1119</v>
      </c>
      <c r="F10" s="28" t="s">
        <v>285</v>
      </c>
      <c r="G10" s="29">
        <v>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1120</v>
      </c>
    </row>
    <row r="13">
      <c r="A13" s="1" t="s">
        <v>194</v>
      </c>
      <c r="E13" s="27" t="s">
        <v>1121</v>
      </c>
    </row>
    <row r="14">
      <c r="A14" s="1" t="s">
        <v>185</v>
      </c>
      <c r="B14" s="1">
        <v>48</v>
      </c>
      <c r="C14" s="26" t="s">
        <v>1122</v>
      </c>
      <c r="D14" t="s">
        <v>239</v>
      </c>
      <c r="E14" s="27" t="s">
        <v>1123</v>
      </c>
      <c r="F14" s="28" t="s">
        <v>285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871</v>
      </c>
    </row>
    <row r="17">
      <c r="A17" s="1" t="s">
        <v>194</v>
      </c>
      <c r="E17" s="27" t="s">
        <v>1121</v>
      </c>
    </row>
    <row r="18" ht="25.5">
      <c r="A18" s="1" t="s">
        <v>185</v>
      </c>
      <c r="B18" s="1">
        <v>41</v>
      </c>
      <c r="C18" s="26" t="s">
        <v>1124</v>
      </c>
      <c r="D18" t="s">
        <v>239</v>
      </c>
      <c r="E18" s="27" t="s">
        <v>1125</v>
      </c>
      <c r="F18" s="28" t="s">
        <v>289</v>
      </c>
      <c r="G18" s="29">
        <v>60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754</v>
      </c>
    </row>
    <row r="21">
      <c r="A21" s="1" t="s">
        <v>194</v>
      </c>
      <c r="E21" s="27" t="s">
        <v>1121</v>
      </c>
    </row>
    <row r="22" ht="25.5">
      <c r="A22" s="1" t="s">
        <v>185</v>
      </c>
      <c r="B22" s="1">
        <v>49</v>
      </c>
      <c r="C22" s="26" t="s">
        <v>780</v>
      </c>
      <c r="D22" t="s">
        <v>239</v>
      </c>
      <c r="E22" s="27" t="s">
        <v>781</v>
      </c>
      <c r="F22" s="28" t="s">
        <v>289</v>
      </c>
      <c r="G22" s="29">
        <v>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743</v>
      </c>
    </row>
    <row r="25">
      <c r="A25" s="1" t="s">
        <v>194</v>
      </c>
      <c r="E25" s="27" t="s">
        <v>1121</v>
      </c>
    </row>
    <row r="26">
      <c r="A26" s="1" t="s">
        <v>185</v>
      </c>
      <c r="B26" s="1">
        <v>40</v>
      </c>
      <c r="C26" s="26" t="s">
        <v>1126</v>
      </c>
      <c r="D26" t="s">
        <v>239</v>
      </c>
      <c r="E26" s="27" t="s">
        <v>1127</v>
      </c>
      <c r="F26" s="28" t="s">
        <v>289</v>
      </c>
      <c r="G26" s="29">
        <v>280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782</v>
      </c>
    </row>
    <row r="29">
      <c r="A29" s="1" t="s">
        <v>194</v>
      </c>
      <c r="E29" s="27" t="s">
        <v>1121</v>
      </c>
    </row>
    <row r="30">
      <c r="A30" s="1" t="s">
        <v>185</v>
      </c>
      <c r="B30" s="1">
        <v>50</v>
      </c>
      <c r="C30" s="26" t="s">
        <v>1128</v>
      </c>
      <c r="D30" t="s">
        <v>239</v>
      </c>
      <c r="E30" s="27" t="s">
        <v>1129</v>
      </c>
      <c r="F30" s="28" t="s">
        <v>285</v>
      </c>
      <c r="G30" s="29">
        <v>30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707</v>
      </c>
    </row>
    <row r="33">
      <c r="A33" s="1" t="s">
        <v>194</v>
      </c>
      <c r="E33" s="27" t="s">
        <v>1121</v>
      </c>
    </row>
    <row r="34">
      <c r="A34" s="1" t="s">
        <v>185</v>
      </c>
      <c r="B34" s="1">
        <v>42</v>
      </c>
      <c r="C34" s="26" t="s">
        <v>321</v>
      </c>
      <c r="D34" t="s">
        <v>239</v>
      </c>
      <c r="E34" s="27" t="s">
        <v>322</v>
      </c>
      <c r="F34" s="28" t="s">
        <v>289</v>
      </c>
      <c r="G34" s="29">
        <v>80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1067</v>
      </c>
    </row>
    <row r="37">
      <c r="A37" s="1" t="s">
        <v>194</v>
      </c>
      <c r="E37" s="27" t="s">
        <v>1121</v>
      </c>
    </row>
    <row r="38" ht="25.5">
      <c r="A38" s="1" t="s">
        <v>185</v>
      </c>
      <c r="B38" s="1">
        <v>43</v>
      </c>
      <c r="C38" s="26" t="s">
        <v>1130</v>
      </c>
      <c r="D38" t="s">
        <v>239</v>
      </c>
      <c r="E38" s="27" t="s">
        <v>1131</v>
      </c>
      <c r="F38" s="28" t="s">
        <v>285</v>
      </c>
      <c r="G38" s="29">
        <v>18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817</v>
      </c>
    </row>
    <row r="41">
      <c r="A41" s="1" t="s">
        <v>194</v>
      </c>
      <c r="E41" s="27" t="s">
        <v>1121</v>
      </c>
    </row>
    <row r="42">
      <c r="A42" s="1" t="s">
        <v>185</v>
      </c>
      <c r="B42" s="1">
        <v>46</v>
      </c>
      <c r="C42" s="26" t="s">
        <v>1132</v>
      </c>
      <c r="D42" t="s">
        <v>239</v>
      </c>
      <c r="E42" s="27" t="s">
        <v>1133</v>
      </c>
      <c r="F42" s="28" t="s">
        <v>285</v>
      </c>
      <c r="G42" s="29">
        <v>9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951</v>
      </c>
    </row>
    <row r="45">
      <c r="A45" s="1" t="s">
        <v>194</v>
      </c>
      <c r="E45" s="27" t="s">
        <v>1121</v>
      </c>
    </row>
    <row r="46">
      <c r="A46" s="1" t="s">
        <v>185</v>
      </c>
      <c r="B46" s="1">
        <v>38</v>
      </c>
      <c r="C46" s="26" t="s">
        <v>983</v>
      </c>
      <c r="D46" t="s">
        <v>239</v>
      </c>
      <c r="E46" s="27" t="s">
        <v>984</v>
      </c>
      <c r="F46" s="28" t="s">
        <v>337</v>
      </c>
      <c r="G46" s="29">
        <v>2.6000000000000001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1134</v>
      </c>
    </row>
    <row r="49">
      <c r="A49" s="1" t="s">
        <v>194</v>
      </c>
      <c r="E49" s="27" t="s">
        <v>1121</v>
      </c>
    </row>
    <row r="50">
      <c r="A50" s="1" t="s">
        <v>185</v>
      </c>
      <c r="B50" s="1">
        <v>39</v>
      </c>
      <c r="C50" s="26" t="s">
        <v>1135</v>
      </c>
      <c r="D50" t="s">
        <v>239</v>
      </c>
      <c r="E50" s="27" t="s">
        <v>1136</v>
      </c>
      <c r="F50" s="28" t="s">
        <v>289</v>
      </c>
      <c r="G50" s="29">
        <v>1300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1137</v>
      </c>
    </row>
    <row r="53">
      <c r="A53" s="1" t="s">
        <v>194</v>
      </c>
      <c r="E53" s="27" t="s">
        <v>1121</v>
      </c>
    </row>
    <row r="54">
      <c r="A54" s="1" t="s">
        <v>185</v>
      </c>
      <c r="B54" s="1">
        <v>36</v>
      </c>
      <c r="C54" s="26" t="s">
        <v>1138</v>
      </c>
      <c r="D54" t="s">
        <v>239</v>
      </c>
      <c r="E54" s="27" t="s">
        <v>1139</v>
      </c>
      <c r="F54" s="28" t="s">
        <v>337</v>
      </c>
      <c r="G54" s="29">
        <v>1.5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1140</v>
      </c>
    </row>
    <row r="57">
      <c r="A57" s="1" t="s">
        <v>194</v>
      </c>
      <c r="E57" s="27" t="s">
        <v>1121</v>
      </c>
    </row>
    <row r="58">
      <c r="A58" s="1" t="s">
        <v>185</v>
      </c>
      <c r="B58" s="1">
        <v>37</v>
      </c>
      <c r="C58" s="26" t="s">
        <v>1141</v>
      </c>
      <c r="D58" t="s">
        <v>239</v>
      </c>
      <c r="E58" s="27" t="s">
        <v>1142</v>
      </c>
      <c r="F58" s="28" t="s">
        <v>337</v>
      </c>
      <c r="G58" s="29">
        <v>1.5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1140</v>
      </c>
    </row>
    <row r="61">
      <c r="A61" s="1" t="s">
        <v>194</v>
      </c>
      <c r="E61" s="27" t="s">
        <v>1121</v>
      </c>
    </row>
    <row r="62">
      <c r="A62" s="1" t="s">
        <v>185</v>
      </c>
      <c r="B62" s="1">
        <v>44</v>
      </c>
      <c r="C62" s="26" t="s">
        <v>1143</v>
      </c>
      <c r="D62" t="s">
        <v>239</v>
      </c>
      <c r="E62" s="27" t="s">
        <v>1144</v>
      </c>
      <c r="F62" s="28" t="s">
        <v>285</v>
      </c>
      <c r="G62" s="29">
        <v>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871</v>
      </c>
    </row>
    <row r="65">
      <c r="A65" s="1" t="s">
        <v>194</v>
      </c>
      <c r="E65" s="27" t="s">
        <v>1121</v>
      </c>
    </row>
    <row r="66">
      <c r="A66" s="1" t="s">
        <v>185</v>
      </c>
      <c r="B66" s="1">
        <v>45</v>
      </c>
      <c r="C66" s="26" t="s">
        <v>993</v>
      </c>
      <c r="D66" t="s">
        <v>239</v>
      </c>
      <c r="E66" s="27" t="s">
        <v>994</v>
      </c>
      <c r="F66" s="28" t="s">
        <v>285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871</v>
      </c>
    </row>
    <row r="69">
      <c r="A69" s="1" t="s">
        <v>194</v>
      </c>
      <c r="E69" s="27" t="s">
        <v>1121</v>
      </c>
    </row>
    <row r="70">
      <c r="A70" s="1" t="s">
        <v>185</v>
      </c>
      <c r="B70" s="1">
        <v>31</v>
      </c>
      <c r="C70" s="26" t="s">
        <v>1145</v>
      </c>
      <c r="D70" t="s">
        <v>239</v>
      </c>
      <c r="E70" s="27" t="s">
        <v>1146</v>
      </c>
      <c r="F70" s="28" t="s">
        <v>285</v>
      </c>
      <c r="G70" s="29">
        <v>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951</v>
      </c>
    </row>
    <row r="73">
      <c r="A73" s="1" t="s">
        <v>194</v>
      </c>
      <c r="E73" s="27" t="s">
        <v>1121</v>
      </c>
    </row>
    <row r="74">
      <c r="A74" s="1" t="s">
        <v>185</v>
      </c>
      <c r="B74" s="1">
        <v>32</v>
      </c>
      <c r="C74" s="26" t="s">
        <v>527</v>
      </c>
      <c r="D74" t="s">
        <v>239</v>
      </c>
      <c r="E74" s="27" t="s">
        <v>528</v>
      </c>
      <c r="F74" s="28" t="s">
        <v>285</v>
      </c>
      <c r="G74" s="29">
        <v>9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951</v>
      </c>
    </row>
    <row r="77">
      <c r="A77" s="1" t="s">
        <v>194</v>
      </c>
      <c r="E77" s="27" t="s">
        <v>1121</v>
      </c>
    </row>
    <row r="78">
      <c r="A78" s="1" t="s">
        <v>185</v>
      </c>
      <c r="B78" s="1">
        <v>1</v>
      </c>
      <c r="C78" s="26" t="s">
        <v>1147</v>
      </c>
      <c r="D78" t="s">
        <v>239</v>
      </c>
      <c r="E78" s="27" t="s">
        <v>1148</v>
      </c>
      <c r="F78" s="28" t="s">
        <v>285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724</v>
      </c>
    </row>
    <row r="81">
      <c r="A81" s="1" t="s">
        <v>194</v>
      </c>
      <c r="E81" s="27" t="s">
        <v>1121</v>
      </c>
    </row>
    <row r="82">
      <c r="A82" s="1" t="s">
        <v>185</v>
      </c>
      <c r="B82" s="1">
        <v>2</v>
      </c>
      <c r="C82" s="26" t="s">
        <v>1149</v>
      </c>
      <c r="D82" t="s">
        <v>239</v>
      </c>
      <c r="E82" s="27" t="s">
        <v>1150</v>
      </c>
      <c r="F82" s="28" t="s">
        <v>285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792</v>
      </c>
    </row>
    <row r="85">
      <c r="A85" s="1" t="s">
        <v>194</v>
      </c>
      <c r="E85" s="27" t="s">
        <v>1121</v>
      </c>
    </row>
    <row r="86">
      <c r="A86" s="1" t="s">
        <v>185</v>
      </c>
      <c r="B86" s="1">
        <v>3</v>
      </c>
      <c r="C86" s="26" t="s">
        <v>1151</v>
      </c>
      <c r="D86" t="s">
        <v>239</v>
      </c>
      <c r="E86" s="27" t="s">
        <v>1152</v>
      </c>
      <c r="F86" s="28" t="s">
        <v>285</v>
      </c>
      <c r="G86" s="29">
        <v>7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1095</v>
      </c>
    </row>
    <row r="89">
      <c r="A89" s="1" t="s">
        <v>194</v>
      </c>
      <c r="E89" s="27" t="s">
        <v>1121</v>
      </c>
    </row>
    <row r="90">
      <c r="A90" s="1" t="s">
        <v>185</v>
      </c>
      <c r="B90" s="1">
        <v>5</v>
      </c>
      <c r="C90" s="26" t="s">
        <v>1153</v>
      </c>
      <c r="D90" t="s">
        <v>239</v>
      </c>
      <c r="E90" s="27" t="s">
        <v>1154</v>
      </c>
      <c r="F90" s="28" t="s">
        <v>285</v>
      </c>
      <c r="G90" s="29">
        <v>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1095</v>
      </c>
    </row>
    <row r="93">
      <c r="A93" s="1" t="s">
        <v>194</v>
      </c>
      <c r="E93" s="27" t="s">
        <v>1121</v>
      </c>
    </row>
    <row r="94">
      <c r="A94" s="1" t="s">
        <v>185</v>
      </c>
      <c r="B94" s="1">
        <v>24</v>
      </c>
      <c r="C94" s="26" t="s">
        <v>1155</v>
      </c>
      <c r="D94" t="s">
        <v>239</v>
      </c>
      <c r="E94" s="27" t="s">
        <v>1156</v>
      </c>
      <c r="F94" s="28" t="s">
        <v>285</v>
      </c>
      <c r="G94" s="29">
        <v>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1157</v>
      </c>
    </row>
    <row r="96">
      <c r="A96" s="1" t="s">
        <v>193</v>
      </c>
      <c r="E96" s="33" t="s">
        <v>894</v>
      </c>
    </row>
    <row r="97">
      <c r="A97" s="1" t="s">
        <v>194</v>
      </c>
      <c r="E97" s="27" t="s">
        <v>1121</v>
      </c>
    </row>
    <row r="98">
      <c r="A98" s="1" t="s">
        <v>185</v>
      </c>
      <c r="B98" s="1">
        <v>25</v>
      </c>
      <c r="C98" s="26" t="s">
        <v>1158</v>
      </c>
      <c r="D98" t="s">
        <v>239</v>
      </c>
      <c r="E98" s="27" t="s">
        <v>1159</v>
      </c>
      <c r="F98" s="28" t="s">
        <v>285</v>
      </c>
      <c r="G98" s="29">
        <v>8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894</v>
      </c>
    </row>
    <row r="101">
      <c r="A101" s="1" t="s">
        <v>194</v>
      </c>
      <c r="E101" s="27" t="s">
        <v>1121</v>
      </c>
    </row>
    <row r="102" ht="25.5">
      <c r="A102" s="1" t="s">
        <v>185</v>
      </c>
      <c r="B102" s="1">
        <v>26</v>
      </c>
      <c r="C102" s="26" t="s">
        <v>1160</v>
      </c>
      <c r="D102" t="s">
        <v>239</v>
      </c>
      <c r="E102" s="27" t="s">
        <v>1161</v>
      </c>
      <c r="F102" s="28" t="s">
        <v>285</v>
      </c>
      <c r="G102" s="29">
        <v>14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942</v>
      </c>
    </row>
    <row r="105">
      <c r="A105" s="1" t="s">
        <v>194</v>
      </c>
      <c r="E105" s="27" t="s">
        <v>1121</v>
      </c>
    </row>
    <row r="106" ht="25.5">
      <c r="A106" s="1" t="s">
        <v>185</v>
      </c>
      <c r="B106" s="1">
        <v>27</v>
      </c>
      <c r="C106" s="26" t="s">
        <v>1162</v>
      </c>
      <c r="D106" t="s">
        <v>239</v>
      </c>
      <c r="E106" s="27" t="s">
        <v>1163</v>
      </c>
      <c r="F106" s="28" t="s">
        <v>285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871</v>
      </c>
    </row>
    <row r="109">
      <c r="A109" s="1" t="s">
        <v>194</v>
      </c>
      <c r="E109" s="27" t="s">
        <v>1121</v>
      </c>
    </row>
    <row r="110">
      <c r="A110" s="1" t="s">
        <v>185</v>
      </c>
      <c r="B110" s="1">
        <v>28</v>
      </c>
      <c r="C110" s="26" t="s">
        <v>1164</v>
      </c>
      <c r="D110" t="s">
        <v>239</v>
      </c>
      <c r="E110" s="27" t="s">
        <v>1165</v>
      </c>
      <c r="F110" s="28" t="s">
        <v>285</v>
      </c>
      <c r="G110" s="29">
        <v>16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841</v>
      </c>
    </row>
    <row r="113">
      <c r="A113" s="1" t="s">
        <v>194</v>
      </c>
      <c r="E113" s="27" t="s">
        <v>1121</v>
      </c>
    </row>
    <row r="114">
      <c r="A114" s="1" t="s">
        <v>185</v>
      </c>
      <c r="B114" s="1">
        <v>33</v>
      </c>
      <c r="C114" s="26" t="s">
        <v>1166</v>
      </c>
      <c r="D114" t="s">
        <v>239</v>
      </c>
      <c r="E114" s="27" t="s">
        <v>1167</v>
      </c>
      <c r="F114" s="28" t="s">
        <v>285</v>
      </c>
      <c r="G114" s="29">
        <v>32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920</v>
      </c>
    </row>
    <row r="117">
      <c r="A117" s="1" t="s">
        <v>194</v>
      </c>
      <c r="E117" s="27" t="s">
        <v>1121</v>
      </c>
    </row>
    <row r="118">
      <c r="A118" s="1" t="s">
        <v>185</v>
      </c>
      <c r="B118" s="1">
        <v>34</v>
      </c>
      <c r="C118" s="26" t="s">
        <v>1168</v>
      </c>
      <c r="D118" t="s">
        <v>239</v>
      </c>
      <c r="E118" s="27" t="s">
        <v>1169</v>
      </c>
      <c r="F118" s="28" t="s">
        <v>285</v>
      </c>
      <c r="G118" s="29">
        <v>32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920</v>
      </c>
    </row>
    <row r="121">
      <c r="A121" s="1" t="s">
        <v>194</v>
      </c>
      <c r="E121" s="27" t="s">
        <v>1121</v>
      </c>
    </row>
    <row r="122">
      <c r="A122" s="1" t="s">
        <v>185</v>
      </c>
      <c r="B122" s="1">
        <v>12</v>
      </c>
      <c r="C122" s="26" t="s">
        <v>1170</v>
      </c>
      <c r="D122" t="s">
        <v>239</v>
      </c>
      <c r="E122" s="27" t="s">
        <v>1171</v>
      </c>
      <c r="F122" s="28" t="s">
        <v>285</v>
      </c>
      <c r="G122" s="29">
        <v>16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841</v>
      </c>
    </row>
    <row r="125">
      <c r="A125" s="1" t="s">
        <v>194</v>
      </c>
      <c r="E125" s="27" t="s">
        <v>1121</v>
      </c>
    </row>
    <row r="126">
      <c r="A126" s="1" t="s">
        <v>185</v>
      </c>
      <c r="B126" s="1">
        <v>13</v>
      </c>
      <c r="C126" s="26" t="s">
        <v>1172</v>
      </c>
      <c r="D126" t="s">
        <v>239</v>
      </c>
      <c r="E126" s="27" t="s">
        <v>1173</v>
      </c>
      <c r="F126" s="28" t="s">
        <v>285</v>
      </c>
      <c r="G126" s="29">
        <v>16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841</v>
      </c>
    </row>
    <row r="129">
      <c r="A129" s="1" t="s">
        <v>194</v>
      </c>
      <c r="E129" s="27" t="s">
        <v>1121</v>
      </c>
    </row>
    <row r="130">
      <c r="A130" s="1" t="s">
        <v>185</v>
      </c>
      <c r="B130" s="1">
        <v>14</v>
      </c>
      <c r="C130" s="26" t="s">
        <v>1174</v>
      </c>
      <c r="D130" t="s">
        <v>239</v>
      </c>
      <c r="E130" s="27" t="s">
        <v>1175</v>
      </c>
      <c r="F130" s="28" t="s">
        <v>285</v>
      </c>
      <c r="G130" s="29">
        <v>22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1176</v>
      </c>
    </row>
    <row r="133">
      <c r="A133" s="1" t="s">
        <v>194</v>
      </c>
      <c r="E133" s="27" t="s">
        <v>1121</v>
      </c>
    </row>
    <row r="134">
      <c r="A134" s="1" t="s">
        <v>185</v>
      </c>
      <c r="B134" s="1">
        <v>15</v>
      </c>
      <c r="C134" s="26" t="s">
        <v>1177</v>
      </c>
      <c r="D134" t="s">
        <v>239</v>
      </c>
      <c r="E134" s="27" t="s">
        <v>1178</v>
      </c>
      <c r="F134" s="28" t="s">
        <v>285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1176</v>
      </c>
    </row>
    <row r="137">
      <c r="A137" s="1" t="s">
        <v>194</v>
      </c>
      <c r="E137" s="27" t="s">
        <v>1121</v>
      </c>
    </row>
    <row r="138">
      <c r="A138" s="1" t="s">
        <v>185</v>
      </c>
      <c r="B138" s="1">
        <v>16</v>
      </c>
      <c r="C138" s="26" t="s">
        <v>1179</v>
      </c>
      <c r="D138" t="s">
        <v>239</v>
      </c>
      <c r="E138" s="27" t="s">
        <v>1180</v>
      </c>
      <c r="F138" s="28" t="s">
        <v>285</v>
      </c>
      <c r="G138" s="29">
        <v>35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783</v>
      </c>
    </row>
    <row r="141">
      <c r="A141" s="1" t="s">
        <v>194</v>
      </c>
      <c r="E141" s="27" t="s">
        <v>1121</v>
      </c>
    </row>
    <row r="142">
      <c r="A142" s="1" t="s">
        <v>185</v>
      </c>
      <c r="B142" s="1">
        <v>17</v>
      </c>
      <c r="C142" s="26" t="s">
        <v>1181</v>
      </c>
      <c r="D142" t="s">
        <v>239</v>
      </c>
      <c r="E142" s="27" t="s">
        <v>1182</v>
      </c>
      <c r="F142" s="28" t="s">
        <v>285</v>
      </c>
      <c r="G142" s="29">
        <v>35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783</v>
      </c>
    </row>
    <row r="145">
      <c r="A145" s="1" t="s">
        <v>194</v>
      </c>
      <c r="E145" s="27" t="s">
        <v>1121</v>
      </c>
    </row>
    <row r="146">
      <c r="A146" s="1" t="s">
        <v>185</v>
      </c>
      <c r="B146" s="1">
        <v>18</v>
      </c>
      <c r="C146" s="26" t="s">
        <v>1183</v>
      </c>
      <c r="D146" t="s">
        <v>239</v>
      </c>
      <c r="E146" s="27" t="s">
        <v>1184</v>
      </c>
      <c r="F146" s="28" t="s">
        <v>285</v>
      </c>
      <c r="G146" s="29">
        <v>8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1185</v>
      </c>
    </row>
    <row r="148">
      <c r="A148" s="1" t="s">
        <v>193</v>
      </c>
      <c r="E148" s="33" t="s">
        <v>894</v>
      </c>
    </row>
    <row r="149">
      <c r="A149" s="1" t="s">
        <v>194</v>
      </c>
      <c r="E149" s="27" t="s">
        <v>1121</v>
      </c>
    </row>
    <row r="150">
      <c r="A150" s="1" t="s">
        <v>185</v>
      </c>
      <c r="B150" s="1">
        <v>19</v>
      </c>
      <c r="C150" s="26" t="s">
        <v>1186</v>
      </c>
      <c r="D150" t="s">
        <v>239</v>
      </c>
      <c r="E150" s="27" t="s">
        <v>1187</v>
      </c>
      <c r="F150" s="28" t="s">
        <v>285</v>
      </c>
      <c r="G150" s="29">
        <v>8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894</v>
      </c>
    </row>
    <row r="153">
      <c r="A153" s="1" t="s">
        <v>194</v>
      </c>
      <c r="E153" s="27" t="s">
        <v>1121</v>
      </c>
    </row>
    <row r="154">
      <c r="A154" s="1" t="s">
        <v>185</v>
      </c>
      <c r="B154" s="1">
        <v>22</v>
      </c>
      <c r="C154" s="26" t="s">
        <v>1188</v>
      </c>
      <c r="D154" t="s">
        <v>239</v>
      </c>
      <c r="E154" s="27" t="s">
        <v>1189</v>
      </c>
      <c r="F154" s="28" t="s">
        <v>285</v>
      </c>
      <c r="G154" s="29">
        <v>9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951</v>
      </c>
    </row>
    <row r="157">
      <c r="A157" s="1" t="s">
        <v>194</v>
      </c>
      <c r="E157" s="27" t="s">
        <v>1121</v>
      </c>
    </row>
    <row r="158">
      <c r="A158" s="1" t="s">
        <v>185</v>
      </c>
      <c r="B158" s="1">
        <v>23</v>
      </c>
      <c r="C158" s="26" t="s">
        <v>1190</v>
      </c>
      <c r="D158" t="s">
        <v>239</v>
      </c>
      <c r="E158" s="27" t="s">
        <v>1191</v>
      </c>
      <c r="F158" s="28" t="s">
        <v>285</v>
      </c>
      <c r="G158" s="29">
        <v>9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  <c r="E160" s="33" t="s">
        <v>951</v>
      </c>
    </row>
    <row r="161">
      <c r="A161" s="1" t="s">
        <v>194</v>
      </c>
      <c r="E161" s="27" t="s">
        <v>1121</v>
      </c>
    </row>
    <row r="162">
      <c r="A162" s="1" t="s">
        <v>185</v>
      </c>
      <c r="B162" s="1">
        <v>20</v>
      </c>
      <c r="C162" s="26" t="s">
        <v>1192</v>
      </c>
      <c r="D162" t="s">
        <v>239</v>
      </c>
      <c r="E162" s="27" t="s">
        <v>1193</v>
      </c>
      <c r="F162" s="28" t="s">
        <v>285</v>
      </c>
      <c r="G162" s="29">
        <v>9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  <c r="E164" s="33" t="s">
        <v>951</v>
      </c>
    </row>
    <row r="165">
      <c r="A165" s="1" t="s">
        <v>194</v>
      </c>
      <c r="E165" s="27" t="s">
        <v>1121</v>
      </c>
    </row>
    <row r="166">
      <c r="A166" s="1" t="s">
        <v>185</v>
      </c>
      <c r="B166" s="1">
        <v>21</v>
      </c>
      <c r="C166" s="26" t="s">
        <v>1194</v>
      </c>
      <c r="D166" t="s">
        <v>239</v>
      </c>
      <c r="E166" s="27" t="s">
        <v>1195</v>
      </c>
      <c r="F166" s="28" t="s">
        <v>285</v>
      </c>
      <c r="G166" s="29">
        <v>9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  <c r="E168" s="33" t="s">
        <v>951</v>
      </c>
    </row>
    <row r="169">
      <c r="A169" s="1" t="s">
        <v>194</v>
      </c>
      <c r="E169" s="27" t="s">
        <v>1121</v>
      </c>
    </row>
    <row r="170" ht="25.5">
      <c r="A170" s="1" t="s">
        <v>185</v>
      </c>
      <c r="B170" s="1">
        <v>6</v>
      </c>
      <c r="C170" s="26" t="s">
        <v>1196</v>
      </c>
      <c r="D170" t="s">
        <v>239</v>
      </c>
      <c r="E170" s="27" t="s">
        <v>1197</v>
      </c>
      <c r="F170" s="28" t="s">
        <v>285</v>
      </c>
      <c r="G170" s="29">
        <v>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  <c r="E172" s="33" t="s">
        <v>1095</v>
      </c>
    </row>
    <row r="173">
      <c r="A173" s="1" t="s">
        <v>194</v>
      </c>
      <c r="E173" s="27" t="s">
        <v>1121</v>
      </c>
    </row>
    <row r="174" ht="25.5">
      <c r="A174" s="1" t="s">
        <v>185</v>
      </c>
      <c r="B174" s="1">
        <v>7</v>
      </c>
      <c r="C174" s="26" t="s">
        <v>1198</v>
      </c>
      <c r="D174" t="s">
        <v>239</v>
      </c>
      <c r="E174" s="27" t="s">
        <v>1199</v>
      </c>
      <c r="F174" s="28" t="s">
        <v>285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  <c r="E176" s="33" t="s">
        <v>1095</v>
      </c>
    </row>
    <row r="177">
      <c r="A177" s="1" t="s">
        <v>194</v>
      </c>
      <c r="E177" s="27" t="s">
        <v>1121</v>
      </c>
    </row>
    <row r="178">
      <c r="A178" s="1" t="s">
        <v>185</v>
      </c>
      <c r="B178" s="1">
        <v>8</v>
      </c>
      <c r="C178" s="26" t="s">
        <v>1200</v>
      </c>
      <c r="D178" t="s">
        <v>239</v>
      </c>
      <c r="E178" s="27" t="s">
        <v>1201</v>
      </c>
      <c r="F178" s="28" t="s">
        <v>285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942</v>
      </c>
    </row>
    <row r="181">
      <c r="A181" s="1" t="s">
        <v>194</v>
      </c>
      <c r="E181" s="27" t="s">
        <v>1121</v>
      </c>
    </row>
    <row r="182">
      <c r="A182" s="1" t="s">
        <v>185</v>
      </c>
      <c r="B182" s="1">
        <v>29</v>
      </c>
      <c r="C182" s="26" t="s">
        <v>1202</v>
      </c>
      <c r="D182" t="s">
        <v>239</v>
      </c>
      <c r="E182" s="27" t="s">
        <v>1203</v>
      </c>
      <c r="F182" s="28" t="s">
        <v>285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792</v>
      </c>
    </row>
    <row r="185">
      <c r="A185" s="1" t="s">
        <v>194</v>
      </c>
      <c r="E185" s="27" t="s">
        <v>1121</v>
      </c>
    </row>
    <row r="186">
      <c r="A186" s="1" t="s">
        <v>185</v>
      </c>
      <c r="B186" s="1">
        <v>30</v>
      </c>
      <c r="C186" s="26" t="s">
        <v>1204</v>
      </c>
      <c r="D186" t="s">
        <v>239</v>
      </c>
      <c r="E186" s="27" t="s">
        <v>1205</v>
      </c>
      <c r="F186" s="28" t="s">
        <v>285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792</v>
      </c>
    </row>
    <row r="189">
      <c r="A189" s="1" t="s">
        <v>194</v>
      </c>
      <c r="E189" s="27" t="s">
        <v>1121</v>
      </c>
    </row>
    <row r="190">
      <c r="A190" s="1" t="s">
        <v>185</v>
      </c>
      <c r="B190" s="1">
        <v>9</v>
      </c>
      <c r="C190" s="26" t="s">
        <v>1206</v>
      </c>
      <c r="D190" t="s">
        <v>239</v>
      </c>
      <c r="E190" s="27" t="s">
        <v>1207</v>
      </c>
      <c r="F190" s="28" t="s">
        <v>285</v>
      </c>
      <c r="G190" s="29">
        <v>2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871</v>
      </c>
    </row>
    <row r="193">
      <c r="A193" s="1" t="s">
        <v>194</v>
      </c>
      <c r="E193" s="27" t="s">
        <v>1121</v>
      </c>
    </row>
    <row r="194">
      <c r="A194" s="1" t="s">
        <v>185</v>
      </c>
      <c r="B194" s="1">
        <v>10</v>
      </c>
      <c r="C194" s="26" t="s">
        <v>1208</v>
      </c>
      <c r="D194" t="s">
        <v>239</v>
      </c>
      <c r="E194" s="27" t="s">
        <v>1209</v>
      </c>
      <c r="F194" s="28" t="s">
        <v>285</v>
      </c>
      <c r="G194" s="29">
        <v>2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871</v>
      </c>
    </row>
    <row r="197">
      <c r="A197" s="1" t="s">
        <v>194</v>
      </c>
      <c r="E197" s="27" t="s">
        <v>1121</v>
      </c>
    </row>
    <row r="198">
      <c r="A198" s="1" t="s">
        <v>185</v>
      </c>
      <c r="B198" s="1">
        <v>51</v>
      </c>
      <c r="C198" s="26" t="s">
        <v>1210</v>
      </c>
      <c r="D198" t="s">
        <v>239</v>
      </c>
      <c r="E198" s="27" t="s">
        <v>1211</v>
      </c>
      <c r="F198" s="28" t="s">
        <v>503</v>
      </c>
      <c r="G198" s="29">
        <v>16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841</v>
      </c>
    </row>
    <row r="201">
      <c r="A201" s="1" t="s">
        <v>194</v>
      </c>
      <c r="E201" s="27" t="s">
        <v>1121</v>
      </c>
    </row>
    <row r="202" ht="25.5">
      <c r="A202" s="1" t="s">
        <v>185</v>
      </c>
      <c r="B202" s="1">
        <v>52</v>
      </c>
      <c r="C202" s="26" t="s">
        <v>1212</v>
      </c>
      <c r="D202" t="s">
        <v>239</v>
      </c>
      <c r="E202" s="27" t="s">
        <v>1213</v>
      </c>
      <c r="F202" s="28" t="s">
        <v>285</v>
      </c>
      <c r="G202" s="29">
        <v>7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1095</v>
      </c>
    </row>
    <row r="205">
      <c r="A205" s="1" t="s">
        <v>194</v>
      </c>
      <c r="E205" s="27" t="s">
        <v>1121</v>
      </c>
    </row>
    <row r="206">
      <c r="A206" s="1" t="s">
        <v>185</v>
      </c>
      <c r="B206" s="1">
        <v>53</v>
      </c>
      <c r="C206" s="26" t="s">
        <v>1214</v>
      </c>
      <c r="D206" t="s">
        <v>239</v>
      </c>
      <c r="E206" s="27" t="s">
        <v>1215</v>
      </c>
      <c r="F206" s="28" t="s">
        <v>285</v>
      </c>
      <c r="G206" s="29">
        <v>7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1095</v>
      </c>
    </row>
    <row r="209">
      <c r="A209" s="1" t="s">
        <v>194</v>
      </c>
      <c r="E209" s="27" t="s">
        <v>1121</v>
      </c>
    </row>
    <row r="210">
      <c r="A210" s="1" t="s">
        <v>185</v>
      </c>
      <c r="B210" s="1">
        <v>54</v>
      </c>
      <c r="C210" s="26" t="s">
        <v>1216</v>
      </c>
      <c r="D210" t="s">
        <v>239</v>
      </c>
      <c r="E210" s="27" t="s">
        <v>1217</v>
      </c>
      <c r="F210" s="28" t="s">
        <v>285</v>
      </c>
      <c r="G210" s="29">
        <v>7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1095</v>
      </c>
    </row>
    <row r="213">
      <c r="A213" s="1" t="s">
        <v>194</v>
      </c>
      <c r="E213" s="27" t="s">
        <v>1121</v>
      </c>
    </row>
    <row r="214" ht="25.5">
      <c r="A214" s="1" t="s">
        <v>185</v>
      </c>
      <c r="B214" s="1">
        <v>55</v>
      </c>
      <c r="C214" s="26" t="s">
        <v>1218</v>
      </c>
      <c r="D214" t="s">
        <v>239</v>
      </c>
      <c r="E214" s="27" t="s">
        <v>1219</v>
      </c>
      <c r="F214" s="28" t="s">
        <v>285</v>
      </c>
      <c r="G214" s="29">
        <v>7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  <c r="E216" s="33" t="s">
        <v>1095</v>
      </c>
    </row>
    <row r="217">
      <c r="A217" s="1" t="s">
        <v>194</v>
      </c>
      <c r="E217" s="27" t="s">
        <v>1121</v>
      </c>
    </row>
    <row r="218">
      <c r="A218" s="1" t="s">
        <v>185</v>
      </c>
      <c r="B218" s="1">
        <v>4</v>
      </c>
      <c r="C218" s="26" t="s">
        <v>1220</v>
      </c>
      <c r="D218" t="s">
        <v>239</v>
      </c>
      <c r="E218" s="27" t="s">
        <v>1221</v>
      </c>
      <c r="F218" s="28" t="s">
        <v>1222</v>
      </c>
      <c r="G218" s="29">
        <v>7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759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  <c r="E220" s="33" t="s">
        <v>1095</v>
      </c>
    </row>
    <row r="221" ht="102">
      <c r="A221" s="1" t="s">
        <v>194</v>
      </c>
      <c r="E221" s="27" t="s">
        <v>1223</v>
      </c>
    </row>
    <row r="222">
      <c r="A222" s="1" t="s">
        <v>185</v>
      </c>
      <c r="B222" s="1">
        <v>11</v>
      </c>
      <c r="C222" s="26" t="s">
        <v>1224</v>
      </c>
      <c r="D222" t="s">
        <v>239</v>
      </c>
      <c r="E222" s="27" t="s">
        <v>1225</v>
      </c>
      <c r="F222" s="28" t="s">
        <v>1222</v>
      </c>
      <c r="G222" s="29">
        <v>2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759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  <c r="E224" s="33" t="s">
        <v>871</v>
      </c>
    </row>
    <row r="225" ht="102">
      <c r="A225" s="1" t="s">
        <v>194</v>
      </c>
      <c r="E225" s="27" t="s">
        <v>1223</v>
      </c>
    </row>
    <row r="226">
      <c r="A226" s="1" t="s">
        <v>185</v>
      </c>
      <c r="B226" s="1">
        <v>35</v>
      </c>
      <c r="C226" s="26" t="s">
        <v>1226</v>
      </c>
      <c r="D226" t="s">
        <v>239</v>
      </c>
      <c r="E226" s="27" t="s">
        <v>1227</v>
      </c>
      <c r="F226" s="28" t="s">
        <v>285</v>
      </c>
      <c r="G226" s="29">
        <v>7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759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  <c r="E228" s="33" t="s">
        <v>1095</v>
      </c>
    </row>
    <row r="229" ht="102">
      <c r="A229" s="1" t="s">
        <v>194</v>
      </c>
      <c r="E229" s="27" t="s">
        <v>1223</v>
      </c>
    </row>
    <row r="230">
      <c r="A230" s="1" t="s">
        <v>182</v>
      </c>
      <c r="C230" s="22" t="s">
        <v>1228</v>
      </c>
      <c r="E230" s="23" t="s">
        <v>1229</v>
      </c>
      <c r="L230" s="24">
        <f>SUMIFS(L231:L242,A231:A242,"P")</f>
        <v>0</v>
      </c>
      <c r="M230" s="24">
        <f>SUMIFS(M231:M242,A231:A242,"P")</f>
        <v>0</v>
      </c>
      <c r="N230" s="25"/>
    </row>
    <row r="231" ht="25.5">
      <c r="A231" s="1" t="s">
        <v>185</v>
      </c>
      <c r="B231" s="1">
        <v>56</v>
      </c>
      <c r="C231" s="26" t="s">
        <v>1009</v>
      </c>
      <c r="D231" t="s">
        <v>1010</v>
      </c>
      <c r="E231" s="27" t="s">
        <v>1011</v>
      </c>
      <c r="F231" s="28" t="s">
        <v>189</v>
      </c>
      <c r="G231" s="29">
        <v>0.02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190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192</v>
      </c>
    </row>
    <row r="233">
      <c r="A233" s="1" t="s">
        <v>193</v>
      </c>
      <c r="E233" s="33" t="s">
        <v>1230</v>
      </c>
    </row>
    <row r="234" ht="153">
      <c r="A234" s="1" t="s">
        <v>194</v>
      </c>
      <c r="E234" s="27" t="s">
        <v>195</v>
      </c>
    </row>
    <row r="235" ht="25.5">
      <c r="A235" s="1" t="s">
        <v>185</v>
      </c>
      <c r="B235" s="1">
        <v>57</v>
      </c>
      <c r="C235" s="26" t="s">
        <v>1231</v>
      </c>
      <c r="D235" t="s">
        <v>1232</v>
      </c>
      <c r="E235" s="27" t="s">
        <v>1233</v>
      </c>
      <c r="F235" s="28" t="s">
        <v>189</v>
      </c>
      <c r="G235" s="29">
        <v>0.02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190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192</v>
      </c>
    </row>
    <row r="237">
      <c r="A237" s="1" t="s">
        <v>193</v>
      </c>
      <c r="E237" s="33" t="s">
        <v>1230</v>
      </c>
    </row>
    <row r="238" ht="153">
      <c r="A238" s="1" t="s">
        <v>194</v>
      </c>
      <c r="E238" s="27" t="s">
        <v>195</v>
      </c>
    </row>
    <row r="239" ht="25.5">
      <c r="A239" s="1" t="s">
        <v>185</v>
      </c>
      <c r="B239" s="1">
        <v>58</v>
      </c>
      <c r="C239" s="26" t="s">
        <v>218</v>
      </c>
      <c r="D239" t="s">
        <v>219</v>
      </c>
      <c r="E239" s="27" t="s">
        <v>220</v>
      </c>
      <c r="F239" s="28" t="s">
        <v>189</v>
      </c>
      <c r="G239" s="29">
        <v>0.02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190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192</v>
      </c>
    </row>
    <row r="241">
      <c r="A241" s="1" t="s">
        <v>193</v>
      </c>
      <c r="E241" s="33" t="s">
        <v>1230</v>
      </c>
    </row>
    <row r="242" ht="153">
      <c r="A242" s="1" t="s">
        <v>194</v>
      </c>
      <c r="E242" s="27" t="s">
        <v>195</v>
      </c>
    </row>
  </sheetData>
  <sheetProtection sheet="1" objects="1" scenarios="1" spinCount="100000" saltValue="WF+MyxAjxZMyHKFUxVV9RZx+fm4un1lIgNfQEG7wtsZ6L4sFGvYFp0XfFMnrSi57BEPH39Ja3Ow/zSgI4H10NA==" hashValue="Ak8///ozs1BS2cpvPt9R7VCIh1uoYu/p8NMtcdb2JieL80FhXVqNbc/29r2QY/atbYLMJEjL2RQtm9Gp3erML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COUNTIFS(L8:L167,"=0",A8:A167,"P")+COUNTIFS(L8:L167,"",A8:A167,"P")+SUM(Q8:Q167)</f>
        <v>0</v>
      </c>
    </row>
    <row r="8">
      <c r="A8" s="1" t="s">
        <v>180</v>
      </c>
      <c r="C8" s="22" t="s">
        <v>1234</v>
      </c>
      <c r="E8" s="23" t="s">
        <v>35</v>
      </c>
      <c r="L8" s="24">
        <f>L9+L158</f>
        <v>0</v>
      </c>
      <c r="M8" s="24">
        <f>M9+M158</f>
        <v>0</v>
      </c>
      <c r="N8" s="25"/>
    </row>
    <row r="9">
      <c r="A9" s="1" t="s">
        <v>182</v>
      </c>
      <c r="C9" s="22" t="s">
        <v>641</v>
      </c>
      <c r="E9" s="23" t="s">
        <v>1235</v>
      </c>
      <c r="L9" s="24">
        <f>SUMIFS(L10:L157,A10:A157,"P")</f>
        <v>0</v>
      </c>
      <c r="M9" s="24">
        <f>SUMIFS(M10:M157,A10:A157,"P")</f>
        <v>0</v>
      </c>
      <c r="N9" s="25"/>
    </row>
    <row r="10">
      <c r="A10" s="1" t="s">
        <v>185</v>
      </c>
      <c r="B10" s="1">
        <v>29</v>
      </c>
      <c r="C10" s="26" t="s">
        <v>1236</v>
      </c>
      <c r="D10" t="s">
        <v>239</v>
      </c>
      <c r="E10" s="27" t="s">
        <v>1237</v>
      </c>
      <c r="F10" s="28" t="s">
        <v>285</v>
      </c>
      <c r="G10" s="29">
        <v>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951</v>
      </c>
    </row>
    <row r="13">
      <c r="A13" s="1" t="s">
        <v>194</v>
      </c>
      <c r="E13" s="27" t="s">
        <v>703</v>
      </c>
    </row>
    <row r="14" ht="25.5">
      <c r="A14" s="1" t="s">
        <v>185</v>
      </c>
      <c r="B14" s="1">
        <v>17</v>
      </c>
      <c r="C14" s="26" t="s">
        <v>1124</v>
      </c>
      <c r="D14" t="s">
        <v>239</v>
      </c>
      <c r="E14" s="27" t="s">
        <v>1125</v>
      </c>
      <c r="F14" s="28" t="s">
        <v>289</v>
      </c>
      <c r="G14" s="29">
        <v>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743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18</v>
      </c>
      <c r="C18" s="26" t="s">
        <v>741</v>
      </c>
      <c r="D18" t="s">
        <v>239</v>
      </c>
      <c r="E18" s="27" t="s">
        <v>742</v>
      </c>
      <c r="F18" s="28" t="s">
        <v>289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734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26</v>
      </c>
      <c r="C22" s="26" t="s">
        <v>1238</v>
      </c>
      <c r="D22" t="s">
        <v>239</v>
      </c>
      <c r="E22" s="27" t="s">
        <v>1239</v>
      </c>
      <c r="F22" s="28" t="s">
        <v>269</v>
      </c>
      <c r="G22" s="29">
        <v>0.20000000000000001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1016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28</v>
      </c>
      <c r="C26" s="26" t="s">
        <v>1128</v>
      </c>
      <c r="D26" t="s">
        <v>239</v>
      </c>
      <c r="E26" s="27" t="s">
        <v>1129</v>
      </c>
      <c r="F26" s="28" t="s">
        <v>285</v>
      </c>
      <c r="G26" s="29">
        <v>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855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14</v>
      </c>
      <c r="C30" s="26" t="s">
        <v>1240</v>
      </c>
      <c r="D30" t="s">
        <v>239</v>
      </c>
      <c r="E30" s="27" t="s">
        <v>1241</v>
      </c>
      <c r="F30" s="28" t="s">
        <v>285</v>
      </c>
      <c r="G30" s="29">
        <v>3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1096</v>
      </c>
    </row>
    <row r="33">
      <c r="A33" s="1" t="s">
        <v>194</v>
      </c>
      <c r="E33" s="27" t="s">
        <v>703</v>
      </c>
    </row>
    <row r="34" ht="25.5">
      <c r="A34" s="1" t="s">
        <v>185</v>
      </c>
      <c r="B34" s="1">
        <v>20</v>
      </c>
      <c r="C34" s="26" t="s">
        <v>786</v>
      </c>
      <c r="D34" t="s">
        <v>239</v>
      </c>
      <c r="E34" s="27" t="s">
        <v>787</v>
      </c>
      <c r="F34" s="28" t="s">
        <v>289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706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19</v>
      </c>
      <c r="C38" s="26" t="s">
        <v>660</v>
      </c>
      <c r="D38" t="s">
        <v>239</v>
      </c>
      <c r="E38" s="27" t="s">
        <v>661</v>
      </c>
      <c r="F38" s="28" t="s">
        <v>289</v>
      </c>
      <c r="G38" s="29">
        <v>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706</v>
      </c>
    </row>
    <row r="41">
      <c r="A41" s="1" t="s">
        <v>194</v>
      </c>
      <c r="E41" s="27" t="s">
        <v>703</v>
      </c>
    </row>
    <row r="42" ht="25.5">
      <c r="A42" s="1" t="s">
        <v>185</v>
      </c>
      <c r="B42" s="1">
        <v>24</v>
      </c>
      <c r="C42" s="26" t="s">
        <v>789</v>
      </c>
      <c r="D42" t="s">
        <v>239</v>
      </c>
      <c r="E42" s="27" t="s">
        <v>790</v>
      </c>
      <c r="F42" s="28" t="s">
        <v>285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871</v>
      </c>
    </row>
    <row r="45">
      <c r="A45" s="1" t="s">
        <v>194</v>
      </c>
      <c r="E45" s="27" t="s">
        <v>703</v>
      </c>
    </row>
    <row r="46" ht="25.5">
      <c r="A46" s="1" t="s">
        <v>185</v>
      </c>
      <c r="B46" s="1">
        <v>25</v>
      </c>
      <c r="C46" s="26" t="s">
        <v>1242</v>
      </c>
      <c r="D46" t="s">
        <v>239</v>
      </c>
      <c r="E46" s="27" t="s">
        <v>1243</v>
      </c>
      <c r="F46" s="28" t="s">
        <v>285</v>
      </c>
      <c r="G46" s="29">
        <v>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822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12</v>
      </c>
      <c r="C50" s="26" t="s">
        <v>1244</v>
      </c>
      <c r="D50" t="s">
        <v>239</v>
      </c>
      <c r="E50" s="27" t="s">
        <v>1245</v>
      </c>
      <c r="F50" s="28" t="s">
        <v>285</v>
      </c>
      <c r="G50" s="29">
        <v>10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706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13</v>
      </c>
      <c r="C54" s="26" t="s">
        <v>1246</v>
      </c>
      <c r="D54" t="s">
        <v>239</v>
      </c>
      <c r="E54" s="27" t="s">
        <v>1247</v>
      </c>
      <c r="F54" s="28" t="s">
        <v>285</v>
      </c>
      <c r="G54" s="29">
        <v>10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706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15</v>
      </c>
      <c r="C58" s="26" t="s">
        <v>1138</v>
      </c>
      <c r="D58" t="s">
        <v>239</v>
      </c>
      <c r="E58" s="27" t="s">
        <v>1139</v>
      </c>
      <c r="F58" s="28" t="s">
        <v>337</v>
      </c>
      <c r="G58" s="29">
        <v>0.80000000000000004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1248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16</v>
      </c>
      <c r="C62" s="26" t="s">
        <v>1141</v>
      </c>
      <c r="D62" t="s">
        <v>239</v>
      </c>
      <c r="E62" s="27" t="s">
        <v>1142</v>
      </c>
      <c r="F62" s="28" t="s">
        <v>337</v>
      </c>
      <c r="G62" s="29">
        <v>0.80000000000000004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1248</v>
      </c>
    </row>
    <row r="65">
      <c r="A65" s="1" t="s">
        <v>194</v>
      </c>
      <c r="E65" s="27" t="s">
        <v>703</v>
      </c>
    </row>
    <row r="66">
      <c r="A66" s="1" t="s">
        <v>185</v>
      </c>
      <c r="B66" s="1">
        <v>30</v>
      </c>
      <c r="C66" s="26" t="s">
        <v>1249</v>
      </c>
      <c r="D66" t="s">
        <v>239</v>
      </c>
      <c r="E66" s="27" t="s">
        <v>1250</v>
      </c>
      <c r="F66" s="28" t="s">
        <v>285</v>
      </c>
      <c r="G66" s="29">
        <v>8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894</v>
      </c>
    </row>
    <row r="69">
      <c r="A69" s="1" t="s">
        <v>194</v>
      </c>
      <c r="E69" s="27" t="s">
        <v>1251</v>
      </c>
    </row>
    <row r="70">
      <c r="A70" s="1" t="s">
        <v>185</v>
      </c>
      <c r="B70" s="1">
        <v>31</v>
      </c>
      <c r="C70" s="26" t="s">
        <v>1252</v>
      </c>
      <c r="D70" t="s">
        <v>239</v>
      </c>
      <c r="E70" s="27" t="s">
        <v>1253</v>
      </c>
      <c r="F70" s="28" t="s">
        <v>285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871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32</v>
      </c>
      <c r="C74" s="26" t="s">
        <v>1254</v>
      </c>
      <c r="D74" t="s">
        <v>239</v>
      </c>
      <c r="E74" s="27" t="s">
        <v>1255</v>
      </c>
      <c r="F74" s="28" t="s">
        <v>285</v>
      </c>
      <c r="G74" s="29">
        <v>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706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1</v>
      </c>
      <c r="C78" s="26" t="s">
        <v>1256</v>
      </c>
      <c r="D78" t="s">
        <v>239</v>
      </c>
      <c r="E78" s="27" t="s">
        <v>1257</v>
      </c>
      <c r="F78" s="28" t="s">
        <v>285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822</v>
      </c>
    </row>
    <row r="81">
      <c r="A81" s="1" t="s">
        <v>194</v>
      </c>
      <c r="E81" s="27" t="s">
        <v>1258</v>
      </c>
    </row>
    <row r="82">
      <c r="A82" s="1" t="s">
        <v>185</v>
      </c>
      <c r="B82" s="1">
        <v>3</v>
      </c>
      <c r="C82" s="26" t="s">
        <v>1259</v>
      </c>
      <c r="D82" t="s">
        <v>239</v>
      </c>
      <c r="E82" s="27" t="s">
        <v>1260</v>
      </c>
      <c r="F82" s="28" t="s">
        <v>285</v>
      </c>
      <c r="G82" s="29">
        <v>4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822</v>
      </c>
    </row>
    <row r="85">
      <c r="A85" s="1" t="s">
        <v>194</v>
      </c>
      <c r="E85" s="27" t="s">
        <v>703</v>
      </c>
    </row>
    <row r="86">
      <c r="A86" s="1" t="s">
        <v>185</v>
      </c>
      <c r="B86" s="1">
        <v>2</v>
      </c>
      <c r="C86" s="26" t="s">
        <v>1261</v>
      </c>
      <c r="D86" t="s">
        <v>239</v>
      </c>
      <c r="E86" s="27" t="s">
        <v>1262</v>
      </c>
      <c r="F86" s="28" t="s">
        <v>285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822</v>
      </c>
    </row>
    <row r="89">
      <c r="A89" s="1" t="s">
        <v>194</v>
      </c>
      <c r="E89" s="27" t="s">
        <v>703</v>
      </c>
    </row>
    <row r="90" ht="25.5">
      <c r="A90" s="1" t="s">
        <v>185</v>
      </c>
      <c r="B90" s="1">
        <v>4</v>
      </c>
      <c r="C90" s="26" t="s">
        <v>1263</v>
      </c>
      <c r="D90" t="s">
        <v>239</v>
      </c>
      <c r="E90" s="27" t="s">
        <v>1264</v>
      </c>
      <c r="F90" s="28" t="s">
        <v>285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792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6</v>
      </c>
      <c r="C94" s="26" t="s">
        <v>1265</v>
      </c>
      <c r="D94" t="s">
        <v>239</v>
      </c>
      <c r="E94" s="27" t="s">
        <v>1266</v>
      </c>
      <c r="F94" s="28" t="s">
        <v>285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871</v>
      </c>
    </row>
    <row r="97">
      <c r="A97" s="1" t="s">
        <v>194</v>
      </c>
      <c r="E97" s="27" t="s">
        <v>703</v>
      </c>
    </row>
    <row r="98">
      <c r="A98" s="1" t="s">
        <v>185</v>
      </c>
      <c r="B98" s="1">
        <v>5</v>
      </c>
      <c r="C98" s="26" t="s">
        <v>1267</v>
      </c>
      <c r="D98" t="s">
        <v>239</v>
      </c>
      <c r="E98" s="27" t="s">
        <v>1268</v>
      </c>
      <c r="F98" s="28" t="s">
        <v>285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792</v>
      </c>
    </row>
    <row r="101">
      <c r="A101" s="1" t="s">
        <v>194</v>
      </c>
      <c r="E101" s="27" t="s">
        <v>703</v>
      </c>
    </row>
    <row r="102">
      <c r="A102" s="1" t="s">
        <v>185</v>
      </c>
      <c r="B102" s="1">
        <v>7</v>
      </c>
      <c r="C102" s="26" t="s">
        <v>1269</v>
      </c>
      <c r="D102" t="s">
        <v>239</v>
      </c>
      <c r="E102" s="27" t="s">
        <v>1270</v>
      </c>
      <c r="F102" s="28" t="s">
        <v>285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792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21</v>
      </c>
      <c r="C106" s="26" t="s">
        <v>1271</v>
      </c>
      <c r="D106" t="s">
        <v>239</v>
      </c>
      <c r="E106" s="27" t="s">
        <v>1272</v>
      </c>
      <c r="F106" s="28" t="s">
        <v>285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822</v>
      </c>
    </row>
    <row r="109">
      <c r="A109" s="1" t="s">
        <v>194</v>
      </c>
      <c r="E109" s="27" t="s">
        <v>703</v>
      </c>
    </row>
    <row r="110">
      <c r="A110" s="1" t="s">
        <v>185</v>
      </c>
      <c r="B110" s="1">
        <v>22</v>
      </c>
      <c r="C110" s="26" t="s">
        <v>1273</v>
      </c>
      <c r="D110" t="s">
        <v>239</v>
      </c>
      <c r="E110" s="27" t="s">
        <v>1274</v>
      </c>
      <c r="F110" s="28" t="s">
        <v>285</v>
      </c>
      <c r="G110" s="29">
        <v>4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822</v>
      </c>
    </row>
    <row r="113">
      <c r="A113" s="1" t="s">
        <v>194</v>
      </c>
      <c r="E113" s="27" t="s">
        <v>703</v>
      </c>
    </row>
    <row r="114">
      <c r="A114" s="1" t="s">
        <v>185</v>
      </c>
      <c r="B114" s="1">
        <v>23</v>
      </c>
      <c r="C114" s="26" t="s">
        <v>1275</v>
      </c>
      <c r="D114" t="s">
        <v>239</v>
      </c>
      <c r="E114" s="27" t="s">
        <v>1276</v>
      </c>
      <c r="F114" s="28" t="s">
        <v>285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894</v>
      </c>
    </row>
    <row r="117">
      <c r="A117" s="1" t="s">
        <v>194</v>
      </c>
      <c r="E117" s="27" t="s">
        <v>703</v>
      </c>
    </row>
    <row r="118">
      <c r="A118" s="1" t="s">
        <v>185</v>
      </c>
      <c r="B118" s="1">
        <v>34</v>
      </c>
      <c r="C118" s="26" t="s">
        <v>1277</v>
      </c>
      <c r="D118" t="s">
        <v>239</v>
      </c>
      <c r="E118" s="27" t="s">
        <v>1278</v>
      </c>
      <c r="F118" s="28" t="s">
        <v>285</v>
      </c>
      <c r="G118" s="29">
        <v>4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822</v>
      </c>
    </row>
    <row r="121">
      <c r="A121" s="1" t="s">
        <v>194</v>
      </c>
      <c r="E121" s="27" t="s">
        <v>703</v>
      </c>
    </row>
    <row r="122">
      <c r="A122" s="1" t="s">
        <v>185</v>
      </c>
      <c r="B122" s="1">
        <v>35</v>
      </c>
      <c r="C122" s="26" t="s">
        <v>1279</v>
      </c>
      <c r="D122" t="s">
        <v>239</v>
      </c>
      <c r="E122" s="27" t="s">
        <v>1280</v>
      </c>
      <c r="F122" s="28" t="s">
        <v>285</v>
      </c>
      <c r="G122" s="29">
        <v>4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822</v>
      </c>
    </row>
    <row r="125">
      <c r="A125" s="1" t="s">
        <v>194</v>
      </c>
      <c r="E125" s="27" t="s">
        <v>703</v>
      </c>
    </row>
    <row r="126">
      <c r="A126" s="1" t="s">
        <v>185</v>
      </c>
      <c r="B126" s="1">
        <v>36</v>
      </c>
      <c r="C126" s="26" t="s">
        <v>1281</v>
      </c>
      <c r="D126" t="s">
        <v>239</v>
      </c>
      <c r="E126" s="27" t="s">
        <v>1282</v>
      </c>
      <c r="F126" s="28" t="s">
        <v>1283</v>
      </c>
      <c r="G126" s="29">
        <v>1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792</v>
      </c>
    </row>
    <row r="129">
      <c r="A129" s="1" t="s">
        <v>194</v>
      </c>
      <c r="E129" s="27" t="s">
        <v>703</v>
      </c>
    </row>
    <row r="130" ht="25.5">
      <c r="A130" s="1" t="s">
        <v>185</v>
      </c>
      <c r="B130" s="1">
        <v>37</v>
      </c>
      <c r="C130" s="26" t="s">
        <v>1284</v>
      </c>
      <c r="D130" t="s">
        <v>239</v>
      </c>
      <c r="E130" s="27" t="s">
        <v>1285</v>
      </c>
      <c r="F130" s="28" t="s">
        <v>503</v>
      </c>
      <c r="G130" s="29">
        <v>8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894</v>
      </c>
    </row>
    <row r="133">
      <c r="A133" s="1" t="s">
        <v>194</v>
      </c>
      <c r="E133" s="27" t="s">
        <v>703</v>
      </c>
    </row>
    <row r="134">
      <c r="A134" s="1" t="s">
        <v>185</v>
      </c>
      <c r="B134" s="1">
        <v>9</v>
      </c>
      <c r="C134" s="26" t="s">
        <v>1286</v>
      </c>
      <c r="D134" t="s">
        <v>239</v>
      </c>
      <c r="E134" s="27" t="s">
        <v>1287</v>
      </c>
      <c r="F134" s="28" t="s">
        <v>285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792</v>
      </c>
    </row>
    <row r="137" ht="153">
      <c r="A137" s="1" t="s">
        <v>194</v>
      </c>
      <c r="E137" s="27" t="s">
        <v>522</v>
      </c>
    </row>
    <row r="138" ht="25.5">
      <c r="A138" s="1" t="s">
        <v>185</v>
      </c>
      <c r="B138" s="1">
        <v>33</v>
      </c>
      <c r="C138" s="26" t="s">
        <v>1218</v>
      </c>
      <c r="D138" t="s">
        <v>239</v>
      </c>
      <c r="E138" s="27" t="s">
        <v>1219</v>
      </c>
      <c r="F138" s="28" t="s">
        <v>285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792</v>
      </c>
    </row>
    <row r="141">
      <c r="A141" s="1" t="s">
        <v>194</v>
      </c>
      <c r="E141" s="27" t="s">
        <v>703</v>
      </c>
    </row>
    <row r="142" ht="25.5">
      <c r="A142" s="1" t="s">
        <v>185</v>
      </c>
      <c r="B142" s="1">
        <v>8</v>
      </c>
      <c r="C142" s="26" t="s">
        <v>1288</v>
      </c>
      <c r="D142" t="s">
        <v>239</v>
      </c>
      <c r="E142" s="27" t="s">
        <v>1289</v>
      </c>
      <c r="F142" s="28" t="s">
        <v>285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792</v>
      </c>
    </row>
    <row r="145" ht="153">
      <c r="A145" s="1" t="s">
        <v>194</v>
      </c>
      <c r="E145" s="27" t="s">
        <v>522</v>
      </c>
    </row>
    <row r="146">
      <c r="A146" s="1" t="s">
        <v>185</v>
      </c>
      <c r="B146" s="1">
        <v>27</v>
      </c>
      <c r="C146" s="26" t="s">
        <v>1290</v>
      </c>
      <c r="D146" t="s">
        <v>239</v>
      </c>
      <c r="E146" s="27" t="s">
        <v>1291</v>
      </c>
      <c r="F146" s="28" t="s">
        <v>269</v>
      </c>
      <c r="G146" s="29">
        <v>0.20000000000000001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759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1016</v>
      </c>
    </row>
    <row r="149" ht="38.25">
      <c r="A149" s="1" t="s">
        <v>194</v>
      </c>
      <c r="E149" s="27" t="s">
        <v>1292</v>
      </c>
    </row>
    <row r="150">
      <c r="A150" s="1" t="s">
        <v>185</v>
      </c>
      <c r="B150" s="1">
        <v>10</v>
      </c>
      <c r="C150" s="26" t="s">
        <v>1293</v>
      </c>
      <c r="D150" t="s">
        <v>239</v>
      </c>
      <c r="E150" s="27" t="s">
        <v>1294</v>
      </c>
      <c r="F150" s="28" t="s">
        <v>285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759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792</v>
      </c>
    </row>
    <row r="153">
      <c r="A153" s="1" t="s">
        <v>194</v>
      </c>
      <c r="E153" s="27" t="s">
        <v>1251</v>
      </c>
    </row>
    <row r="154">
      <c r="A154" s="1" t="s">
        <v>185</v>
      </c>
      <c r="B154" s="1">
        <v>11</v>
      </c>
      <c r="C154" s="26" t="s">
        <v>1295</v>
      </c>
      <c r="D154" t="s">
        <v>239</v>
      </c>
      <c r="E154" s="27" t="s">
        <v>1296</v>
      </c>
      <c r="F154" s="28" t="s">
        <v>285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759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792</v>
      </c>
    </row>
    <row r="157">
      <c r="A157" s="1" t="s">
        <v>194</v>
      </c>
      <c r="E157" s="27" t="s">
        <v>1251</v>
      </c>
    </row>
    <row r="158">
      <c r="A158" s="1" t="s">
        <v>182</v>
      </c>
      <c r="C158" s="22" t="s">
        <v>1228</v>
      </c>
      <c r="E158" s="23" t="s">
        <v>1229</v>
      </c>
      <c r="L158" s="24">
        <f>SUMIFS(L159:L166,A159:A166,"P")</f>
        <v>0</v>
      </c>
      <c r="M158" s="24">
        <f>SUMIFS(M159:M166,A159:A166,"P")</f>
        <v>0</v>
      </c>
      <c r="N158" s="25"/>
    </row>
    <row r="159" ht="25.5">
      <c r="A159" s="1" t="s">
        <v>185</v>
      </c>
      <c r="B159" s="1">
        <v>38</v>
      </c>
      <c r="C159" s="26" t="s">
        <v>1231</v>
      </c>
      <c r="D159" t="s">
        <v>1232</v>
      </c>
      <c r="E159" s="27" t="s">
        <v>1233</v>
      </c>
      <c r="F159" s="28" t="s">
        <v>189</v>
      </c>
      <c r="G159" s="29">
        <v>0.01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190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192</v>
      </c>
    </row>
    <row r="161">
      <c r="A161" s="1" t="s">
        <v>193</v>
      </c>
      <c r="E161" s="33" t="s">
        <v>1297</v>
      </c>
    </row>
    <row r="162" ht="153">
      <c r="A162" s="1" t="s">
        <v>194</v>
      </c>
      <c r="E162" s="27" t="s">
        <v>195</v>
      </c>
    </row>
    <row r="163" ht="25.5">
      <c r="A163" s="1" t="s">
        <v>185</v>
      </c>
      <c r="B163" s="1">
        <v>39</v>
      </c>
      <c r="C163" s="26" t="s">
        <v>209</v>
      </c>
      <c r="D163" t="s">
        <v>210</v>
      </c>
      <c r="E163" s="27" t="s">
        <v>211</v>
      </c>
      <c r="F163" s="28" t="s">
        <v>189</v>
      </c>
      <c r="G163" s="29">
        <v>0.01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190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192</v>
      </c>
    </row>
    <row r="165">
      <c r="A165" s="1" t="s">
        <v>193</v>
      </c>
      <c r="E165" s="33" t="s">
        <v>1297</v>
      </c>
    </row>
    <row r="166" ht="153">
      <c r="A166" s="1" t="s">
        <v>194</v>
      </c>
      <c r="E166" s="27" t="s">
        <v>195</v>
      </c>
    </row>
  </sheetData>
  <sheetProtection sheet="1" objects="1" scenarios="1" spinCount="100000" saltValue="/bmlQYsyqttI4Lt3r1zHZ3VrTtLxdUL5kc8Rw76UEq88UcIz4ZAExccxnlCYFwYSsc0rHv5hkto9UdwrfMIb3g==" hashValue="7Qtoi1zrA1DwhiNxrKdhjE9XV7J9NV/5OewkW0RqLmmVm1rO4IHbdxvb2ZD3aGP7+1j0MgqTh71/hXQBt95F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COUNTIFS(L8:L272,"=0",A8:A272,"P")+COUNTIFS(L8:L272,"",A8:A272,"P")+SUM(Q8:Q272)</f>
        <v>0</v>
      </c>
    </row>
    <row r="8">
      <c r="A8" s="1" t="s">
        <v>180</v>
      </c>
      <c r="C8" s="22" t="s">
        <v>1298</v>
      </c>
      <c r="E8" s="23" t="s">
        <v>37</v>
      </c>
      <c r="L8" s="24">
        <f>L9+L18+L247</f>
        <v>0</v>
      </c>
      <c r="M8" s="24">
        <f>M9+M18+M247</f>
        <v>0</v>
      </c>
      <c r="N8" s="25"/>
    </row>
    <row r="9">
      <c r="A9" s="1" t="s">
        <v>182</v>
      </c>
      <c r="C9" s="22" t="s">
        <v>641</v>
      </c>
      <c r="E9" s="23" t="s">
        <v>1299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185</v>
      </c>
      <c r="B10" s="1">
        <v>58</v>
      </c>
      <c r="C10" s="26" t="s">
        <v>1300</v>
      </c>
      <c r="D10" t="s">
        <v>239</v>
      </c>
      <c r="E10" s="27" t="s">
        <v>1301</v>
      </c>
      <c r="F10" s="28" t="s">
        <v>269</v>
      </c>
      <c r="G10" s="29">
        <v>10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706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59</v>
      </c>
      <c r="C14" s="26" t="s">
        <v>1302</v>
      </c>
      <c r="D14" t="s">
        <v>239</v>
      </c>
      <c r="E14" s="27" t="s">
        <v>1303</v>
      </c>
      <c r="F14" s="28" t="s">
        <v>269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822</v>
      </c>
    </row>
    <row r="17">
      <c r="A17" s="1" t="s">
        <v>194</v>
      </c>
      <c r="E17" s="27" t="s">
        <v>703</v>
      </c>
    </row>
    <row r="18">
      <c r="A18" s="1" t="s">
        <v>182</v>
      </c>
      <c r="C18" s="22" t="s">
        <v>1304</v>
      </c>
      <c r="E18" s="23" t="s">
        <v>1305</v>
      </c>
      <c r="L18" s="24">
        <f>SUMIFS(L19:L246,A19:A246,"P")</f>
        <v>0</v>
      </c>
      <c r="M18" s="24">
        <f>SUMIFS(M19:M246,A19:A246,"P")</f>
        <v>0</v>
      </c>
      <c r="N18" s="25"/>
    </row>
    <row r="19">
      <c r="A19" s="1" t="s">
        <v>185</v>
      </c>
      <c r="B19" s="1">
        <v>18</v>
      </c>
      <c r="C19" s="26" t="s">
        <v>730</v>
      </c>
      <c r="D19" t="s">
        <v>239</v>
      </c>
      <c r="E19" s="27" t="s">
        <v>731</v>
      </c>
      <c r="F19" s="28" t="s">
        <v>285</v>
      </c>
      <c r="G19" s="29">
        <v>6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243</v>
      </c>
    </row>
    <row r="21">
      <c r="A21" s="1" t="s">
        <v>193</v>
      </c>
      <c r="E21" s="33" t="s">
        <v>724</v>
      </c>
    </row>
    <row r="22">
      <c r="A22" s="1" t="s">
        <v>194</v>
      </c>
      <c r="E22" s="27" t="s">
        <v>1121</v>
      </c>
    </row>
    <row r="23" ht="25.5">
      <c r="A23" s="1" t="s">
        <v>185</v>
      </c>
      <c r="B23" s="1">
        <v>20</v>
      </c>
      <c r="C23" s="26" t="s">
        <v>1306</v>
      </c>
      <c r="D23" t="s">
        <v>239</v>
      </c>
      <c r="E23" s="27" t="s">
        <v>1307</v>
      </c>
      <c r="F23" s="28" t="s">
        <v>289</v>
      </c>
      <c r="G23" s="29">
        <v>70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>
      <c r="A25" s="1" t="s">
        <v>193</v>
      </c>
      <c r="E25" s="33" t="s">
        <v>791</v>
      </c>
    </row>
    <row r="26">
      <c r="A26" s="1" t="s">
        <v>194</v>
      </c>
      <c r="E26" s="27" t="s">
        <v>1121</v>
      </c>
    </row>
    <row r="27" ht="25.5">
      <c r="A27" s="1" t="s">
        <v>185</v>
      </c>
      <c r="B27" s="1">
        <v>21</v>
      </c>
      <c r="C27" s="26" t="s">
        <v>1308</v>
      </c>
      <c r="D27" t="s">
        <v>239</v>
      </c>
      <c r="E27" s="27" t="s">
        <v>1309</v>
      </c>
      <c r="F27" s="28" t="s">
        <v>289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1023</v>
      </c>
    </row>
    <row r="30">
      <c r="A30" s="1" t="s">
        <v>194</v>
      </c>
      <c r="E30" s="27" t="s">
        <v>1121</v>
      </c>
    </row>
    <row r="31" ht="25.5">
      <c r="A31" s="1" t="s">
        <v>185</v>
      </c>
      <c r="B31" s="1">
        <v>56</v>
      </c>
      <c r="C31" s="26" t="s">
        <v>1310</v>
      </c>
      <c r="D31" t="s">
        <v>239</v>
      </c>
      <c r="E31" s="27" t="s">
        <v>1311</v>
      </c>
      <c r="F31" s="28" t="s">
        <v>289</v>
      </c>
      <c r="G31" s="29">
        <v>30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707</v>
      </c>
    </row>
    <row r="34">
      <c r="A34" s="1" t="s">
        <v>194</v>
      </c>
      <c r="E34" s="27" t="s">
        <v>703</v>
      </c>
    </row>
    <row r="35" ht="25.5">
      <c r="A35" s="1" t="s">
        <v>185</v>
      </c>
      <c r="B35" s="1">
        <v>16</v>
      </c>
      <c r="C35" s="26" t="s">
        <v>1124</v>
      </c>
      <c r="D35" t="s">
        <v>239</v>
      </c>
      <c r="E35" s="27" t="s">
        <v>1125</v>
      </c>
      <c r="F35" s="28" t="s">
        <v>289</v>
      </c>
      <c r="G35" s="29">
        <v>400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1312</v>
      </c>
    </row>
    <row r="38">
      <c r="A38" s="1" t="s">
        <v>194</v>
      </c>
      <c r="E38" s="27" t="s">
        <v>703</v>
      </c>
    </row>
    <row r="39">
      <c r="A39" s="1" t="s">
        <v>185</v>
      </c>
      <c r="B39" s="1">
        <v>49</v>
      </c>
      <c r="C39" s="26" t="s">
        <v>1313</v>
      </c>
      <c r="D39" t="s">
        <v>239</v>
      </c>
      <c r="E39" s="27" t="s">
        <v>1314</v>
      </c>
      <c r="F39" s="28" t="s">
        <v>289</v>
      </c>
      <c r="G39" s="29">
        <v>14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942</v>
      </c>
    </row>
    <row r="42">
      <c r="A42" s="1" t="s">
        <v>194</v>
      </c>
      <c r="E42" s="27" t="s">
        <v>703</v>
      </c>
    </row>
    <row r="43">
      <c r="A43" s="1" t="s">
        <v>185</v>
      </c>
      <c r="B43" s="1">
        <v>57</v>
      </c>
      <c r="C43" s="26" t="s">
        <v>1315</v>
      </c>
      <c r="D43" t="s">
        <v>239</v>
      </c>
      <c r="E43" s="27" t="s">
        <v>1316</v>
      </c>
      <c r="F43" s="28" t="s">
        <v>285</v>
      </c>
      <c r="G43" s="29">
        <v>20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  <c r="E45" s="33" t="s">
        <v>743</v>
      </c>
    </row>
    <row r="46">
      <c r="A46" s="1" t="s">
        <v>194</v>
      </c>
      <c r="E46" s="27" t="s">
        <v>703</v>
      </c>
    </row>
    <row r="47">
      <c r="A47" s="1" t="s">
        <v>185</v>
      </c>
      <c r="B47" s="1">
        <v>50</v>
      </c>
      <c r="C47" s="26" t="s">
        <v>1238</v>
      </c>
      <c r="D47" t="s">
        <v>239</v>
      </c>
      <c r="E47" s="27" t="s">
        <v>1239</v>
      </c>
      <c r="F47" s="28" t="s">
        <v>269</v>
      </c>
      <c r="G47" s="29">
        <v>0.40000000000000002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1317</v>
      </c>
    </row>
    <row r="50">
      <c r="A50" s="1" t="s">
        <v>194</v>
      </c>
      <c r="E50" s="27" t="s">
        <v>703</v>
      </c>
    </row>
    <row r="51">
      <c r="A51" s="1" t="s">
        <v>185</v>
      </c>
      <c r="B51" s="1">
        <v>19</v>
      </c>
      <c r="C51" s="26" t="s">
        <v>1128</v>
      </c>
      <c r="D51" t="s">
        <v>239</v>
      </c>
      <c r="E51" s="27" t="s">
        <v>1129</v>
      </c>
      <c r="F51" s="28" t="s">
        <v>285</v>
      </c>
      <c r="G51" s="29">
        <v>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  <c r="E53" s="33" t="s">
        <v>822</v>
      </c>
    </row>
    <row r="54">
      <c r="A54" s="1" t="s">
        <v>194</v>
      </c>
      <c r="E54" s="27" t="s">
        <v>1121</v>
      </c>
    </row>
    <row r="55">
      <c r="A55" s="1" t="s">
        <v>185</v>
      </c>
      <c r="B55" s="1">
        <v>37</v>
      </c>
      <c r="C55" s="26" t="s">
        <v>784</v>
      </c>
      <c r="D55" t="s">
        <v>239</v>
      </c>
      <c r="E55" s="27" t="s">
        <v>785</v>
      </c>
      <c r="F55" s="28" t="s">
        <v>285</v>
      </c>
      <c r="G55" s="29">
        <v>7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  <c r="E57" s="33" t="s">
        <v>1095</v>
      </c>
    </row>
    <row r="58">
      <c r="A58" s="1" t="s">
        <v>194</v>
      </c>
      <c r="E58" s="27" t="s">
        <v>703</v>
      </c>
    </row>
    <row r="59">
      <c r="A59" s="1" t="s">
        <v>185</v>
      </c>
      <c r="B59" s="1">
        <v>55</v>
      </c>
      <c r="C59" s="26" t="s">
        <v>1318</v>
      </c>
      <c r="D59" t="s">
        <v>239</v>
      </c>
      <c r="E59" s="27" t="s">
        <v>1319</v>
      </c>
      <c r="F59" s="28" t="s">
        <v>1320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  <c r="E61" s="33" t="s">
        <v>729</v>
      </c>
    </row>
    <row r="62">
      <c r="A62" s="1" t="s">
        <v>194</v>
      </c>
      <c r="E62" s="27" t="s">
        <v>703</v>
      </c>
    </row>
    <row r="63" ht="25.5">
      <c r="A63" s="1" t="s">
        <v>185</v>
      </c>
      <c r="B63" s="1">
        <v>22</v>
      </c>
      <c r="C63" s="26" t="s">
        <v>1321</v>
      </c>
      <c r="D63" t="s">
        <v>239</v>
      </c>
      <c r="E63" s="27" t="s">
        <v>1322</v>
      </c>
      <c r="F63" s="28" t="s">
        <v>289</v>
      </c>
      <c r="G63" s="29">
        <v>60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  <c r="E65" s="33" t="s">
        <v>754</v>
      </c>
    </row>
    <row r="66">
      <c r="A66" s="1" t="s">
        <v>194</v>
      </c>
      <c r="E66" s="27" t="s">
        <v>703</v>
      </c>
    </row>
    <row r="67">
      <c r="A67" s="1" t="s">
        <v>185</v>
      </c>
      <c r="B67" s="1">
        <v>38</v>
      </c>
      <c r="C67" s="26" t="s">
        <v>321</v>
      </c>
      <c r="D67" t="s">
        <v>239</v>
      </c>
      <c r="E67" s="27" t="s">
        <v>322</v>
      </c>
      <c r="F67" s="28" t="s">
        <v>289</v>
      </c>
      <c r="G67" s="29">
        <v>15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  <c r="E69" s="33" t="s">
        <v>1060</v>
      </c>
    </row>
    <row r="70">
      <c r="A70" s="1" t="s">
        <v>194</v>
      </c>
      <c r="E70" s="27" t="s">
        <v>703</v>
      </c>
    </row>
    <row r="71" ht="25.5">
      <c r="A71" s="1" t="s">
        <v>185</v>
      </c>
      <c r="B71" s="1">
        <v>23</v>
      </c>
      <c r="C71" s="26" t="s">
        <v>789</v>
      </c>
      <c r="D71" t="s">
        <v>239</v>
      </c>
      <c r="E71" s="27" t="s">
        <v>790</v>
      </c>
      <c r="F71" s="28" t="s">
        <v>285</v>
      </c>
      <c r="G71" s="29">
        <v>50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  <c r="E73" s="33" t="s">
        <v>721</v>
      </c>
    </row>
    <row r="74">
      <c r="A74" s="1" t="s">
        <v>194</v>
      </c>
      <c r="E74" s="27" t="s">
        <v>703</v>
      </c>
    </row>
    <row r="75" ht="25.5">
      <c r="A75" s="1" t="s">
        <v>185</v>
      </c>
      <c r="B75" s="1">
        <v>39</v>
      </c>
      <c r="C75" s="26" t="s">
        <v>1130</v>
      </c>
      <c r="D75" t="s">
        <v>239</v>
      </c>
      <c r="E75" s="27" t="s">
        <v>1131</v>
      </c>
      <c r="F75" s="28" t="s">
        <v>285</v>
      </c>
      <c r="G75" s="29">
        <v>10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  <c r="E77" s="33" t="s">
        <v>706</v>
      </c>
    </row>
    <row r="78">
      <c r="A78" s="1" t="s">
        <v>194</v>
      </c>
      <c r="E78" s="27" t="s">
        <v>703</v>
      </c>
    </row>
    <row r="79">
      <c r="A79" s="1" t="s">
        <v>185</v>
      </c>
      <c r="B79" s="1">
        <v>40</v>
      </c>
      <c r="C79" s="26" t="s">
        <v>1323</v>
      </c>
      <c r="D79" t="s">
        <v>239</v>
      </c>
      <c r="E79" s="27" t="s">
        <v>1324</v>
      </c>
      <c r="F79" s="28" t="s">
        <v>289</v>
      </c>
      <c r="G79" s="29">
        <v>1800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>
      <c r="A81" s="1" t="s">
        <v>193</v>
      </c>
      <c r="E81" s="33" t="s">
        <v>1325</v>
      </c>
    </row>
    <row r="82">
      <c r="A82" s="1" t="s">
        <v>194</v>
      </c>
      <c r="E82" s="27" t="s">
        <v>703</v>
      </c>
    </row>
    <row r="83">
      <c r="A83" s="1" t="s">
        <v>185</v>
      </c>
      <c r="B83" s="1">
        <v>33</v>
      </c>
      <c r="C83" s="26" t="s">
        <v>1132</v>
      </c>
      <c r="D83" t="s">
        <v>239</v>
      </c>
      <c r="E83" s="27" t="s">
        <v>1133</v>
      </c>
      <c r="F83" s="28" t="s">
        <v>285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>
      <c r="A85" s="1" t="s">
        <v>193</v>
      </c>
      <c r="E85" s="33" t="s">
        <v>871</v>
      </c>
    </row>
    <row r="86">
      <c r="A86" s="1" t="s">
        <v>194</v>
      </c>
      <c r="E86" s="27" t="s">
        <v>703</v>
      </c>
    </row>
    <row r="87" ht="25.5">
      <c r="A87" s="1" t="s">
        <v>185</v>
      </c>
      <c r="B87" s="1">
        <v>34</v>
      </c>
      <c r="C87" s="26" t="s">
        <v>1326</v>
      </c>
      <c r="D87" t="s">
        <v>239</v>
      </c>
      <c r="E87" s="27" t="s">
        <v>1327</v>
      </c>
      <c r="F87" s="28" t="s">
        <v>285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>
      <c r="A89" s="1" t="s">
        <v>193</v>
      </c>
      <c r="E89" s="33" t="s">
        <v>792</v>
      </c>
    </row>
    <row r="90">
      <c r="A90" s="1" t="s">
        <v>194</v>
      </c>
      <c r="E90" s="27" t="s">
        <v>703</v>
      </c>
    </row>
    <row r="91" ht="38.25">
      <c r="A91" s="1" t="s">
        <v>185</v>
      </c>
      <c r="B91" s="1">
        <v>35</v>
      </c>
      <c r="C91" s="26" t="s">
        <v>1328</v>
      </c>
      <c r="D91" t="s">
        <v>239</v>
      </c>
      <c r="E91" s="27" t="s">
        <v>1329</v>
      </c>
      <c r="F91" s="28" t="s">
        <v>285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792</v>
      </c>
    </row>
    <row r="94">
      <c r="A94" s="1" t="s">
        <v>194</v>
      </c>
      <c r="E94" s="27" t="s">
        <v>703</v>
      </c>
    </row>
    <row r="95">
      <c r="A95" s="1" t="s">
        <v>185</v>
      </c>
      <c r="B95" s="1">
        <v>45</v>
      </c>
      <c r="C95" s="26" t="s">
        <v>1330</v>
      </c>
      <c r="D95" t="s">
        <v>239</v>
      </c>
      <c r="E95" s="27" t="s">
        <v>1331</v>
      </c>
      <c r="F95" s="28" t="s">
        <v>503</v>
      </c>
      <c r="G95" s="29">
        <v>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  <c r="E97" s="33" t="s">
        <v>894</v>
      </c>
    </row>
    <row r="98">
      <c r="A98" s="1" t="s">
        <v>194</v>
      </c>
      <c r="E98" s="27" t="s">
        <v>703</v>
      </c>
    </row>
    <row r="99">
      <c r="A99" s="1" t="s">
        <v>185</v>
      </c>
      <c r="B99" s="1">
        <v>43</v>
      </c>
      <c r="C99" s="26" t="s">
        <v>1332</v>
      </c>
      <c r="D99" t="s">
        <v>239</v>
      </c>
      <c r="E99" s="27" t="s">
        <v>1333</v>
      </c>
      <c r="F99" s="28" t="s">
        <v>503</v>
      </c>
      <c r="G99" s="29">
        <v>24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243</v>
      </c>
    </row>
    <row r="101">
      <c r="A101" s="1" t="s">
        <v>193</v>
      </c>
      <c r="E101" s="33" t="s">
        <v>1047</v>
      </c>
    </row>
    <row r="102">
      <c r="A102" s="1" t="s">
        <v>194</v>
      </c>
      <c r="E102" s="27" t="s">
        <v>703</v>
      </c>
    </row>
    <row r="103">
      <c r="A103" s="1" t="s">
        <v>185</v>
      </c>
      <c r="B103" s="1">
        <v>44</v>
      </c>
      <c r="C103" s="26" t="s">
        <v>1334</v>
      </c>
      <c r="D103" t="s">
        <v>239</v>
      </c>
      <c r="E103" s="27" t="s">
        <v>1335</v>
      </c>
      <c r="F103" s="28" t="s">
        <v>503</v>
      </c>
      <c r="G103" s="29">
        <v>48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  <c r="E105" s="33" t="s">
        <v>1336</v>
      </c>
    </row>
    <row r="106">
      <c r="A106" s="1" t="s">
        <v>194</v>
      </c>
      <c r="E106" s="27" t="s">
        <v>703</v>
      </c>
    </row>
    <row r="107">
      <c r="A107" s="1" t="s">
        <v>185</v>
      </c>
      <c r="B107" s="1">
        <v>46</v>
      </c>
      <c r="C107" s="26" t="s">
        <v>1337</v>
      </c>
      <c r="D107" t="s">
        <v>239</v>
      </c>
      <c r="E107" s="27" t="s">
        <v>1338</v>
      </c>
      <c r="F107" s="28" t="s">
        <v>285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  <c r="E109" s="33" t="s">
        <v>792</v>
      </c>
    </row>
    <row r="110">
      <c r="A110" s="1" t="s">
        <v>194</v>
      </c>
      <c r="E110" s="27" t="s">
        <v>703</v>
      </c>
    </row>
    <row r="111">
      <c r="A111" s="1" t="s">
        <v>185</v>
      </c>
      <c r="B111" s="1">
        <v>41</v>
      </c>
      <c r="C111" s="26" t="s">
        <v>1339</v>
      </c>
      <c r="D111" t="s">
        <v>239</v>
      </c>
      <c r="E111" s="27" t="s">
        <v>1340</v>
      </c>
      <c r="F111" s="28" t="s">
        <v>289</v>
      </c>
      <c r="G111" s="29">
        <v>5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243</v>
      </c>
    </row>
    <row r="113">
      <c r="A113" s="1" t="s">
        <v>193</v>
      </c>
      <c r="E113" s="33" t="s">
        <v>855</v>
      </c>
    </row>
    <row r="114">
      <c r="A114" s="1" t="s">
        <v>194</v>
      </c>
      <c r="E114" s="27" t="s">
        <v>703</v>
      </c>
    </row>
    <row r="115">
      <c r="A115" s="1" t="s">
        <v>185</v>
      </c>
      <c r="B115" s="1">
        <v>42</v>
      </c>
      <c r="C115" s="26" t="s">
        <v>1341</v>
      </c>
      <c r="D115" t="s">
        <v>239</v>
      </c>
      <c r="E115" s="27" t="s">
        <v>1342</v>
      </c>
      <c r="F115" s="28" t="s">
        <v>289</v>
      </c>
      <c r="G115" s="29">
        <v>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242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191</v>
      </c>
      <c r="E116" s="27" t="s">
        <v>243</v>
      </c>
    </row>
    <row r="117">
      <c r="A117" s="1" t="s">
        <v>193</v>
      </c>
      <c r="E117" s="33" t="s">
        <v>855</v>
      </c>
    </row>
    <row r="118">
      <c r="A118" s="1" t="s">
        <v>194</v>
      </c>
      <c r="E118" s="27" t="s">
        <v>703</v>
      </c>
    </row>
    <row r="119">
      <c r="A119" s="1" t="s">
        <v>185</v>
      </c>
      <c r="B119" s="1">
        <v>12</v>
      </c>
      <c r="C119" s="26" t="s">
        <v>1343</v>
      </c>
      <c r="D119" t="s">
        <v>239</v>
      </c>
      <c r="E119" s="27" t="s">
        <v>1344</v>
      </c>
      <c r="F119" s="28" t="s">
        <v>337</v>
      </c>
      <c r="G119" s="29">
        <v>0.26000000000000001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242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191</v>
      </c>
      <c r="E120" s="27" t="s">
        <v>243</v>
      </c>
    </row>
    <row r="121">
      <c r="A121" s="1" t="s">
        <v>193</v>
      </c>
      <c r="E121" s="33" t="s">
        <v>1345</v>
      </c>
    </row>
    <row r="122">
      <c r="A122" s="1" t="s">
        <v>194</v>
      </c>
      <c r="E122" s="27" t="s">
        <v>703</v>
      </c>
    </row>
    <row r="123">
      <c r="A123" s="1" t="s">
        <v>185</v>
      </c>
      <c r="B123" s="1">
        <v>11</v>
      </c>
      <c r="C123" s="26" t="s">
        <v>1138</v>
      </c>
      <c r="D123" t="s">
        <v>239</v>
      </c>
      <c r="E123" s="27" t="s">
        <v>1139</v>
      </c>
      <c r="F123" s="28" t="s">
        <v>337</v>
      </c>
      <c r="G123" s="29">
        <v>9.5999999999999996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>
      <c r="A125" s="1" t="s">
        <v>193</v>
      </c>
      <c r="E125" s="33" t="s">
        <v>1346</v>
      </c>
    </row>
    <row r="126">
      <c r="A126" s="1" t="s">
        <v>194</v>
      </c>
      <c r="E126" s="27" t="s">
        <v>703</v>
      </c>
    </row>
    <row r="127">
      <c r="A127" s="1" t="s">
        <v>185</v>
      </c>
      <c r="B127" s="1">
        <v>14</v>
      </c>
      <c r="C127" s="26" t="s">
        <v>1347</v>
      </c>
      <c r="D127" t="s">
        <v>239</v>
      </c>
      <c r="E127" s="27" t="s">
        <v>1348</v>
      </c>
      <c r="F127" s="28" t="s">
        <v>285</v>
      </c>
      <c r="G127" s="29">
        <v>90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243</v>
      </c>
    </row>
    <row r="129">
      <c r="A129" s="1" t="s">
        <v>193</v>
      </c>
      <c r="E129" s="33" t="s">
        <v>1112</v>
      </c>
    </row>
    <row r="130">
      <c r="A130" s="1" t="s">
        <v>194</v>
      </c>
      <c r="E130" s="27" t="s">
        <v>703</v>
      </c>
    </row>
    <row r="131">
      <c r="A131" s="1" t="s">
        <v>185</v>
      </c>
      <c r="B131" s="1">
        <v>13</v>
      </c>
      <c r="C131" s="26" t="s">
        <v>1249</v>
      </c>
      <c r="D131" t="s">
        <v>239</v>
      </c>
      <c r="E131" s="27" t="s">
        <v>1250</v>
      </c>
      <c r="F131" s="28" t="s">
        <v>285</v>
      </c>
      <c r="G131" s="29">
        <v>44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>
      <c r="A133" s="1" t="s">
        <v>193</v>
      </c>
      <c r="E133" s="33" t="s">
        <v>1115</v>
      </c>
    </row>
    <row r="134">
      <c r="A134" s="1" t="s">
        <v>194</v>
      </c>
      <c r="E134" s="27" t="s">
        <v>703</v>
      </c>
    </row>
    <row r="135">
      <c r="A135" s="1" t="s">
        <v>185</v>
      </c>
      <c r="B135" s="1">
        <v>15</v>
      </c>
      <c r="C135" s="26" t="s">
        <v>1254</v>
      </c>
      <c r="D135" t="s">
        <v>239</v>
      </c>
      <c r="E135" s="27" t="s">
        <v>1255</v>
      </c>
      <c r="F135" s="28" t="s">
        <v>285</v>
      </c>
      <c r="G135" s="29">
        <v>144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1349</v>
      </c>
    </row>
    <row r="138">
      <c r="A138" s="1" t="s">
        <v>194</v>
      </c>
      <c r="E138" s="27" t="s">
        <v>703</v>
      </c>
    </row>
    <row r="139">
      <c r="A139" s="1" t="s">
        <v>185</v>
      </c>
      <c r="B139" s="1">
        <v>7</v>
      </c>
      <c r="C139" s="26" t="s">
        <v>1350</v>
      </c>
      <c r="D139" t="s">
        <v>239</v>
      </c>
      <c r="E139" s="27" t="s">
        <v>1351</v>
      </c>
      <c r="F139" s="28" t="s">
        <v>285</v>
      </c>
      <c r="G139" s="29">
        <v>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>
      <c r="A141" s="1" t="s">
        <v>193</v>
      </c>
      <c r="E141" s="33" t="s">
        <v>894</v>
      </c>
    </row>
    <row r="142">
      <c r="A142" s="1" t="s">
        <v>194</v>
      </c>
      <c r="E142" s="27" t="s">
        <v>703</v>
      </c>
    </row>
    <row r="143">
      <c r="A143" s="1" t="s">
        <v>185</v>
      </c>
      <c r="B143" s="1">
        <v>8</v>
      </c>
      <c r="C143" s="26" t="s">
        <v>1352</v>
      </c>
      <c r="D143" t="s">
        <v>239</v>
      </c>
      <c r="E143" s="27" t="s">
        <v>1353</v>
      </c>
      <c r="F143" s="28" t="s">
        <v>285</v>
      </c>
      <c r="G143" s="29">
        <v>8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894</v>
      </c>
    </row>
    <row r="146">
      <c r="A146" s="1" t="s">
        <v>194</v>
      </c>
      <c r="E146" s="27" t="s">
        <v>703</v>
      </c>
    </row>
    <row r="147">
      <c r="A147" s="1" t="s">
        <v>185</v>
      </c>
      <c r="B147" s="1">
        <v>4</v>
      </c>
      <c r="C147" s="26" t="s">
        <v>1354</v>
      </c>
      <c r="D147" t="s">
        <v>239</v>
      </c>
      <c r="E147" s="27" t="s">
        <v>1355</v>
      </c>
      <c r="F147" s="28" t="s">
        <v>285</v>
      </c>
      <c r="G147" s="29">
        <v>15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1060</v>
      </c>
    </row>
    <row r="150">
      <c r="A150" s="1" t="s">
        <v>194</v>
      </c>
      <c r="E150" s="27" t="s">
        <v>1121</v>
      </c>
    </row>
    <row r="151">
      <c r="A151" s="1" t="s">
        <v>185</v>
      </c>
      <c r="B151" s="1">
        <v>1</v>
      </c>
      <c r="C151" s="26" t="s">
        <v>1356</v>
      </c>
      <c r="D151" t="s">
        <v>239</v>
      </c>
      <c r="E151" s="27" t="s">
        <v>1357</v>
      </c>
      <c r="F151" s="28" t="s">
        <v>285</v>
      </c>
      <c r="G151" s="29">
        <v>7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1095</v>
      </c>
    </row>
    <row r="154">
      <c r="A154" s="1" t="s">
        <v>194</v>
      </c>
      <c r="E154" s="27" t="s">
        <v>1121</v>
      </c>
    </row>
    <row r="155">
      <c r="A155" s="1" t="s">
        <v>185</v>
      </c>
      <c r="B155" s="1">
        <v>2</v>
      </c>
      <c r="C155" s="26" t="s">
        <v>1358</v>
      </c>
      <c r="D155" t="s">
        <v>239</v>
      </c>
      <c r="E155" s="27" t="s">
        <v>1359</v>
      </c>
      <c r="F155" s="28" t="s">
        <v>285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1096</v>
      </c>
    </row>
    <row r="158">
      <c r="A158" s="1" t="s">
        <v>194</v>
      </c>
      <c r="E158" s="27" t="s">
        <v>703</v>
      </c>
    </row>
    <row r="159" ht="25.5">
      <c r="A159" s="1" t="s">
        <v>185</v>
      </c>
      <c r="B159" s="1">
        <v>6</v>
      </c>
      <c r="C159" s="26" t="s">
        <v>1360</v>
      </c>
      <c r="D159" t="s">
        <v>239</v>
      </c>
      <c r="E159" s="27" t="s">
        <v>1361</v>
      </c>
      <c r="F159" s="28" t="s">
        <v>285</v>
      </c>
      <c r="G159" s="29">
        <v>336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1362</v>
      </c>
    </row>
    <row r="162">
      <c r="A162" s="1" t="s">
        <v>194</v>
      </c>
      <c r="E162" s="27" t="s">
        <v>703</v>
      </c>
    </row>
    <row r="163">
      <c r="A163" s="1" t="s">
        <v>185</v>
      </c>
      <c r="B163" s="1">
        <v>3</v>
      </c>
      <c r="C163" s="26" t="s">
        <v>1363</v>
      </c>
      <c r="D163" t="s">
        <v>239</v>
      </c>
      <c r="E163" s="27" t="s">
        <v>1364</v>
      </c>
      <c r="F163" s="28" t="s">
        <v>285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792</v>
      </c>
    </row>
    <row r="166">
      <c r="A166" s="1" t="s">
        <v>194</v>
      </c>
      <c r="E166" s="27" t="s">
        <v>703</v>
      </c>
    </row>
    <row r="167">
      <c r="A167" s="1" t="s">
        <v>185</v>
      </c>
      <c r="B167" s="1">
        <v>5</v>
      </c>
      <c r="C167" s="26" t="s">
        <v>1365</v>
      </c>
      <c r="D167" t="s">
        <v>239</v>
      </c>
      <c r="E167" s="27" t="s">
        <v>1366</v>
      </c>
      <c r="F167" s="28" t="s">
        <v>285</v>
      </c>
      <c r="G167" s="29">
        <v>26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915</v>
      </c>
    </row>
    <row r="170">
      <c r="A170" s="1" t="s">
        <v>194</v>
      </c>
      <c r="E170" s="27" t="s">
        <v>1121</v>
      </c>
    </row>
    <row r="171">
      <c r="A171" s="1" t="s">
        <v>185</v>
      </c>
      <c r="B171" s="1">
        <v>24</v>
      </c>
      <c r="C171" s="26" t="s">
        <v>1367</v>
      </c>
      <c r="D171" t="s">
        <v>239</v>
      </c>
      <c r="E171" s="27" t="s">
        <v>1368</v>
      </c>
      <c r="F171" s="28" t="s">
        <v>285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792</v>
      </c>
    </row>
    <row r="174">
      <c r="A174" s="1" t="s">
        <v>194</v>
      </c>
      <c r="E174" s="27" t="s">
        <v>1121</v>
      </c>
    </row>
    <row r="175">
      <c r="A175" s="1" t="s">
        <v>185</v>
      </c>
      <c r="B175" s="1">
        <v>25</v>
      </c>
      <c r="C175" s="26" t="s">
        <v>1369</v>
      </c>
      <c r="D175" t="s">
        <v>239</v>
      </c>
      <c r="E175" s="27" t="s">
        <v>1370</v>
      </c>
      <c r="F175" s="28" t="s">
        <v>285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792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29</v>
      </c>
      <c r="C179" s="26" t="s">
        <v>1371</v>
      </c>
      <c r="D179" t="s">
        <v>239</v>
      </c>
      <c r="E179" s="27" t="s">
        <v>1372</v>
      </c>
      <c r="F179" s="28" t="s">
        <v>285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792</v>
      </c>
    </row>
    <row r="182">
      <c r="A182" s="1" t="s">
        <v>194</v>
      </c>
      <c r="E182" s="27" t="s">
        <v>703</v>
      </c>
    </row>
    <row r="183" ht="25.5">
      <c r="A183" s="1" t="s">
        <v>185</v>
      </c>
      <c r="B183" s="1">
        <v>26</v>
      </c>
      <c r="C183" s="26" t="s">
        <v>1373</v>
      </c>
      <c r="D183" t="s">
        <v>239</v>
      </c>
      <c r="E183" s="27" t="s">
        <v>1374</v>
      </c>
      <c r="F183" s="28" t="s">
        <v>285</v>
      </c>
      <c r="G183" s="29">
        <v>4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822</v>
      </c>
    </row>
    <row r="186">
      <c r="A186" s="1" t="s">
        <v>194</v>
      </c>
      <c r="E186" s="27" t="s">
        <v>703</v>
      </c>
    </row>
    <row r="187">
      <c r="A187" s="1" t="s">
        <v>185</v>
      </c>
      <c r="B187" s="1">
        <v>30</v>
      </c>
      <c r="C187" s="26" t="s">
        <v>1375</v>
      </c>
      <c r="D187" t="s">
        <v>239</v>
      </c>
      <c r="E187" s="27" t="s">
        <v>1376</v>
      </c>
      <c r="F187" s="28" t="s">
        <v>285</v>
      </c>
      <c r="G187" s="29">
        <v>6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724</v>
      </c>
    </row>
    <row r="190">
      <c r="A190" s="1" t="s">
        <v>194</v>
      </c>
      <c r="E190" s="27" t="s">
        <v>703</v>
      </c>
    </row>
    <row r="191" ht="25.5">
      <c r="A191" s="1" t="s">
        <v>185</v>
      </c>
      <c r="B191" s="1">
        <v>28</v>
      </c>
      <c r="C191" s="26" t="s">
        <v>1377</v>
      </c>
      <c r="D191" t="s">
        <v>239</v>
      </c>
      <c r="E191" s="27" t="s">
        <v>1378</v>
      </c>
      <c r="F191" s="28" t="s">
        <v>285</v>
      </c>
      <c r="G191" s="29">
        <v>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855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27</v>
      </c>
      <c r="C195" s="26" t="s">
        <v>1379</v>
      </c>
      <c r="D195" t="s">
        <v>239</v>
      </c>
      <c r="E195" s="27" t="s">
        <v>1380</v>
      </c>
      <c r="F195" s="28" t="s">
        <v>285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855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31</v>
      </c>
      <c r="C199" s="26" t="s">
        <v>1381</v>
      </c>
      <c r="D199" t="s">
        <v>239</v>
      </c>
      <c r="E199" s="27" t="s">
        <v>1382</v>
      </c>
      <c r="F199" s="28" t="s">
        <v>1283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792</v>
      </c>
    </row>
    <row r="202">
      <c r="A202" s="1" t="s">
        <v>194</v>
      </c>
      <c r="E202" s="27" t="s">
        <v>1121</v>
      </c>
    </row>
    <row r="203">
      <c r="A203" s="1" t="s">
        <v>185</v>
      </c>
      <c r="B203" s="1">
        <v>32</v>
      </c>
      <c r="C203" s="26" t="s">
        <v>1383</v>
      </c>
      <c r="D203" t="s">
        <v>239</v>
      </c>
      <c r="E203" s="27" t="s">
        <v>1384</v>
      </c>
      <c r="F203" s="28" t="s">
        <v>1283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792</v>
      </c>
    </row>
    <row r="206">
      <c r="A206" s="1" t="s">
        <v>194</v>
      </c>
      <c r="E206" s="27" t="s">
        <v>1121</v>
      </c>
    </row>
    <row r="207" ht="25.5">
      <c r="A207" s="1" t="s">
        <v>185</v>
      </c>
      <c r="B207" s="1">
        <v>9</v>
      </c>
      <c r="C207" s="26" t="s">
        <v>1385</v>
      </c>
      <c r="D207" t="s">
        <v>239</v>
      </c>
      <c r="E207" s="27" t="s">
        <v>1386</v>
      </c>
      <c r="F207" s="28" t="s">
        <v>285</v>
      </c>
      <c r="G207" s="29">
        <v>3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1096</v>
      </c>
    </row>
    <row r="210">
      <c r="A210" s="1" t="s">
        <v>194</v>
      </c>
      <c r="E210" s="27" t="s">
        <v>703</v>
      </c>
    </row>
    <row r="211" ht="25.5">
      <c r="A211" s="1" t="s">
        <v>185</v>
      </c>
      <c r="B211" s="1">
        <v>10</v>
      </c>
      <c r="C211" s="26" t="s">
        <v>1387</v>
      </c>
      <c r="D211" t="s">
        <v>239</v>
      </c>
      <c r="E211" s="27" t="s">
        <v>1388</v>
      </c>
      <c r="F211" s="28" t="s">
        <v>285</v>
      </c>
      <c r="G211" s="29">
        <v>3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>
      <c r="A213" s="1" t="s">
        <v>193</v>
      </c>
      <c r="E213" s="33" t="s">
        <v>1096</v>
      </c>
    </row>
    <row r="214">
      <c r="A214" s="1" t="s">
        <v>194</v>
      </c>
      <c r="E214" s="27" t="s">
        <v>703</v>
      </c>
    </row>
    <row r="215">
      <c r="A215" s="1" t="s">
        <v>185</v>
      </c>
      <c r="B215" s="1">
        <v>53</v>
      </c>
      <c r="C215" s="26" t="s">
        <v>1389</v>
      </c>
      <c r="D215" t="s">
        <v>239</v>
      </c>
      <c r="E215" s="27" t="s">
        <v>1390</v>
      </c>
      <c r="F215" s="28" t="s">
        <v>285</v>
      </c>
      <c r="G215" s="29">
        <v>3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1096</v>
      </c>
    </row>
    <row r="218">
      <c r="A218" s="1" t="s">
        <v>194</v>
      </c>
      <c r="E218" s="27" t="s">
        <v>703</v>
      </c>
    </row>
    <row r="219" ht="25.5">
      <c r="A219" s="1" t="s">
        <v>185</v>
      </c>
      <c r="B219" s="1">
        <v>52</v>
      </c>
      <c r="C219" s="26" t="s">
        <v>1391</v>
      </c>
      <c r="D219" t="s">
        <v>239</v>
      </c>
      <c r="E219" s="27" t="s">
        <v>1392</v>
      </c>
      <c r="F219" s="28" t="s">
        <v>285</v>
      </c>
      <c r="G219" s="29">
        <v>3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1096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54</v>
      </c>
      <c r="C223" s="26" t="s">
        <v>1393</v>
      </c>
      <c r="D223" t="s">
        <v>239</v>
      </c>
      <c r="E223" s="27" t="s">
        <v>1394</v>
      </c>
      <c r="F223" s="28" t="s">
        <v>285</v>
      </c>
      <c r="G223" s="29">
        <v>3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1096</v>
      </c>
    </row>
    <row r="226">
      <c r="A226" s="1" t="s">
        <v>194</v>
      </c>
      <c r="E226" s="27" t="s">
        <v>703</v>
      </c>
    </row>
    <row r="227">
      <c r="A227" s="1" t="s">
        <v>185</v>
      </c>
      <c r="B227" s="1">
        <v>17</v>
      </c>
      <c r="C227" s="26" t="s">
        <v>1395</v>
      </c>
      <c r="D227" t="s">
        <v>239</v>
      </c>
      <c r="E227" s="27" t="s">
        <v>1396</v>
      </c>
      <c r="F227" s="28" t="s">
        <v>289</v>
      </c>
      <c r="G227" s="29">
        <v>40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759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>
      <c r="A229" s="1" t="s">
        <v>193</v>
      </c>
      <c r="E229" s="33" t="s">
        <v>992</v>
      </c>
    </row>
    <row r="230" ht="63.75">
      <c r="A230" s="1" t="s">
        <v>194</v>
      </c>
      <c r="E230" s="27" t="s">
        <v>1397</v>
      </c>
    </row>
    <row r="231" ht="25.5">
      <c r="A231" s="1" t="s">
        <v>185</v>
      </c>
      <c r="B231" s="1">
        <v>36</v>
      </c>
      <c r="C231" s="26" t="s">
        <v>1398</v>
      </c>
      <c r="D231" t="s">
        <v>239</v>
      </c>
      <c r="E231" s="27" t="s">
        <v>1399</v>
      </c>
      <c r="F231" s="28" t="s">
        <v>1283</v>
      </c>
      <c r="G231" s="29">
        <v>1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759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792</v>
      </c>
    </row>
    <row r="234" ht="165.75">
      <c r="A234" s="1" t="s">
        <v>194</v>
      </c>
      <c r="E234" s="27" t="s">
        <v>1400</v>
      </c>
    </row>
    <row r="235">
      <c r="A235" s="1" t="s">
        <v>185</v>
      </c>
      <c r="B235" s="1">
        <v>47</v>
      </c>
      <c r="C235" s="26" t="s">
        <v>1401</v>
      </c>
      <c r="D235" t="s">
        <v>239</v>
      </c>
      <c r="E235" s="27" t="s">
        <v>1402</v>
      </c>
      <c r="F235" s="28" t="s">
        <v>285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759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  <c r="E237" s="33" t="s">
        <v>822</v>
      </c>
    </row>
    <row r="238" ht="89.25">
      <c r="A238" s="1" t="s">
        <v>194</v>
      </c>
      <c r="E238" s="27" t="s">
        <v>1403</v>
      </c>
    </row>
    <row r="239">
      <c r="A239" s="1" t="s">
        <v>185</v>
      </c>
      <c r="B239" s="1">
        <v>48</v>
      </c>
      <c r="C239" s="26" t="s">
        <v>1404</v>
      </c>
      <c r="D239" t="s">
        <v>239</v>
      </c>
      <c r="E239" s="27" t="s">
        <v>1405</v>
      </c>
      <c r="F239" s="28" t="s">
        <v>285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759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>
      <c r="A241" s="1" t="s">
        <v>193</v>
      </c>
      <c r="E241" s="33" t="s">
        <v>871</v>
      </c>
    </row>
    <row r="242" ht="89.25">
      <c r="A242" s="1" t="s">
        <v>194</v>
      </c>
      <c r="E242" s="27" t="s">
        <v>1406</v>
      </c>
    </row>
    <row r="243">
      <c r="A243" s="1" t="s">
        <v>185</v>
      </c>
      <c r="B243" s="1">
        <v>51</v>
      </c>
      <c r="C243" s="26" t="s">
        <v>1407</v>
      </c>
      <c r="D243" t="s">
        <v>239</v>
      </c>
      <c r="E243" s="27" t="s">
        <v>1408</v>
      </c>
      <c r="F243" s="28" t="s">
        <v>319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759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>
      <c r="A245" s="1" t="s">
        <v>193</v>
      </c>
      <c r="E245" s="33" t="s">
        <v>792</v>
      </c>
    </row>
    <row r="246" ht="25.5">
      <c r="A246" s="1" t="s">
        <v>194</v>
      </c>
      <c r="E246" s="27" t="s">
        <v>1409</v>
      </c>
    </row>
    <row r="247">
      <c r="A247" s="1" t="s">
        <v>182</v>
      </c>
      <c r="C247" s="22" t="s">
        <v>1228</v>
      </c>
      <c r="E247" s="23" t="s">
        <v>1229</v>
      </c>
      <c r="L247" s="24">
        <f>SUMIFS(L248:L271,A248:A271,"P")</f>
        <v>0</v>
      </c>
      <c r="M247" s="24">
        <f>SUMIFS(M248:M271,A248:A271,"P")</f>
        <v>0</v>
      </c>
      <c r="N247" s="25"/>
    </row>
    <row r="248" ht="25.5">
      <c r="A248" s="1" t="s">
        <v>185</v>
      </c>
      <c r="B248" s="1">
        <v>60</v>
      </c>
      <c r="C248" s="26" t="s">
        <v>1009</v>
      </c>
      <c r="D248" t="s">
        <v>1010</v>
      </c>
      <c r="E248" s="27" t="s">
        <v>1011</v>
      </c>
      <c r="F248" s="28" t="s">
        <v>189</v>
      </c>
      <c r="G248" s="29">
        <v>0.01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190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191</v>
      </c>
      <c r="E249" s="27" t="s">
        <v>192</v>
      </c>
    </row>
    <row r="250">
      <c r="A250" s="1" t="s">
        <v>193</v>
      </c>
      <c r="E250" s="33" t="s">
        <v>1297</v>
      </c>
    </row>
    <row r="251" ht="153">
      <c r="A251" s="1" t="s">
        <v>194</v>
      </c>
      <c r="E251" s="27" t="s">
        <v>195</v>
      </c>
    </row>
    <row r="252" ht="25.5">
      <c r="A252" s="1" t="s">
        <v>185</v>
      </c>
      <c r="B252" s="1">
        <v>61</v>
      </c>
      <c r="C252" s="26" t="s">
        <v>1231</v>
      </c>
      <c r="D252" t="s">
        <v>1232</v>
      </c>
      <c r="E252" s="27" t="s">
        <v>1233</v>
      </c>
      <c r="F252" s="28" t="s">
        <v>189</v>
      </c>
      <c r="G252" s="29">
        <v>0.050000000000000003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190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191</v>
      </c>
      <c r="E253" s="27" t="s">
        <v>192</v>
      </c>
    </row>
    <row r="254">
      <c r="A254" s="1" t="s">
        <v>193</v>
      </c>
      <c r="E254" s="33" t="s">
        <v>1410</v>
      </c>
    </row>
    <row r="255" ht="153">
      <c r="A255" s="1" t="s">
        <v>194</v>
      </c>
      <c r="E255" s="27" t="s">
        <v>195</v>
      </c>
    </row>
    <row r="256" ht="25.5">
      <c r="A256" s="1" t="s">
        <v>185</v>
      </c>
      <c r="B256" s="1">
        <v>62</v>
      </c>
      <c r="C256" s="26" t="s">
        <v>209</v>
      </c>
      <c r="D256" t="s">
        <v>210</v>
      </c>
      <c r="E256" s="27" t="s">
        <v>211</v>
      </c>
      <c r="F256" s="28" t="s">
        <v>189</v>
      </c>
      <c r="G256" s="29">
        <v>0.10000000000000001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190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191</v>
      </c>
      <c r="E257" s="27" t="s">
        <v>192</v>
      </c>
    </row>
    <row r="258">
      <c r="A258" s="1" t="s">
        <v>193</v>
      </c>
      <c r="E258" s="33" t="s">
        <v>801</v>
      </c>
    </row>
    <row r="259" ht="153">
      <c r="A259" s="1" t="s">
        <v>194</v>
      </c>
      <c r="E259" s="27" t="s">
        <v>195</v>
      </c>
    </row>
    <row r="260" ht="38.25">
      <c r="A260" s="1" t="s">
        <v>185</v>
      </c>
      <c r="B260" s="1">
        <v>63</v>
      </c>
      <c r="C260" s="26" t="s">
        <v>212</v>
      </c>
      <c r="D260" t="s">
        <v>213</v>
      </c>
      <c r="E260" s="27" t="s">
        <v>214</v>
      </c>
      <c r="F260" s="28" t="s">
        <v>189</v>
      </c>
      <c r="G260" s="29">
        <v>0.10000000000000001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190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191</v>
      </c>
      <c r="E261" s="27" t="s">
        <v>192</v>
      </c>
    </row>
    <row r="262">
      <c r="A262" s="1" t="s">
        <v>193</v>
      </c>
      <c r="E262" s="33" t="s">
        <v>801</v>
      </c>
    </row>
    <row r="263" ht="153">
      <c r="A263" s="1" t="s">
        <v>194</v>
      </c>
      <c r="E263" s="27" t="s">
        <v>195</v>
      </c>
    </row>
    <row r="264" ht="25.5">
      <c r="A264" s="1" t="s">
        <v>185</v>
      </c>
      <c r="B264" s="1">
        <v>64</v>
      </c>
      <c r="C264" s="26" t="s">
        <v>233</v>
      </c>
      <c r="D264" t="s">
        <v>234</v>
      </c>
      <c r="E264" s="27" t="s">
        <v>235</v>
      </c>
      <c r="F264" s="28" t="s">
        <v>189</v>
      </c>
      <c r="G264" s="29">
        <v>0.10000000000000001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190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191</v>
      </c>
      <c r="E265" s="27" t="s">
        <v>192</v>
      </c>
    </row>
    <row r="266">
      <c r="A266" s="1" t="s">
        <v>193</v>
      </c>
      <c r="E266" s="33" t="s">
        <v>801</v>
      </c>
    </row>
    <row r="267" ht="153">
      <c r="A267" s="1" t="s">
        <v>194</v>
      </c>
      <c r="E267" s="27" t="s">
        <v>195</v>
      </c>
    </row>
    <row r="268" ht="25.5">
      <c r="A268" s="1" t="s">
        <v>185</v>
      </c>
      <c r="B268" s="1">
        <v>65</v>
      </c>
      <c r="C268" s="26" t="s">
        <v>1411</v>
      </c>
      <c r="D268" t="s">
        <v>1412</v>
      </c>
      <c r="E268" s="27" t="s">
        <v>1413</v>
      </c>
      <c r="F268" s="28" t="s">
        <v>189</v>
      </c>
      <c r="G268" s="29">
        <v>0.10000000000000001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190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191</v>
      </c>
      <c r="E269" s="27" t="s">
        <v>192</v>
      </c>
    </row>
    <row r="270">
      <c r="A270" s="1" t="s">
        <v>193</v>
      </c>
      <c r="E270" s="33" t="s">
        <v>801</v>
      </c>
    </row>
    <row r="271" ht="153">
      <c r="A271" s="1" t="s">
        <v>194</v>
      </c>
      <c r="E271" s="27" t="s">
        <v>195</v>
      </c>
    </row>
  </sheetData>
  <sheetProtection sheet="1" objects="1" scenarios="1" spinCount="100000" saltValue="GEGgh3eQm8I/ZVmW4byBma2OV5kl9E4VhKsHgJ7MC08qH7Le9A6pZW0umfSFxIcx68QtXd16auRdEbkIawsiVA==" hashValue="ewGUr8RSauCMI8BVHd4cDntg9LnOWVW0p4Z1eyyt5YJCjqpZxn4s20cELH+yffTiKWtxj8RZebzyCGPGEAFmo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COUNTIFS(L8:L533,"=0",A8:A533,"P")+COUNTIFS(L8:L533,"",A8:A533,"P")+SUM(Q8:Q533)</f>
        <v>0</v>
      </c>
    </row>
    <row r="8">
      <c r="A8" s="1" t="s">
        <v>180</v>
      </c>
      <c r="C8" s="22" t="s">
        <v>1414</v>
      </c>
      <c r="E8" s="23" t="s">
        <v>39</v>
      </c>
      <c r="L8" s="24">
        <f>L9+L18+L515+L520</f>
        <v>0</v>
      </c>
      <c r="M8" s="24">
        <f>M9+M18+M515+M520</f>
        <v>0</v>
      </c>
      <c r="N8" s="25"/>
    </row>
    <row r="9">
      <c r="A9" s="1" t="s">
        <v>182</v>
      </c>
      <c r="C9" s="22" t="s">
        <v>641</v>
      </c>
      <c r="E9" s="23" t="s">
        <v>1299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185</v>
      </c>
      <c r="B10" s="1">
        <v>1</v>
      </c>
      <c r="C10" s="26" t="s">
        <v>1300</v>
      </c>
      <c r="D10" t="s">
        <v>239</v>
      </c>
      <c r="E10" s="27" t="s">
        <v>1301</v>
      </c>
      <c r="F10" s="28" t="s">
        <v>269</v>
      </c>
      <c r="G10" s="29">
        <v>10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706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2</v>
      </c>
      <c r="C14" s="26" t="s">
        <v>1302</v>
      </c>
      <c r="D14" t="s">
        <v>239</v>
      </c>
      <c r="E14" s="27" t="s">
        <v>1303</v>
      </c>
      <c r="F14" s="28" t="s">
        <v>269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871</v>
      </c>
    </row>
    <row r="17">
      <c r="A17" s="1" t="s">
        <v>194</v>
      </c>
      <c r="E17" s="27" t="s">
        <v>703</v>
      </c>
    </row>
    <row r="18">
      <c r="A18" s="1" t="s">
        <v>182</v>
      </c>
      <c r="C18" s="22" t="s">
        <v>1304</v>
      </c>
      <c r="E18" s="23" t="s">
        <v>1305</v>
      </c>
      <c r="L18" s="24">
        <f>SUMIFS(L19:L514,A19:A514,"P")</f>
        <v>0</v>
      </c>
      <c r="M18" s="24">
        <f>SUMIFS(M19:M514,A19:A514,"P")</f>
        <v>0</v>
      </c>
      <c r="N18" s="25"/>
    </row>
    <row r="19">
      <c r="A19" s="1" t="s">
        <v>185</v>
      </c>
      <c r="B19" s="1">
        <v>113</v>
      </c>
      <c r="C19" s="26" t="s">
        <v>1415</v>
      </c>
      <c r="D19" t="s">
        <v>239</v>
      </c>
      <c r="E19" s="27" t="s">
        <v>1416</v>
      </c>
      <c r="F19" s="28" t="s">
        <v>289</v>
      </c>
      <c r="G19" s="29">
        <v>50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243</v>
      </c>
    </row>
    <row r="21">
      <c r="A21" s="1" t="s">
        <v>193</v>
      </c>
      <c r="E21" s="33" t="s">
        <v>721</v>
      </c>
    </row>
    <row r="22">
      <c r="A22" s="1" t="s">
        <v>194</v>
      </c>
      <c r="E22" s="27" t="s">
        <v>703</v>
      </c>
    </row>
    <row r="23">
      <c r="A23" s="1" t="s">
        <v>185</v>
      </c>
      <c r="B23" s="1">
        <v>106</v>
      </c>
      <c r="C23" s="26" t="s">
        <v>730</v>
      </c>
      <c r="D23" t="s">
        <v>239</v>
      </c>
      <c r="E23" s="27" t="s">
        <v>731</v>
      </c>
      <c r="F23" s="28" t="s">
        <v>285</v>
      </c>
      <c r="G23" s="29">
        <v>13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>
      <c r="A25" s="1" t="s">
        <v>193</v>
      </c>
      <c r="E25" s="33" t="s">
        <v>906</v>
      </c>
    </row>
    <row r="26">
      <c r="A26" s="1" t="s">
        <v>194</v>
      </c>
      <c r="E26" s="27" t="s">
        <v>703</v>
      </c>
    </row>
    <row r="27">
      <c r="A27" s="1" t="s">
        <v>185</v>
      </c>
      <c r="B27" s="1">
        <v>107</v>
      </c>
      <c r="C27" s="26" t="s">
        <v>1118</v>
      </c>
      <c r="D27" t="s">
        <v>239</v>
      </c>
      <c r="E27" s="27" t="s">
        <v>1119</v>
      </c>
      <c r="F27" s="28" t="s">
        <v>285</v>
      </c>
      <c r="G27" s="29">
        <v>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1095</v>
      </c>
    </row>
    <row r="30">
      <c r="A30" s="1" t="s">
        <v>194</v>
      </c>
      <c r="E30" s="27" t="s">
        <v>703</v>
      </c>
    </row>
    <row r="31" ht="25.5">
      <c r="A31" s="1" t="s">
        <v>185</v>
      </c>
      <c r="B31" s="1">
        <v>121</v>
      </c>
      <c r="C31" s="26" t="s">
        <v>1058</v>
      </c>
      <c r="D31" t="s">
        <v>239</v>
      </c>
      <c r="E31" s="27" t="s">
        <v>1059</v>
      </c>
      <c r="F31" s="28" t="s">
        <v>289</v>
      </c>
      <c r="G31" s="29">
        <v>20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743</v>
      </c>
    </row>
    <row r="34">
      <c r="A34" s="1" t="s">
        <v>194</v>
      </c>
      <c r="E34" s="27" t="s">
        <v>703</v>
      </c>
    </row>
    <row r="35" ht="25.5">
      <c r="A35" s="1" t="s">
        <v>185</v>
      </c>
      <c r="B35" s="1">
        <v>120</v>
      </c>
      <c r="C35" s="26" t="s">
        <v>1417</v>
      </c>
      <c r="D35" t="s">
        <v>239</v>
      </c>
      <c r="E35" s="27" t="s">
        <v>1418</v>
      </c>
      <c r="F35" s="28" t="s">
        <v>289</v>
      </c>
      <c r="G35" s="29">
        <v>20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743</v>
      </c>
    </row>
    <row r="38">
      <c r="A38" s="1" t="s">
        <v>194</v>
      </c>
      <c r="E38" s="27" t="s">
        <v>703</v>
      </c>
    </row>
    <row r="39" ht="25.5">
      <c r="A39" s="1" t="s">
        <v>185</v>
      </c>
      <c r="B39" s="1">
        <v>110</v>
      </c>
      <c r="C39" s="26" t="s">
        <v>1124</v>
      </c>
      <c r="D39" t="s">
        <v>239</v>
      </c>
      <c r="E39" s="27" t="s">
        <v>1125</v>
      </c>
      <c r="F39" s="28" t="s">
        <v>289</v>
      </c>
      <c r="G39" s="29">
        <v>500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1419</v>
      </c>
    </row>
    <row r="42">
      <c r="A42" s="1" t="s">
        <v>194</v>
      </c>
      <c r="E42" s="27" t="s">
        <v>703</v>
      </c>
    </row>
    <row r="43" ht="25.5">
      <c r="A43" s="1" t="s">
        <v>185</v>
      </c>
      <c r="B43" s="1">
        <v>111</v>
      </c>
      <c r="C43" s="26" t="s">
        <v>1420</v>
      </c>
      <c r="D43" t="s">
        <v>239</v>
      </c>
      <c r="E43" s="27" t="s">
        <v>1421</v>
      </c>
      <c r="F43" s="28" t="s">
        <v>289</v>
      </c>
      <c r="G43" s="29">
        <v>100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  <c r="E45" s="33" t="s">
        <v>734</v>
      </c>
    </row>
    <row r="46">
      <c r="A46" s="1" t="s">
        <v>194</v>
      </c>
      <c r="E46" s="27" t="s">
        <v>703</v>
      </c>
    </row>
    <row r="47" ht="25.5">
      <c r="A47" s="1" t="s">
        <v>185</v>
      </c>
      <c r="B47" s="1">
        <v>112</v>
      </c>
      <c r="C47" s="26" t="s">
        <v>1422</v>
      </c>
      <c r="D47" t="s">
        <v>239</v>
      </c>
      <c r="E47" s="27" t="s">
        <v>1423</v>
      </c>
      <c r="F47" s="28" t="s">
        <v>289</v>
      </c>
      <c r="G47" s="29">
        <v>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894</v>
      </c>
    </row>
    <row r="50">
      <c r="A50" s="1" t="s">
        <v>194</v>
      </c>
      <c r="E50" s="27" t="s">
        <v>703</v>
      </c>
    </row>
    <row r="51">
      <c r="A51" s="1" t="s">
        <v>185</v>
      </c>
      <c r="B51" s="1">
        <v>114</v>
      </c>
      <c r="C51" s="26" t="s">
        <v>741</v>
      </c>
      <c r="D51" t="s">
        <v>239</v>
      </c>
      <c r="E51" s="27" t="s">
        <v>742</v>
      </c>
      <c r="F51" s="28" t="s">
        <v>289</v>
      </c>
      <c r="G51" s="29">
        <v>170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  <c r="E53" s="33" t="s">
        <v>1424</v>
      </c>
    </row>
    <row r="54">
      <c r="A54" s="1" t="s">
        <v>194</v>
      </c>
      <c r="E54" s="27" t="s">
        <v>703</v>
      </c>
    </row>
    <row r="55">
      <c r="A55" s="1" t="s">
        <v>185</v>
      </c>
      <c r="B55" s="1">
        <v>115</v>
      </c>
      <c r="C55" s="26" t="s">
        <v>1315</v>
      </c>
      <c r="D55" t="s">
        <v>239</v>
      </c>
      <c r="E55" s="27" t="s">
        <v>1316</v>
      </c>
      <c r="F55" s="28" t="s">
        <v>285</v>
      </c>
      <c r="G55" s="29">
        <v>300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  <c r="E57" s="33" t="s">
        <v>1425</v>
      </c>
    </row>
    <row r="58">
      <c r="A58" s="1" t="s">
        <v>194</v>
      </c>
      <c r="E58" s="27" t="s">
        <v>703</v>
      </c>
    </row>
    <row r="59">
      <c r="A59" s="1" t="s">
        <v>185</v>
      </c>
      <c r="B59" s="1">
        <v>116</v>
      </c>
      <c r="C59" s="26" t="s">
        <v>1426</v>
      </c>
      <c r="D59" t="s">
        <v>239</v>
      </c>
      <c r="E59" s="27" t="s">
        <v>1427</v>
      </c>
      <c r="F59" s="28" t="s">
        <v>285</v>
      </c>
      <c r="G59" s="29">
        <v>100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  <c r="E61" s="33" t="s">
        <v>734</v>
      </c>
    </row>
    <row r="62">
      <c r="A62" s="1" t="s">
        <v>194</v>
      </c>
      <c r="E62" s="27" t="s">
        <v>703</v>
      </c>
    </row>
    <row r="63">
      <c r="A63" s="1" t="s">
        <v>185</v>
      </c>
      <c r="B63" s="1">
        <v>117</v>
      </c>
      <c r="C63" s="26" t="s">
        <v>1238</v>
      </c>
      <c r="D63" t="s">
        <v>239</v>
      </c>
      <c r="E63" s="27" t="s">
        <v>1239</v>
      </c>
      <c r="F63" s="28" t="s">
        <v>269</v>
      </c>
      <c r="G63" s="29">
        <v>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  <c r="E65" s="33" t="s">
        <v>871</v>
      </c>
    </row>
    <row r="66">
      <c r="A66" s="1" t="s">
        <v>194</v>
      </c>
      <c r="E66" s="27" t="s">
        <v>703</v>
      </c>
    </row>
    <row r="67">
      <c r="A67" s="1" t="s">
        <v>185</v>
      </c>
      <c r="B67" s="1">
        <v>118</v>
      </c>
      <c r="C67" s="26" t="s">
        <v>1128</v>
      </c>
      <c r="D67" t="s">
        <v>239</v>
      </c>
      <c r="E67" s="27" t="s">
        <v>1129</v>
      </c>
      <c r="F67" s="28" t="s">
        <v>285</v>
      </c>
      <c r="G67" s="29">
        <v>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  <c r="E69" s="33" t="s">
        <v>822</v>
      </c>
    </row>
    <row r="70">
      <c r="A70" s="1" t="s">
        <v>194</v>
      </c>
      <c r="E70" s="27" t="s">
        <v>703</v>
      </c>
    </row>
    <row r="71" ht="25.5">
      <c r="A71" s="1" t="s">
        <v>185</v>
      </c>
      <c r="B71" s="1">
        <v>109</v>
      </c>
      <c r="C71" s="26" t="s">
        <v>1024</v>
      </c>
      <c r="D71" t="s">
        <v>239</v>
      </c>
      <c r="E71" s="27" t="s">
        <v>1025</v>
      </c>
      <c r="F71" s="28" t="s">
        <v>285</v>
      </c>
      <c r="G71" s="29">
        <v>6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  <c r="E73" s="33" t="s">
        <v>724</v>
      </c>
    </row>
    <row r="74">
      <c r="A74" s="1" t="s">
        <v>194</v>
      </c>
      <c r="E74" s="27" t="s">
        <v>703</v>
      </c>
    </row>
    <row r="75">
      <c r="A75" s="1" t="s">
        <v>185</v>
      </c>
      <c r="B75" s="1">
        <v>119</v>
      </c>
      <c r="C75" s="26" t="s">
        <v>1428</v>
      </c>
      <c r="D75" t="s">
        <v>239</v>
      </c>
      <c r="E75" s="27" t="s">
        <v>1429</v>
      </c>
      <c r="F75" s="28" t="s">
        <v>289</v>
      </c>
      <c r="G75" s="29">
        <v>1000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  <c r="E77" s="33" t="s">
        <v>1430</v>
      </c>
    </row>
    <row r="78">
      <c r="A78" s="1" t="s">
        <v>194</v>
      </c>
      <c r="E78" s="27" t="s">
        <v>703</v>
      </c>
    </row>
    <row r="79">
      <c r="A79" s="1" t="s">
        <v>185</v>
      </c>
      <c r="B79" s="1">
        <v>101</v>
      </c>
      <c r="C79" s="26" t="s">
        <v>311</v>
      </c>
      <c r="D79" t="s">
        <v>239</v>
      </c>
      <c r="E79" s="27" t="s">
        <v>312</v>
      </c>
      <c r="F79" s="28" t="s">
        <v>285</v>
      </c>
      <c r="G79" s="29">
        <v>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>
      <c r="A81" s="1" t="s">
        <v>193</v>
      </c>
      <c r="E81" s="33" t="s">
        <v>951</v>
      </c>
    </row>
    <row r="82">
      <c r="A82" s="1" t="s">
        <v>194</v>
      </c>
      <c r="E82" s="27" t="s">
        <v>703</v>
      </c>
    </row>
    <row r="83">
      <c r="A83" s="1" t="s">
        <v>185</v>
      </c>
      <c r="B83" s="1">
        <v>92</v>
      </c>
      <c r="C83" s="26" t="s">
        <v>784</v>
      </c>
      <c r="D83" t="s">
        <v>239</v>
      </c>
      <c r="E83" s="27" t="s">
        <v>785</v>
      </c>
      <c r="F83" s="28" t="s">
        <v>285</v>
      </c>
      <c r="G83" s="29">
        <v>11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>
      <c r="A85" s="1" t="s">
        <v>193</v>
      </c>
      <c r="E85" s="33" t="s">
        <v>1431</v>
      </c>
    </row>
    <row r="86">
      <c r="A86" s="1" t="s">
        <v>194</v>
      </c>
      <c r="E86" s="27" t="s">
        <v>703</v>
      </c>
    </row>
    <row r="87" ht="25.5">
      <c r="A87" s="1" t="s">
        <v>185</v>
      </c>
      <c r="B87" s="1">
        <v>93</v>
      </c>
      <c r="C87" s="26" t="s">
        <v>786</v>
      </c>
      <c r="D87" t="s">
        <v>239</v>
      </c>
      <c r="E87" s="27" t="s">
        <v>787</v>
      </c>
      <c r="F87" s="28" t="s">
        <v>289</v>
      </c>
      <c r="G87" s="29">
        <v>70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>
      <c r="A89" s="1" t="s">
        <v>193</v>
      </c>
      <c r="E89" s="33" t="s">
        <v>791</v>
      </c>
    </row>
    <row r="90">
      <c r="A90" s="1" t="s">
        <v>194</v>
      </c>
      <c r="E90" s="27" t="s">
        <v>703</v>
      </c>
    </row>
    <row r="91">
      <c r="A91" s="1" t="s">
        <v>185</v>
      </c>
      <c r="B91" s="1">
        <v>95</v>
      </c>
      <c r="C91" s="26" t="s">
        <v>321</v>
      </c>
      <c r="D91" t="s">
        <v>239</v>
      </c>
      <c r="E91" s="27" t="s">
        <v>322</v>
      </c>
      <c r="F91" s="28" t="s">
        <v>289</v>
      </c>
      <c r="G91" s="29">
        <v>60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754</v>
      </c>
    </row>
    <row r="94">
      <c r="A94" s="1" t="s">
        <v>194</v>
      </c>
      <c r="E94" s="27" t="s">
        <v>703</v>
      </c>
    </row>
    <row r="95">
      <c r="A95" s="1" t="s">
        <v>185</v>
      </c>
      <c r="B95" s="1">
        <v>97</v>
      </c>
      <c r="C95" s="26" t="s">
        <v>1432</v>
      </c>
      <c r="D95" t="s">
        <v>239</v>
      </c>
      <c r="E95" s="27" t="s">
        <v>1433</v>
      </c>
      <c r="F95" s="28" t="s">
        <v>289</v>
      </c>
      <c r="G95" s="29">
        <v>230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  <c r="E97" s="33" t="s">
        <v>1434</v>
      </c>
    </row>
    <row r="98">
      <c r="A98" s="1" t="s">
        <v>194</v>
      </c>
      <c r="E98" s="27" t="s">
        <v>703</v>
      </c>
    </row>
    <row r="99">
      <c r="A99" s="1" t="s">
        <v>185</v>
      </c>
      <c r="B99" s="1">
        <v>99</v>
      </c>
      <c r="C99" s="26" t="s">
        <v>326</v>
      </c>
      <c r="D99" t="s">
        <v>239</v>
      </c>
      <c r="E99" s="27" t="s">
        <v>327</v>
      </c>
      <c r="F99" s="28" t="s">
        <v>289</v>
      </c>
      <c r="G99" s="29">
        <v>180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243</v>
      </c>
    </row>
    <row r="101">
      <c r="A101" s="1" t="s">
        <v>193</v>
      </c>
      <c r="E101" s="33" t="s">
        <v>1435</v>
      </c>
    </row>
    <row r="102">
      <c r="A102" s="1" t="s">
        <v>194</v>
      </c>
      <c r="E102" s="27" t="s">
        <v>703</v>
      </c>
    </row>
    <row r="103" ht="25.5">
      <c r="A103" s="1" t="s">
        <v>185</v>
      </c>
      <c r="B103" s="1">
        <v>94</v>
      </c>
      <c r="C103" s="26" t="s">
        <v>789</v>
      </c>
      <c r="D103" t="s">
        <v>239</v>
      </c>
      <c r="E103" s="27" t="s">
        <v>790</v>
      </c>
      <c r="F103" s="28" t="s">
        <v>285</v>
      </c>
      <c r="G103" s="29">
        <v>24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  <c r="E105" s="33" t="s">
        <v>1047</v>
      </c>
    </row>
    <row r="106">
      <c r="A106" s="1" t="s">
        <v>194</v>
      </c>
      <c r="E106" s="27" t="s">
        <v>703</v>
      </c>
    </row>
    <row r="107" ht="25.5">
      <c r="A107" s="1" t="s">
        <v>185</v>
      </c>
      <c r="B107" s="1">
        <v>96</v>
      </c>
      <c r="C107" s="26" t="s">
        <v>1130</v>
      </c>
      <c r="D107" t="s">
        <v>239</v>
      </c>
      <c r="E107" s="27" t="s">
        <v>1131</v>
      </c>
      <c r="F107" s="28" t="s">
        <v>285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  <c r="E109" s="33" t="s">
        <v>724</v>
      </c>
    </row>
    <row r="110">
      <c r="A110" s="1" t="s">
        <v>194</v>
      </c>
      <c r="E110" s="27" t="s">
        <v>703</v>
      </c>
    </row>
    <row r="111" ht="25.5">
      <c r="A111" s="1" t="s">
        <v>185</v>
      </c>
      <c r="B111" s="1">
        <v>98</v>
      </c>
      <c r="C111" s="26" t="s">
        <v>1436</v>
      </c>
      <c r="D111" t="s">
        <v>239</v>
      </c>
      <c r="E111" s="27" t="s">
        <v>1437</v>
      </c>
      <c r="F111" s="28" t="s">
        <v>285</v>
      </c>
      <c r="G111" s="29">
        <v>36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243</v>
      </c>
    </row>
    <row r="113">
      <c r="A113" s="1" t="s">
        <v>193</v>
      </c>
      <c r="E113" s="33" t="s">
        <v>850</v>
      </c>
    </row>
    <row r="114">
      <c r="A114" s="1" t="s">
        <v>194</v>
      </c>
      <c r="E114" s="27" t="s">
        <v>703</v>
      </c>
    </row>
    <row r="115" ht="25.5">
      <c r="A115" s="1" t="s">
        <v>185</v>
      </c>
      <c r="B115" s="1">
        <v>100</v>
      </c>
      <c r="C115" s="26" t="s">
        <v>1438</v>
      </c>
      <c r="D115" t="s">
        <v>239</v>
      </c>
      <c r="E115" s="27" t="s">
        <v>1439</v>
      </c>
      <c r="F115" s="28" t="s">
        <v>285</v>
      </c>
      <c r="G115" s="29">
        <v>22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242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191</v>
      </c>
      <c r="E116" s="27" t="s">
        <v>243</v>
      </c>
    </row>
    <row r="117">
      <c r="A117" s="1" t="s">
        <v>193</v>
      </c>
      <c r="E117" s="33" t="s">
        <v>1176</v>
      </c>
    </row>
    <row r="118">
      <c r="A118" s="1" t="s">
        <v>194</v>
      </c>
      <c r="E118" s="27" t="s">
        <v>703</v>
      </c>
    </row>
    <row r="119">
      <c r="A119" s="1" t="s">
        <v>185</v>
      </c>
      <c r="B119" s="1">
        <v>90</v>
      </c>
      <c r="C119" s="26" t="s">
        <v>1323</v>
      </c>
      <c r="D119" t="s">
        <v>239</v>
      </c>
      <c r="E119" s="27" t="s">
        <v>1324</v>
      </c>
      <c r="F119" s="28" t="s">
        <v>289</v>
      </c>
      <c r="G119" s="29">
        <v>1200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242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191</v>
      </c>
      <c r="E120" s="27" t="s">
        <v>243</v>
      </c>
    </row>
    <row r="121">
      <c r="A121" s="1" t="s">
        <v>193</v>
      </c>
      <c r="E121" s="33" t="s">
        <v>1440</v>
      </c>
    </row>
    <row r="122">
      <c r="A122" s="1" t="s">
        <v>194</v>
      </c>
      <c r="E122" s="27" t="s">
        <v>703</v>
      </c>
    </row>
    <row r="123">
      <c r="A123" s="1" t="s">
        <v>185</v>
      </c>
      <c r="B123" s="1">
        <v>89</v>
      </c>
      <c r="C123" s="26" t="s">
        <v>1441</v>
      </c>
      <c r="D123" t="s">
        <v>239</v>
      </c>
      <c r="E123" s="27" t="s">
        <v>1442</v>
      </c>
      <c r="F123" s="28" t="s">
        <v>285</v>
      </c>
      <c r="G123" s="29">
        <v>200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>
      <c r="A125" s="1" t="s">
        <v>193</v>
      </c>
      <c r="E125" s="33" t="s">
        <v>1063</v>
      </c>
    </row>
    <row r="126">
      <c r="A126" s="1" t="s">
        <v>194</v>
      </c>
      <c r="E126" s="27" t="s">
        <v>703</v>
      </c>
    </row>
    <row r="127">
      <c r="A127" s="1" t="s">
        <v>185</v>
      </c>
      <c r="B127" s="1">
        <v>102</v>
      </c>
      <c r="C127" s="26" t="s">
        <v>1132</v>
      </c>
      <c r="D127" t="s">
        <v>239</v>
      </c>
      <c r="E127" s="27" t="s">
        <v>1133</v>
      </c>
      <c r="F127" s="28" t="s">
        <v>285</v>
      </c>
      <c r="G127" s="29">
        <v>5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243</v>
      </c>
    </row>
    <row r="129">
      <c r="A129" s="1" t="s">
        <v>193</v>
      </c>
      <c r="E129" s="33" t="s">
        <v>855</v>
      </c>
    </row>
    <row r="130">
      <c r="A130" s="1" t="s">
        <v>194</v>
      </c>
      <c r="E130" s="27" t="s">
        <v>703</v>
      </c>
    </row>
    <row r="131">
      <c r="A131" s="1" t="s">
        <v>185</v>
      </c>
      <c r="B131" s="1">
        <v>104</v>
      </c>
      <c r="C131" s="26" t="s">
        <v>1443</v>
      </c>
      <c r="D131" t="s">
        <v>239</v>
      </c>
      <c r="E131" s="27" t="s">
        <v>1444</v>
      </c>
      <c r="F131" s="28" t="s">
        <v>285</v>
      </c>
      <c r="G131" s="29">
        <v>15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>
      <c r="A133" s="1" t="s">
        <v>193</v>
      </c>
      <c r="E133" s="33" t="s">
        <v>1060</v>
      </c>
    </row>
    <row r="134">
      <c r="A134" s="1" t="s">
        <v>194</v>
      </c>
      <c r="E134" s="27" t="s">
        <v>703</v>
      </c>
    </row>
    <row r="135">
      <c r="A135" s="1" t="s">
        <v>185</v>
      </c>
      <c r="B135" s="1">
        <v>105</v>
      </c>
      <c r="C135" s="26" t="s">
        <v>1445</v>
      </c>
      <c r="D135" t="s">
        <v>239</v>
      </c>
      <c r="E135" s="27" t="s">
        <v>1446</v>
      </c>
      <c r="F135" s="28" t="s">
        <v>285</v>
      </c>
      <c r="G135" s="29">
        <v>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1096</v>
      </c>
    </row>
    <row r="138">
      <c r="A138" s="1" t="s">
        <v>194</v>
      </c>
      <c r="E138" s="27" t="s">
        <v>703</v>
      </c>
    </row>
    <row r="139">
      <c r="A139" s="1" t="s">
        <v>185</v>
      </c>
      <c r="B139" s="1">
        <v>103</v>
      </c>
      <c r="C139" s="26" t="s">
        <v>1447</v>
      </c>
      <c r="D139" t="s">
        <v>239</v>
      </c>
      <c r="E139" s="27" t="s">
        <v>1448</v>
      </c>
      <c r="F139" s="28" t="s">
        <v>285</v>
      </c>
      <c r="G139" s="29">
        <v>20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>
      <c r="A141" s="1" t="s">
        <v>193</v>
      </c>
      <c r="E141" s="33" t="s">
        <v>743</v>
      </c>
    </row>
    <row r="142">
      <c r="A142" s="1" t="s">
        <v>194</v>
      </c>
      <c r="E142" s="27" t="s">
        <v>703</v>
      </c>
    </row>
    <row r="143">
      <c r="A143" s="1" t="s">
        <v>185</v>
      </c>
      <c r="B143" s="1">
        <v>84</v>
      </c>
      <c r="C143" s="26" t="s">
        <v>1449</v>
      </c>
      <c r="D143" t="s">
        <v>239</v>
      </c>
      <c r="E143" s="27" t="s">
        <v>1450</v>
      </c>
      <c r="F143" s="28" t="s">
        <v>285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724</v>
      </c>
    </row>
    <row r="146">
      <c r="A146" s="1" t="s">
        <v>194</v>
      </c>
      <c r="E146" s="27" t="s">
        <v>703</v>
      </c>
    </row>
    <row r="147">
      <c r="A147" s="1" t="s">
        <v>185</v>
      </c>
      <c r="B147" s="1">
        <v>87</v>
      </c>
      <c r="C147" s="26" t="s">
        <v>1451</v>
      </c>
      <c r="D147" t="s">
        <v>239</v>
      </c>
      <c r="E147" s="27" t="s">
        <v>1452</v>
      </c>
      <c r="F147" s="28" t="s">
        <v>285</v>
      </c>
      <c r="G147" s="29">
        <v>30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707</v>
      </c>
    </row>
    <row r="150">
      <c r="A150" s="1" t="s">
        <v>194</v>
      </c>
      <c r="E150" s="27" t="s">
        <v>703</v>
      </c>
    </row>
    <row r="151">
      <c r="A151" s="1" t="s">
        <v>185</v>
      </c>
      <c r="B151" s="1">
        <v>88</v>
      </c>
      <c r="C151" s="26" t="s">
        <v>1453</v>
      </c>
      <c r="D151" t="s">
        <v>239</v>
      </c>
      <c r="E151" s="27" t="s">
        <v>1454</v>
      </c>
      <c r="F151" s="28" t="s">
        <v>285</v>
      </c>
      <c r="G151" s="29">
        <v>15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1060</v>
      </c>
    </row>
    <row r="154">
      <c r="A154" s="1" t="s">
        <v>194</v>
      </c>
      <c r="E154" s="27" t="s">
        <v>703</v>
      </c>
    </row>
    <row r="155">
      <c r="A155" s="1" t="s">
        <v>185</v>
      </c>
      <c r="B155" s="1">
        <v>85</v>
      </c>
      <c r="C155" s="26" t="s">
        <v>1455</v>
      </c>
      <c r="D155" t="s">
        <v>239</v>
      </c>
      <c r="E155" s="27" t="s">
        <v>1456</v>
      </c>
      <c r="F155" s="28" t="s">
        <v>285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1096</v>
      </c>
    </row>
    <row r="158">
      <c r="A158" s="1" t="s">
        <v>194</v>
      </c>
      <c r="E158" s="27" t="s">
        <v>703</v>
      </c>
    </row>
    <row r="159">
      <c r="A159" s="1" t="s">
        <v>185</v>
      </c>
      <c r="B159" s="1">
        <v>86</v>
      </c>
      <c r="C159" s="26" t="s">
        <v>1457</v>
      </c>
      <c r="D159" t="s">
        <v>239</v>
      </c>
      <c r="E159" s="27" t="s">
        <v>1458</v>
      </c>
      <c r="F159" s="28" t="s">
        <v>285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894</v>
      </c>
    </row>
    <row r="162">
      <c r="A162" s="1" t="s">
        <v>194</v>
      </c>
      <c r="E162" s="27" t="s">
        <v>703</v>
      </c>
    </row>
    <row r="163" ht="25.5">
      <c r="A163" s="1" t="s">
        <v>185</v>
      </c>
      <c r="B163" s="1">
        <v>79</v>
      </c>
      <c r="C163" s="26" t="s">
        <v>1326</v>
      </c>
      <c r="D163" t="s">
        <v>239</v>
      </c>
      <c r="E163" s="27" t="s">
        <v>1327</v>
      </c>
      <c r="F163" s="28" t="s">
        <v>285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792</v>
      </c>
    </row>
    <row r="166">
      <c r="A166" s="1" t="s">
        <v>194</v>
      </c>
      <c r="E166" s="27" t="s">
        <v>703</v>
      </c>
    </row>
    <row r="167" ht="38.25">
      <c r="A167" s="1" t="s">
        <v>185</v>
      </c>
      <c r="B167" s="1">
        <v>80</v>
      </c>
      <c r="C167" s="26" t="s">
        <v>1328</v>
      </c>
      <c r="D167" t="s">
        <v>239</v>
      </c>
      <c r="E167" s="27" t="s">
        <v>1329</v>
      </c>
      <c r="F167" s="28" t="s">
        <v>285</v>
      </c>
      <c r="G167" s="29">
        <v>48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1336</v>
      </c>
    </row>
    <row r="170">
      <c r="A170" s="1" t="s">
        <v>194</v>
      </c>
      <c r="E170" s="27" t="s">
        <v>703</v>
      </c>
    </row>
    <row r="171" ht="25.5">
      <c r="A171" s="1" t="s">
        <v>185</v>
      </c>
      <c r="B171" s="1">
        <v>74</v>
      </c>
      <c r="C171" s="26" t="s">
        <v>1459</v>
      </c>
      <c r="D171" t="s">
        <v>239</v>
      </c>
      <c r="E171" s="27" t="s">
        <v>1460</v>
      </c>
      <c r="F171" s="28" t="s">
        <v>285</v>
      </c>
      <c r="G171" s="29">
        <v>8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894</v>
      </c>
    </row>
    <row r="174">
      <c r="A174" s="1" t="s">
        <v>194</v>
      </c>
      <c r="E174" s="27" t="s">
        <v>703</v>
      </c>
    </row>
    <row r="175">
      <c r="A175" s="1" t="s">
        <v>185</v>
      </c>
      <c r="B175" s="1">
        <v>75</v>
      </c>
      <c r="C175" s="26" t="s">
        <v>1461</v>
      </c>
      <c r="D175" t="s">
        <v>239</v>
      </c>
      <c r="E175" s="27" t="s">
        <v>1462</v>
      </c>
      <c r="F175" s="28" t="s">
        <v>503</v>
      </c>
      <c r="G175" s="29">
        <v>72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1463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76</v>
      </c>
      <c r="C179" s="26" t="s">
        <v>1464</v>
      </c>
      <c r="D179" t="s">
        <v>239</v>
      </c>
      <c r="E179" s="27" t="s">
        <v>1465</v>
      </c>
      <c r="F179" s="28" t="s">
        <v>503</v>
      </c>
      <c r="G179" s="29">
        <v>168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1466</v>
      </c>
    </row>
    <row r="182">
      <c r="A182" s="1" t="s">
        <v>194</v>
      </c>
      <c r="E182" s="27" t="s">
        <v>703</v>
      </c>
    </row>
    <row r="183">
      <c r="A183" s="1" t="s">
        <v>185</v>
      </c>
      <c r="B183" s="1">
        <v>77</v>
      </c>
      <c r="C183" s="26" t="s">
        <v>1330</v>
      </c>
      <c r="D183" t="s">
        <v>239</v>
      </c>
      <c r="E183" s="27" t="s">
        <v>1331</v>
      </c>
      <c r="F183" s="28" t="s">
        <v>503</v>
      </c>
      <c r="G183" s="29">
        <v>16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841</v>
      </c>
    </row>
    <row r="186">
      <c r="A186" s="1" t="s">
        <v>194</v>
      </c>
      <c r="E186" s="27" t="s">
        <v>703</v>
      </c>
    </row>
    <row r="187">
      <c r="A187" s="1" t="s">
        <v>185</v>
      </c>
      <c r="B187" s="1">
        <v>72</v>
      </c>
      <c r="C187" s="26" t="s">
        <v>1332</v>
      </c>
      <c r="D187" t="s">
        <v>239</v>
      </c>
      <c r="E187" s="27" t="s">
        <v>1333</v>
      </c>
      <c r="F187" s="28" t="s">
        <v>503</v>
      </c>
      <c r="G187" s="29">
        <v>24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1047</v>
      </c>
    </row>
    <row r="190">
      <c r="A190" s="1" t="s">
        <v>194</v>
      </c>
      <c r="E190" s="27" t="s">
        <v>703</v>
      </c>
    </row>
    <row r="191">
      <c r="A191" s="1" t="s">
        <v>185</v>
      </c>
      <c r="B191" s="1">
        <v>73</v>
      </c>
      <c r="C191" s="26" t="s">
        <v>1334</v>
      </c>
      <c r="D191" t="s">
        <v>239</v>
      </c>
      <c r="E191" s="27" t="s">
        <v>1335</v>
      </c>
      <c r="F191" s="28" t="s">
        <v>503</v>
      </c>
      <c r="G191" s="29">
        <v>48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1336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91</v>
      </c>
      <c r="C195" s="26" t="s">
        <v>1467</v>
      </c>
      <c r="D195" t="s">
        <v>239</v>
      </c>
      <c r="E195" s="27" t="s">
        <v>1468</v>
      </c>
      <c r="F195" s="28" t="s">
        <v>285</v>
      </c>
      <c r="G195" s="29">
        <v>3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1096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78</v>
      </c>
      <c r="C199" s="26" t="s">
        <v>1337</v>
      </c>
      <c r="D199" t="s">
        <v>239</v>
      </c>
      <c r="E199" s="27" t="s">
        <v>1338</v>
      </c>
      <c r="F199" s="28" t="s">
        <v>285</v>
      </c>
      <c r="G199" s="29">
        <v>3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1096</v>
      </c>
    </row>
    <row r="202">
      <c r="A202" s="1" t="s">
        <v>194</v>
      </c>
      <c r="E202" s="27" t="s">
        <v>703</v>
      </c>
    </row>
    <row r="203">
      <c r="A203" s="1" t="s">
        <v>185</v>
      </c>
      <c r="B203" s="1">
        <v>82</v>
      </c>
      <c r="C203" s="26" t="s">
        <v>1339</v>
      </c>
      <c r="D203" t="s">
        <v>239</v>
      </c>
      <c r="E203" s="27" t="s">
        <v>1340</v>
      </c>
      <c r="F203" s="28" t="s">
        <v>289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792</v>
      </c>
    </row>
    <row r="206">
      <c r="A206" s="1" t="s">
        <v>194</v>
      </c>
      <c r="E206" s="27" t="s">
        <v>703</v>
      </c>
    </row>
    <row r="207">
      <c r="A207" s="1" t="s">
        <v>185</v>
      </c>
      <c r="B207" s="1">
        <v>83</v>
      </c>
      <c r="C207" s="26" t="s">
        <v>1341</v>
      </c>
      <c r="D207" t="s">
        <v>239</v>
      </c>
      <c r="E207" s="27" t="s">
        <v>1342</v>
      </c>
      <c r="F207" s="28" t="s">
        <v>289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792</v>
      </c>
    </row>
    <row r="210">
      <c r="A210" s="1" t="s">
        <v>194</v>
      </c>
      <c r="E210" s="27" t="s">
        <v>703</v>
      </c>
    </row>
    <row r="211">
      <c r="A211" s="1" t="s">
        <v>185</v>
      </c>
      <c r="B211" s="1">
        <v>58</v>
      </c>
      <c r="C211" s="26" t="s">
        <v>983</v>
      </c>
      <c r="D211" t="s">
        <v>239</v>
      </c>
      <c r="E211" s="27" t="s">
        <v>984</v>
      </c>
      <c r="F211" s="28" t="s">
        <v>337</v>
      </c>
      <c r="G211" s="29">
        <v>4.7000000000000002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1469</v>
      </c>
    </row>
    <row r="213">
      <c r="A213" s="1" t="s">
        <v>193</v>
      </c>
      <c r="E213" s="33" t="s">
        <v>1470</v>
      </c>
    </row>
    <row r="214">
      <c r="A214" s="1" t="s">
        <v>194</v>
      </c>
      <c r="E214" s="27" t="s">
        <v>703</v>
      </c>
    </row>
    <row r="215">
      <c r="A215" s="1" t="s">
        <v>185</v>
      </c>
      <c r="B215" s="1">
        <v>65</v>
      </c>
      <c r="C215" s="26" t="s">
        <v>1347</v>
      </c>
      <c r="D215" t="s">
        <v>239</v>
      </c>
      <c r="E215" s="27" t="s">
        <v>1348</v>
      </c>
      <c r="F215" s="28" t="s">
        <v>285</v>
      </c>
      <c r="G215" s="29">
        <v>40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992</v>
      </c>
    </row>
    <row r="218">
      <c r="A218" s="1" t="s">
        <v>194</v>
      </c>
      <c r="E218" s="27" t="s">
        <v>703</v>
      </c>
    </row>
    <row r="219">
      <c r="A219" s="1" t="s">
        <v>185</v>
      </c>
      <c r="B219" s="1">
        <v>66</v>
      </c>
      <c r="C219" s="26" t="s">
        <v>1249</v>
      </c>
      <c r="D219" t="s">
        <v>239</v>
      </c>
      <c r="E219" s="27" t="s">
        <v>1250</v>
      </c>
      <c r="F219" s="28" t="s">
        <v>285</v>
      </c>
      <c r="G219" s="29">
        <v>50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721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67</v>
      </c>
      <c r="C223" s="26" t="s">
        <v>1254</v>
      </c>
      <c r="D223" t="s">
        <v>239</v>
      </c>
      <c r="E223" s="27" t="s">
        <v>1255</v>
      </c>
      <c r="F223" s="28" t="s">
        <v>285</v>
      </c>
      <c r="G223" s="29">
        <v>90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1112</v>
      </c>
    </row>
    <row r="226">
      <c r="A226" s="1" t="s">
        <v>194</v>
      </c>
      <c r="E226" s="27" t="s">
        <v>703</v>
      </c>
    </row>
    <row r="227">
      <c r="A227" s="1" t="s">
        <v>185</v>
      </c>
      <c r="B227" s="1">
        <v>63</v>
      </c>
      <c r="C227" s="26" t="s">
        <v>1471</v>
      </c>
      <c r="D227" t="s">
        <v>239</v>
      </c>
      <c r="E227" s="27" t="s">
        <v>1472</v>
      </c>
      <c r="F227" s="28" t="s">
        <v>285</v>
      </c>
      <c r="G227" s="29">
        <v>14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>
      <c r="A229" s="1" t="s">
        <v>193</v>
      </c>
      <c r="E229" s="33" t="s">
        <v>942</v>
      </c>
    </row>
    <row r="230">
      <c r="A230" s="1" t="s">
        <v>194</v>
      </c>
      <c r="E230" s="27" t="s">
        <v>703</v>
      </c>
    </row>
    <row r="231">
      <c r="A231" s="1" t="s">
        <v>185</v>
      </c>
      <c r="B231" s="1">
        <v>64</v>
      </c>
      <c r="C231" s="26" t="s">
        <v>1473</v>
      </c>
      <c r="D231" t="s">
        <v>239</v>
      </c>
      <c r="E231" s="27" t="s">
        <v>1474</v>
      </c>
      <c r="F231" s="28" t="s">
        <v>285</v>
      </c>
      <c r="G231" s="29">
        <v>14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942</v>
      </c>
    </row>
    <row r="234">
      <c r="A234" s="1" t="s">
        <v>194</v>
      </c>
      <c r="E234" s="27" t="s">
        <v>703</v>
      </c>
    </row>
    <row r="235">
      <c r="A235" s="1" t="s">
        <v>185</v>
      </c>
      <c r="B235" s="1">
        <v>60</v>
      </c>
      <c r="C235" s="26" t="s">
        <v>1354</v>
      </c>
      <c r="D235" t="s">
        <v>239</v>
      </c>
      <c r="E235" s="27" t="s">
        <v>1355</v>
      </c>
      <c r="F235" s="28" t="s">
        <v>285</v>
      </c>
      <c r="G235" s="29">
        <v>3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242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  <c r="E237" s="33" t="s">
        <v>1096</v>
      </c>
    </row>
    <row r="238">
      <c r="A238" s="1" t="s">
        <v>194</v>
      </c>
      <c r="E238" s="27" t="s">
        <v>703</v>
      </c>
    </row>
    <row r="239" ht="25.5">
      <c r="A239" s="1" t="s">
        <v>185</v>
      </c>
      <c r="B239" s="1">
        <v>59</v>
      </c>
      <c r="C239" s="26" t="s">
        <v>1475</v>
      </c>
      <c r="D239" t="s">
        <v>239</v>
      </c>
      <c r="E239" s="27" t="s">
        <v>1476</v>
      </c>
      <c r="F239" s="28" t="s">
        <v>285</v>
      </c>
      <c r="G239" s="29">
        <v>3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242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>
      <c r="A241" s="1" t="s">
        <v>193</v>
      </c>
      <c r="E241" s="33" t="s">
        <v>1096</v>
      </c>
    </row>
    <row r="242">
      <c r="A242" s="1" t="s">
        <v>194</v>
      </c>
      <c r="E242" s="27" t="s">
        <v>703</v>
      </c>
    </row>
    <row r="243" ht="25.5">
      <c r="A243" s="1" t="s">
        <v>185</v>
      </c>
      <c r="B243" s="1">
        <v>61</v>
      </c>
      <c r="C243" s="26" t="s">
        <v>1360</v>
      </c>
      <c r="D243" t="s">
        <v>239</v>
      </c>
      <c r="E243" s="27" t="s">
        <v>1361</v>
      </c>
      <c r="F243" s="28" t="s">
        <v>285</v>
      </c>
      <c r="G243" s="29">
        <v>52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242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>
      <c r="A245" s="1" t="s">
        <v>193</v>
      </c>
      <c r="E245" s="33" t="s">
        <v>720</v>
      </c>
    </row>
    <row r="246">
      <c r="A246" s="1" t="s">
        <v>194</v>
      </c>
      <c r="E246" s="27" t="s">
        <v>703</v>
      </c>
    </row>
    <row r="247">
      <c r="A247" s="1" t="s">
        <v>185</v>
      </c>
      <c r="B247" s="1">
        <v>62</v>
      </c>
      <c r="C247" s="26" t="s">
        <v>1365</v>
      </c>
      <c r="D247" t="s">
        <v>239</v>
      </c>
      <c r="E247" s="27" t="s">
        <v>1366</v>
      </c>
      <c r="F247" s="28" t="s">
        <v>285</v>
      </c>
      <c r="G247" s="29">
        <v>6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242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>
      <c r="A249" s="1" t="s">
        <v>193</v>
      </c>
      <c r="E249" s="33" t="s">
        <v>724</v>
      </c>
    </row>
    <row r="250">
      <c r="A250" s="1" t="s">
        <v>194</v>
      </c>
      <c r="E250" s="27" t="s">
        <v>703</v>
      </c>
    </row>
    <row r="251">
      <c r="A251" s="1" t="s">
        <v>185</v>
      </c>
      <c r="B251" s="1">
        <v>54</v>
      </c>
      <c r="C251" s="26" t="s">
        <v>1477</v>
      </c>
      <c r="D251" t="s">
        <v>239</v>
      </c>
      <c r="E251" s="27" t="s">
        <v>1478</v>
      </c>
      <c r="F251" s="28" t="s">
        <v>285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242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>
      <c r="A253" s="1" t="s">
        <v>193</v>
      </c>
      <c r="E253" s="33" t="s">
        <v>792</v>
      </c>
    </row>
    <row r="254">
      <c r="A254" s="1" t="s">
        <v>194</v>
      </c>
      <c r="E254" s="27" t="s">
        <v>703</v>
      </c>
    </row>
    <row r="255">
      <c r="A255" s="1" t="s">
        <v>185</v>
      </c>
      <c r="B255" s="1">
        <v>57</v>
      </c>
      <c r="C255" s="26" t="s">
        <v>1479</v>
      </c>
      <c r="D255" t="s">
        <v>239</v>
      </c>
      <c r="E255" s="27" t="s">
        <v>1480</v>
      </c>
      <c r="F255" s="28" t="s">
        <v>285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242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>
      <c r="A257" s="1" t="s">
        <v>193</v>
      </c>
      <c r="E257" s="33" t="s">
        <v>792</v>
      </c>
    </row>
    <row r="258">
      <c r="A258" s="1" t="s">
        <v>194</v>
      </c>
      <c r="E258" s="27" t="s">
        <v>703</v>
      </c>
    </row>
    <row r="259">
      <c r="A259" s="1" t="s">
        <v>185</v>
      </c>
      <c r="B259" s="1">
        <v>55</v>
      </c>
      <c r="C259" s="26" t="s">
        <v>1481</v>
      </c>
      <c r="D259" t="s">
        <v>239</v>
      </c>
      <c r="E259" s="27" t="s">
        <v>1482</v>
      </c>
      <c r="F259" s="28" t="s">
        <v>285</v>
      </c>
      <c r="G259" s="29">
        <v>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242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>
      <c r="A261" s="1" t="s">
        <v>193</v>
      </c>
      <c r="E261" s="33" t="s">
        <v>792</v>
      </c>
    </row>
    <row r="262">
      <c r="A262" s="1" t="s">
        <v>194</v>
      </c>
      <c r="E262" s="27" t="s">
        <v>703</v>
      </c>
    </row>
    <row r="263">
      <c r="A263" s="1" t="s">
        <v>185</v>
      </c>
      <c r="B263" s="1">
        <v>56</v>
      </c>
      <c r="C263" s="26" t="s">
        <v>1483</v>
      </c>
      <c r="D263" t="s">
        <v>239</v>
      </c>
      <c r="E263" s="27" t="s">
        <v>1484</v>
      </c>
      <c r="F263" s="28" t="s">
        <v>285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242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>
      <c r="A265" s="1" t="s">
        <v>193</v>
      </c>
      <c r="E265" s="33" t="s">
        <v>792</v>
      </c>
    </row>
    <row r="266">
      <c r="A266" s="1" t="s">
        <v>194</v>
      </c>
      <c r="E266" s="27" t="s">
        <v>703</v>
      </c>
    </row>
    <row r="267">
      <c r="A267" s="1" t="s">
        <v>185</v>
      </c>
      <c r="B267" s="1">
        <v>49</v>
      </c>
      <c r="C267" s="26" t="s">
        <v>1485</v>
      </c>
      <c r="D267" t="s">
        <v>239</v>
      </c>
      <c r="E267" s="27" t="s">
        <v>1486</v>
      </c>
      <c r="F267" s="28" t="s">
        <v>285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242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>
      <c r="A269" s="1" t="s">
        <v>193</v>
      </c>
      <c r="E269" s="33" t="s">
        <v>792</v>
      </c>
    </row>
    <row r="270">
      <c r="A270" s="1" t="s">
        <v>194</v>
      </c>
      <c r="E270" s="27" t="s">
        <v>703</v>
      </c>
    </row>
    <row r="271">
      <c r="A271" s="1" t="s">
        <v>185</v>
      </c>
      <c r="B271" s="1">
        <v>50</v>
      </c>
      <c r="C271" s="26" t="s">
        <v>1487</v>
      </c>
      <c r="D271" t="s">
        <v>239</v>
      </c>
      <c r="E271" s="27" t="s">
        <v>1488</v>
      </c>
      <c r="F271" s="28" t="s">
        <v>285</v>
      </c>
      <c r="G271" s="29">
        <v>1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242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>
      <c r="A273" s="1" t="s">
        <v>193</v>
      </c>
      <c r="E273" s="33" t="s">
        <v>792</v>
      </c>
    </row>
    <row r="274">
      <c r="A274" s="1" t="s">
        <v>194</v>
      </c>
      <c r="E274" s="27" t="s">
        <v>703</v>
      </c>
    </row>
    <row r="275">
      <c r="A275" s="1" t="s">
        <v>185</v>
      </c>
      <c r="B275" s="1">
        <v>51</v>
      </c>
      <c r="C275" s="26" t="s">
        <v>1489</v>
      </c>
      <c r="D275" t="s">
        <v>239</v>
      </c>
      <c r="E275" s="27" t="s">
        <v>1490</v>
      </c>
      <c r="F275" s="28" t="s">
        <v>285</v>
      </c>
      <c r="G275" s="29">
        <v>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242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>
      <c r="A277" s="1" t="s">
        <v>193</v>
      </c>
      <c r="E277" s="33" t="s">
        <v>871</v>
      </c>
    </row>
    <row r="278">
      <c r="A278" s="1" t="s">
        <v>194</v>
      </c>
      <c r="E278" s="27" t="s">
        <v>703</v>
      </c>
    </row>
    <row r="279">
      <c r="A279" s="1" t="s">
        <v>185</v>
      </c>
      <c r="B279" s="1">
        <v>52</v>
      </c>
      <c r="C279" s="26" t="s">
        <v>1491</v>
      </c>
      <c r="D279" t="s">
        <v>239</v>
      </c>
      <c r="E279" s="27" t="s">
        <v>1492</v>
      </c>
      <c r="F279" s="28" t="s">
        <v>285</v>
      </c>
      <c r="G279" s="29">
        <v>2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242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>
      <c r="A281" s="1" t="s">
        <v>193</v>
      </c>
      <c r="E281" s="33" t="s">
        <v>871</v>
      </c>
    </row>
    <row r="282">
      <c r="A282" s="1" t="s">
        <v>194</v>
      </c>
      <c r="E282" s="27" t="s">
        <v>703</v>
      </c>
    </row>
    <row r="283">
      <c r="A283" s="1" t="s">
        <v>185</v>
      </c>
      <c r="B283" s="1">
        <v>53</v>
      </c>
      <c r="C283" s="26" t="s">
        <v>1493</v>
      </c>
      <c r="D283" t="s">
        <v>239</v>
      </c>
      <c r="E283" s="27" t="s">
        <v>1494</v>
      </c>
      <c r="F283" s="28" t="s">
        <v>285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242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>
      <c r="A285" s="1" t="s">
        <v>193</v>
      </c>
      <c r="E285" s="33" t="s">
        <v>871</v>
      </c>
    </row>
    <row r="286">
      <c r="A286" s="1" t="s">
        <v>194</v>
      </c>
      <c r="E286" s="27" t="s">
        <v>703</v>
      </c>
    </row>
    <row r="287">
      <c r="A287" s="1" t="s">
        <v>185</v>
      </c>
      <c r="B287" s="1">
        <v>71</v>
      </c>
      <c r="C287" s="26" t="s">
        <v>1495</v>
      </c>
      <c r="D287" t="s">
        <v>239</v>
      </c>
      <c r="E287" s="27" t="s">
        <v>1496</v>
      </c>
      <c r="F287" s="28" t="s">
        <v>289</v>
      </c>
      <c r="G287" s="29">
        <v>2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242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>
      <c r="A289" s="1" t="s">
        <v>193</v>
      </c>
      <c r="E289" s="33" t="s">
        <v>871</v>
      </c>
    </row>
    <row r="290">
      <c r="A290" s="1" t="s">
        <v>194</v>
      </c>
      <c r="E290" s="27" t="s">
        <v>703</v>
      </c>
    </row>
    <row r="291">
      <c r="A291" s="1" t="s">
        <v>185</v>
      </c>
      <c r="B291" s="1">
        <v>69</v>
      </c>
      <c r="C291" s="26" t="s">
        <v>1145</v>
      </c>
      <c r="D291" t="s">
        <v>239</v>
      </c>
      <c r="E291" s="27" t="s">
        <v>1146</v>
      </c>
      <c r="F291" s="28" t="s">
        <v>285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242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>
      <c r="A293" s="1" t="s">
        <v>193</v>
      </c>
      <c r="E293" s="33" t="s">
        <v>792</v>
      </c>
    </row>
    <row r="294">
      <c r="A294" s="1" t="s">
        <v>194</v>
      </c>
      <c r="E294" s="27" t="s">
        <v>703</v>
      </c>
    </row>
    <row r="295">
      <c r="A295" s="1" t="s">
        <v>185</v>
      </c>
      <c r="B295" s="1">
        <v>70</v>
      </c>
      <c r="C295" s="26" t="s">
        <v>527</v>
      </c>
      <c r="D295" t="s">
        <v>239</v>
      </c>
      <c r="E295" s="27" t="s">
        <v>528</v>
      </c>
      <c r="F295" s="28" t="s">
        <v>285</v>
      </c>
      <c r="G295" s="29">
        <v>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242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>
      <c r="A297" s="1" t="s">
        <v>193</v>
      </c>
      <c r="E297" s="33" t="s">
        <v>792</v>
      </c>
    </row>
    <row r="298">
      <c r="A298" s="1" t="s">
        <v>194</v>
      </c>
      <c r="E298" s="27" t="s">
        <v>703</v>
      </c>
    </row>
    <row r="299">
      <c r="A299" s="1" t="s">
        <v>185</v>
      </c>
      <c r="B299" s="1">
        <v>7</v>
      </c>
      <c r="C299" s="26" t="s">
        <v>1497</v>
      </c>
      <c r="D299" t="s">
        <v>239</v>
      </c>
      <c r="E299" s="27" t="s">
        <v>1498</v>
      </c>
      <c r="F299" s="28" t="s">
        <v>285</v>
      </c>
      <c r="G299" s="29">
        <v>7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242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  <c r="E301" s="33" t="s">
        <v>1095</v>
      </c>
    </row>
    <row r="302">
      <c r="A302" s="1" t="s">
        <v>194</v>
      </c>
      <c r="E302" s="27" t="s">
        <v>703</v>
      </c>
    </row>
    <row r="303">
      <c r="A303" s="1" t="s">
        <v>185</v>
      </c>
      <c r="B303" s="1">
        <v>8</v>
      </c>
      <c r="C303" s="26" t="s">
        <v>1499</v>
      </c>
      <c r="D303" t="s">
        <v>239</v>
      </c>
      <c r="E303" s="27" t="s">
        <v>1500</v>
      </c>
      <c r="F303" s="28" t="s">
        <v>285</v>
      </c>
      <c r="G303" s="29">
        <v>14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242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>
      <c r="A305" s="1" t="s">
        <v>193</v>
      </c>
      <c r="E305" s="33" t="s">
        <v>942</v>
      </c>
    </row>
    <row r="306">
      <c r="A306" s="1" t="s">
        <v>194</v>
      </c>
      <c r="E306" s="27" t="s">
        <v>703</v>
      </c>
    </row>
    <row r="307">
      <c r="A307" s="1" t="s">
        <v>185</v>
      </c>
      <c r="B307" s="1">
        <v>9</v>
      </c>
      <c r="C307" s="26" t="s">
        <v>1501</v>
      </c>
      <c r="D307" t="s">
        <v>239</v>
      </c>
      <c r="E307" s="27" t="s">
        <v>1502</v>
      </c>
      <c r="F307" s="28" t="s">
        <v>285</v>
      </c>
      <c r="G307" s="29">
        <v>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242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>
      <c r="A309" s="1" t="s">
        <v>193</v>
      </c>
      <c r="E309" s="33" t="s">
        <v>894</v>
      </c>
    </row>
    <row r="310">
      <c r="A310" s="1" t="s">
        <v>194</v>
      </c>
      <c r="E310" s="27" t="s">
        <v>703</v>
      </c>
    </row>
    <row r="311">
      <c r="A311" s="1" t="s">
        <v>185</v>
      </c>
      <c r="B311" s="1">
        <v>11</v>
      </c>
      <c r="C311" s="26" t="s">
        <v>1503</v>
      </c>
      <c r="D311" t="s">
        <v>239</v>
      </c>
      <c r="E311" s="27" t="s">
        <v>1504</v>
      </c>
      <c r="F311" s="28" t="s">
        <v>285</v>
      </c>
      <c r="G311" s="29">
        <v>3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242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>
      <c r="A313" s="1" t="s">
        <v>193</v>
      </c>
      <c r="E313" s="33" t="s">
        <v>1096</v>
      </c>
    </row>
    <row r="314">
      <c r="A314" s="1" t="s">
        <v>194</v>
      </c>
      <c r="E314" s="27" t="s">
        <v>703</v>
      </c>
    </row>
    <row r="315">
      <c r="A315" s="1" t="s">
        <v>185</v>
      </c>
      <c r="B315" s="1">
        <v>12</v>
      </c>
      <c r="C315" s="26" t="s">
        <v>1505</v>
      </c>
      <c r="D315" t="s">
        <v>239</v>
      </c>
      <c r="E315" s="27" t="s">
        <v>1506</v>
      </c>
      <c r="F315" s="28" t="s">
        <v>285</v>
      </c>
      <c r="G315" s="29">
        <v>19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242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>
      <c r="A317" s="1" t="s">
        <v>193</v>
      </c>
      <c r="E317" s="33" t="s">
        <v>1507</v>
      </c>
    </row>
    <row r="318">
      <c r="A318" s="1" t="s">
        <v>194</v>
      </c>
      <c r="E318" s="27" t="s">
        <v>703</v>
      </c>
    </row>
    <row r="319">
      <c r="A319" s="1" t="s">
        <v>185</v>
      </c>
      <c r="B319" s="1">
        <v>10</v>
      </c>
      <c r="C319" s="26" t="s">
        <v>1508</v>
      </c>
      <c r="D319" t="s">
        <v>239</v>
      </c>
      <c r="E319" s="27" t="s">
        <v>1509</v>
      </c>
      <c r="F319" s="28" t="s">
        <v>285</v>
      </c>
      <c r="G319" s="29">
        <v>11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242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191</v>
      </c>
      <c r="E320" s="27" t="s">
        <v>243</v>
      </c>
    </row>
    <row r="321">
      <c r="A321" s="1" t="s">
        <v>193</v>
      </c>
      <c r="E321" s="33" t="s">
        <v>1431</v>
      </c>
    </row>
    <row r="322">
      <c r="A322" s="1" t="s">
        <v>194</v>
      </c>
      <c r="E322" s="27" t="s">
        <v>703</v>
      </c>
    </row>
    <row r="323">
      <c r="A323" s="1" t="s">
        <v>185</v>
      </c>
      <c r="B323" s="1">
        <v>4</v>
      </c>
      <c r="C323" s="26" t="s">
        <v>1510</v>
      </c>
      <c r="D323" t="s">
        <v>239</v>
      </c>
      <c r="E323" s="27" t="s">
        <v>1511</v>
      </c>
      <c r="F323" s="28" t="s">
        <v>285</v>
      </c>
      <c r="G323" s="29">
        <v>9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242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191</v>
      </c>
      <c r="E324" s="27" t="s">
        <v>1512</v>
      </c>
    </row>
    <row r="325">
      <c r="A325" s="1" t="s">
        <v>193</v>
      </c>
      <c r="E325" s="33" t="s">
        <v>951</v>
      </c>
    </row>
    <row r="326">
      <c r="A326" s="1" t="s">
        <v>194</v>
      </c>
      <c r="E326" s="27" t="s">
        <v>703</v>
      </c>
    </row>
    <row r="327">
      <c r="A327" s="1" t="s">
        <v>185</v>
      </c>
      <c r="B327" s="1">
        <v>5</v>
      </c>
      <c r="C327" s="26" t="s">
        <v>1513</v>
      </c>
      <c r="D327" t="s">
        <v>239</v>
      </c>
      <c r="E327" s="27" t="s">
        <v>1514</v>
      </c>
      <c r="F327" s="28" t="s">
        <v>285</v>
      </c>
      <c r="G327" s="29">
        <v>2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242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191</v>
      </c>
      <c r="E328" s="27" t="s">
        <v>1515</v>
      </c>
    </row>
    <row r="329">
      <c r="A329" s="1" t="s">
        <v>193</v>
      </c>
      <c r="E329" s="33" t="s">
        <v>871</v>
      </c>
    </row>
    <row r="330">
      <c r="A330" s="1" t="s">
        <v>194</v>
      </c>
      <c r="E330" s="27" t="s">
        <v>703</v>
      </c>
    </row>
    <row r="331">
      <c r="A331" s="1" t="s">
        <v>185</v>
      </c>
      <c r="B331" s="1">
        <v>13</v>
      </c>
      <c r="C331" s="26" t="s">
        <v>1516</v>
      </c>
      <c r="D331" t="s">
        <v>239</v>
      </c>
      <c r="E331" s="27" t="s">
        <v>1517</v>
      </c>
      <c r="F331" s="28" t="s">
        <v>285</v>
      </c>
      <c r="G331" s="29">
        <v>1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242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191</v>
      </c>
      <c r="E332" s="27" t="s">
        <v>243</v>
      </c>
    </row>
    <row r="333">
      <c r="A333" s="1" t="s">
        <v>193</v>
      </c>
      <c r="E333" s="33" t="s">
        <v>792</v>
      </c>
    </row>
    <row r="334">
      <c r="A334" s="1" t="s">
        <v>194</v>
      </c>
      <c r="E334" s="27" t="s">
        <v>703</v>
      </c>
    </row>
    <row r="335">
      <c r="A335" s="1" t="s">
        <v>185</v>
      </c>
      <c r="B335" s="1">
        <v>14</v>
      </c>
      <c r="C335" s="26" t="s">
        <v>1518</v>
      </c>
      <c r="D335" t="s">
        <v>239</v>
      </c>
      <c r="E335" s="27" t="s">
        <v>1519</v>
      </c>
      <c r="F335" s="28" t="s">
        <v>285</v>
      </c>
      <c r="G335" s="29">
        <v>1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242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191</v>
      </c>
      <c r="E336" s="27" t="s">
        <v>243</v>
      </c>
    </row>
    <row r="337">
      <c r="A337" s="1" t="s">
        <v>193</v>
      </c>
      <c r="E337" s="33" t="s">
        <v>792</v>
      </c>
    </row>
    <row r="338">
      <c r="A338" s="1" t="s">
        <v>194</v>
      </c>
      <c r="E338" s="27" t="s">
        <v>703</v>
      </c>
    </row>
    <row r="339">
      <c r="A339" s="1" t="s">
        <v>185</v>
      </c>
      <c r="B339" s="1">
        <v>15</v>
      </c>
      <c r="C339" s="26" t="s">
        <v>1520</v>
      </c>
      <c r="D339" t="s">
        <v>239</v>
      </c>
      <c r="E339" s="27" t="s">
        <v>1521</v>
      </c>
      <c r="F339" s="28" t="s">
        <v>285</v>
      </c>
      <c r="G339" s="29">
        <v>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242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191</v>
      </c>
      <c r="E340" s="27" t="s">
        <v>243</v>
      </c>
    </row>
    <row r="341">
      <c r="A341" s="1" t="s">
        <v>193</v>
      </c>
      <c r="E341" s="33" t="s">
        <v>724</v>
      </c>
    </row>
    <row r="342">
      <c r="A342" s="1" t="s">
        <v>194</v>
      </c>
      <c r="E342" s="27" t="s">
        <v>703</v>
      </c>
    </row>
    <row r="343">
      <c r="A343" s="1" t="s">
        <v>185</v>
      </c>
      <c r="B343" s="1">
        <v>16</v>
      </c>
      <c r="C343" s="26" t="s">
        <v>1522</v>
      </c>
      <c r="D343" t="s">
        <v>239</v>
      </c>
      <c r="E343" s="27" t="s">
        <v>1523</v>
      </c>
      <c r="F343" s="28" t="s">
        <v>285</v>
      </c>
      <c r="G343" s="29">
        <v>2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242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191</v>
      </c>
      <c r="E344" s="27" t="s">
        <v>243</v>
      </c>
    </row>
    <row r="345">
      <c r="A345" s="1" t="s">
        <v>193</v>
      </c>
      <c r="E345" s="33" t="s">
        <v>871</v>
      </c>
    </row>
    <row r="346">
      <c r="A346" s="1" t="s">
        <v>194</v>
      </c>
      <c r="E346" s="27" t="s">
        <v>703</v>
      </c>
    </row>
    <row r="347">
      <c r="A347" s="1" t="s">
        <v>185</v>
      </c>
      <c r="B347" s="1">
        <v>17</v>
      </c>
      <c r="C347" s="26" t="s">
        <v>1524</v>
      </c>
      <c r="D347" t="s">
        <v>239</v>
      </c>
      <c r="E347" s="27" t="s">
        <v>1525</v>
      </c>
      <c r="F347" s="28" t="s">
        <v>285</v>
      </c>
      <c r="G347" s="29">
        <v>2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242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191</v>
      </c>
      <c r="E348" s="27" t="s">
        <v>243</v>
      </c>
    </row>
    <row r="349">
      <c r="A349" s="1" t="s">
        <v>193</v>
      </c>
      <c r="E349" s="33" t="s">
        <v>871</v>
      </c>
    </row>
    <row r="350">
      <c r="A350" s="1" t="s">
        <v>194</v>
      </c>
      <c r="E350" s="27" t="s">
        <v>703</v>
      </c>
    </row>
    <row r="351">
      <c r="A351" s="1" t="s">
        <v>185</v>
      </c>
      <c r="B351" s="1">
        <v>19</v>
      </c>
      <c r="C351" s="26" t="s">
        <v>1526</v>
      </c>
      <c r="D351" t="s">
        <v>239</v>
      </c>
      <c r="E351" s="27" t="s">
        <v>1527</v>
      </c>
      <c r="F351" s="28" t="s">
        <v>285</v>
      </c>
      <c r="G351" s="29">
        <v>8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242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191</v>
      </c>
      <c r="E352" s="27" t="s">
        <v>243</v>
      </c>
    </row>
    <row r="353">
      <c r="A353" s="1" t="s">
        <v>193</v>
      </c>
      <c r="E353" s="33" t="s">
        <v>894</v>
      </c>
    </row>
    <row r="354">
      <c r="A354" s="1" t="s">
        <v>194</v>
      </c>
      <c r="E354" s="27" t="s">
        <v>703</v>
      </c>
    </row>
    <row r="355">
      <c r="A355" s="1" t="s">
        <v>185</v>
      </c>
      <c r="B355" s="1">
        <v>18</v>
      </c>
      <c r="C355" s="26" t="s">
        <v>1528</v>
      </c>
      <c r="D355" t="s">
        <v>239</v>
      </c>
      <c r="E355" s="27" t="s">
        <v>1529</v>
      </c>
      <c r="F355" s="28" t="s">
        <v>285</v>
      </c>
      <c r="G355" s="29">
        <v>4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242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191</v>
      </c>
      <c r="E356" s="27" t="s">
        <v>243</v>
      </c>
    </row>
    <row r="357">
      <c r="A357" s="1" t="s">
        <v>193</v>
      </c>
      <c r="E357" s="33" t="s">
        <v>822</v>
      </c>
    </row>
    <row r="358">
      <c r="A358" s="1" t="s">
        <v>194</v>
      </c>
      <c r="E358" s="27" t="s">
        <v>703</v>
      </c>
    </row>
    <row r="359">
      <c r="A359" s="1" t="s">
        <v>185</v>
      </c>
      <c r="B359" s="1">
        <v>21</v>
      </c>
      <c r="C359" s="26" t="s">
        <v>1530</v>
      </c>
      <c r="D359" t="s">
        <v>239</v>
      </c>
      <c r="E359" s="27" t="s">
        <v>1531</v>
      </c>
      <c r="F359" s="28" t="s">
        <v>285</v>
      </c>
      <c r="G359" s="29">
        <v>6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242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191</v>
      </c>
      <c r="E360" s="27" t="s">
        <v>243</v>
      </c>
    </row>
    <row r="361">
      <c r="A361" s="1" t="s">
        <v>193</v>
      </c>
      <c r="E361" s="33" t="s">
        <v>724</v>
      </c>
    </row>
    <row r="362">
      <c r="A362" s="1" t="s">
        <v>194</v>
      </c>
      <c r="E362" s="27" t="s">
        <v>703</v>
      </c>
    </row>
    <row r="363">
      <c r="A363" s="1" t="s">
        <v>185</v>
      </c>
      <c r="B363" s="1">
        <v>20</v>
      </c>
      <c r="C363" s="26" t="s">
        <v>1532</v>
      </c>
      <c r="D363" t="s">
        <v>239</v>
      </c>
      <c r="E363" s="27" t="s">
        <v>1533</v>
      </c>
      <c r="F363" s="28" t="s">
        <v>285</v>
      </c>
      <c r="G363" s="29">
        <v>3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242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191</v>
      </c>
      <c r="E364" s="27" t="s">
        <v>243</v>
      </c>
    </row>
    <row r="365">
      <c r="A365" s="1" t="s">
        <v>193</v>
      </c>
      <c r="E365" s="33" t="s">
        <v>1096</v>
      </c>
    </row>
    <row r="366">
      <c r="A366" s="1" t="s">
        <v>194</v>
      </c>
      <c r="E366" s="27" t="s">
        <v>703</v>
      </c>
    </row>
    <row r="367">
      <c r="A367" s="1" t="s">
        <v>185</v>
      </c>
      <c r="B367" s="1">
        <v>24</v>
      </c>
      <c r="C367" s="26" t="s">
        <v>1534</v>
      </c>
      <c r="D367" t="s">
        <v>239</v>
      </c>
      <c r="E367" s="27" t="s">
        <v>1535</v>
      </c>
      <c r="F367" s="28" t="s">
        <v>285</v>
      </c>
      <c r="G367" s="29">
        <v>18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242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191</v>
      </c>
      <c r="E368" s="27" t="s">
        <v>243</v>
      </c>
    </row>
    <row r="369">
      <c r="A369" s="1" t="s">
        <v>193</v>
      </c>
      <c r="E369" s="33" t="s">
        <v>817</v>
      </c>
    </row>
    <row r="370">
      <c r="A370" s="1" t="s">
        <v>194</v>
      </c>
      <c r="E370" s="27" t="s">
        <v>703</v>
      </c>
    </row>
    <row r="371">
      <c r="A371" s="1" t="s">
        <v>185</v>
      </c>
      <c r="B371" s="1">
        <v>25</v>
      </c>
      <c r="C371" s="26" t="s">
        <v>1536</v>
      </c>
      <c r="D371" t="s">
        <v>239</v>
      </c>
      <c r="E371" s="27" t="s">
        <v>1537</v>
      </c>
      <c r="F371" s="28" t="s">
        <v>285</v>
      </c>
      <c r="G371" s="29">
        <v>6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242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191</v>
      </c>
      <c r="E372" s="27" t="s">
        <v>243</v>
      </c>
    </row>
    <row r="373">
      <c r="A373" s="1" t="s">
        <v>193</v>
      </c>
      <c r="E373" s="33" t="s">
        <v>724</v>
      </c>
    </row>
    <row r="374">
      <c r="A374" s="1" t="s">
        <v>194</v>
      </c>
      <c r="E374" s="27" t="s">
        <v>703</v>
      </c>
    </row>
    <row r="375">
      <c r="A375" s="1" t="s">
        <v>185</v>
      </c>
      <c r="B375" s="1">
        <v>22</v>
      </c>
      <c r="C375" s="26" t="s">
        <v>1538</v>
      </c>
      <c r="D375" t="s">
        <v>239</v>
      </c>
      <c r="E375" s="27" t="s">
        <v>1539</v>
      </c>
      <c r="F375" s="28" t="s">
        <v>285</v>
      </c>
      <c r="G375" s="29">
        <v>9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242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191</v>
      </c>
      <c r="E376" s="27" t="s">
        <v>243</v>
      </c>
    </row>
    <row r="377">
      <c r="A377" s="1" t="s">
        <v>193</v>
      </c>
      <c r="E377" s="33" t="s">
        <v>951</v>
      </c>
    </row>
    <row r="378">
      <c r="A378" s="1" t="s">
        <v>194</v>
      </c>
      <c r="E378" s="27" t="s">
        <v>703</v>
      </c>
    </row>
    <row r="379">
      <c r="A379" s="1" t="s">
        <v>185</v>
      </c>
      <c r="B379" s="1">
        <v>23</v>
      </c>
      <c r="C379" s="26" t="s">
        <v>1540</v>
      </c>
      <c r="D379" t="s">
        <v>239</v>
      </c>
      <c r="E379" s="27" t="s">
        <v>1541</v>
      </c>
      <c r="F379" s="28" t="s">
        <v>285</v>
      </c>
      <c r="G379" s="29">
        <v>3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242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191</v>
      </c>
      <c r="E380" s="27" t="s">
        <v>243</v>
      </c>
    </row>
    <row r="381">
      <c r="A381" s="1" t="s">
        <v>193</v>
      </c>
      <c r="E381" s="33" t="s">
        <v>1096</v>
      </c>
    </row>
    <row r="382">
      <c r="A382" s="1" t="s">
        <v>194</v>
      </c>
      <c r="E382" s="27" t="s">
        <v>703</v>
      </c>
    </row>
    <row r="383">
      <c r="A383" s="1" t="s">
        <v>185</v>
      </c>
      <c r="B383" s="1">
        <v>28</v>
      </c>
      <c r="C383" s="26" t="s">
        <v>1542</v>
      </c>
      <c r="D383" t="s">
        <v>239</v>
      </c>
      <c r="E383" s="27" t="s">
        <v>1543</v>
      </c>
      <c r="F383" s="28" t="s">
        <v>285</v>
      </c>
      <c r="G383" s="29">
        <v>28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242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191</v>
      </c>
      <c r="E384" s="27" t="s">
        <v>243</v>
      </c>
    </row>
    <row r="385">
      <c r="A385" s="1" t="s">
        <v>193</v>
      </c>
      <c r="E385" s="33" t="s">
        <v>1120</v>
      </c>
    </row>
    <row r="386">
      <c r="A386" s="1" t="s">
        <v>194</v>
      </c>
      <c r="E386" s="27" t="s">
        <v>703</v>
      </c>
    </row>
    <row r="387">
      <c r="A387" s="1" t="s">
        <v>185</v>
      </c>
      <c r="B387" s="1">
        <v>29</v>
      </c>
      <c r="C387" s="26" t="s">
        <v>1544</v>
      </c>
      <c r="D387" t="s">
        <v>239</v>
      </c>
      <c r="E387" s="27" t="s">
        <v>1545</v>
      </c>
      <c r="F387" s="28" t="s">
        <v>285</v>
      </c>
      <c r="G387" s="29">
        <v>4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242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191</v>
      </c>
      <c r="E388" s="27" t="s">
        <v>243</v>
      </c>
    </row>
    <row r="389">
      <c r="A389" s="1" t="s">
        <v>193</v>
      </c>
      <c r="E389" s="33" t="s">
        <v>822</v>
      </c>
    </row>
    <row r="390">
      <c r="A390" s="1" t="s">
        <v>194</v>
      </c>
      <c r="E390" s="27" t="s">
        <v>703</v>
      </c>
    </row>
    <row r="391">
      <c r="A391" s="1" t="s">
        <v>185</v>
      </c>
      <c r="B391" s="1">
        <v>27</v>
      </c>
      <c r="C391" s="26" t="s">
        <v>1546</v>
      </c>
      <c r="D391" t="s">
        <v>239</v>
      </c>
      <c r="E391" s="27" t="s">
        <v>1547</v>
      </c>
      <c r="F391" s="28" t="s">
        <v>285</v>
      </c>
      <c r="G391" s="29">
        <v>2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242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191</v>
      </c>
      <c r="E392" s="27" t="s">
        <v>243</v>
      </c>
    </row>
    <row r="393">
      <c r="A393" s="1" t="s">
        <v>193</v>
      </c>
      <c r="E393" s="33" t="s">
        <v>871</v>
      </c>
    </row>
    <row r="394">
      <c r="A394" s="1" t="s">
        <v>194</v>
      </c>
      <c r="E394" s="27" t="s">
        <v>703</v>
      </c>
    </row>
    <row r="395">
      <c r="A395" s="1" t="s">
        <v>185</v>
      </c>
      <c r="B395" s="1">
        <v>32</v>
      </c>
      <c r="C395" s="26" t="s">
        <v>1548</v>
      </c>
      <c r="D395" t="s">
        <v>239</v>
      </c>
      <c r="E395" s="27" t="s">
        <v>1549</v>
      </c>
      <c r="F395" s="28" t="s">
        <v>285</v>
      </c>
      <c r="G395" s="29">
        <v>4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242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191</v>
      </c>
      <c r="E396" s="27" t="s">
        <v>243</v>
      </c>
    </row>
    <row r="397">
      <c r="A397" s="1" t="s">
        <v>193</v>
      </c>
      <c r="E397" s="33" t="s">
        <v>822</v>
      </c>
    </row>
    <row r="398">
      <c r="A398" s="1" t="s">
        <v>194</v>
      </c>
      <c r="E398" s="27" t="s">
        <v>703</v>
      </c>
    </row>
    <row r="399">
      <c r="A399" s="1" t="s">
        <v>185</v>
      </c>
      <c r="B399" s="1">
        <v>33</v>
      </c>
      <c r="C399" s="26" t="s">
        <v>1550</v>
      </c>
      <c r="D399" t="s">
        <v>239</v>
      </c>
      <c r="E399" s="27" t="s">
        <v>1551</v>
      </c>
      <c r="F399" s="28" t="s">
        <v>285</v>
      </c>
      <c r="G399" s="29">
        <v>2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242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191</v>
      </c>
      <c r="E400" s="27" t="s">
        <v>243</v>
      </c>
    </row>
    <row r="401">
      <c r="A401" s="1" t="s">
        <v>193</v>
      </c>
      <c r="E401" s="33" t="s">
        <v>871</v>
      </c>
    </row>
    <row r="402">
      <c r="A402" s="1" t="s">
        <v>194</v>
      </c>
      <c r="E402" s="27" t="s">
        <v>703</v>
      </c>
    </row>
    <row r="403">
      <c r="A403" s="1" t="s">
        <v>185</v>
      </c>
      <c r="B403" s="1">
        <v>30</v>
      </c>
      <c r="C403" s="26" t="s">
        <v>1552</v>
      </c>
      <c r="D403" t="s">
        <v>239</v>
      </c>
      <c r="E403" s="27" t="s">
        <v>1553</v>
      </c>
      <c r="F403" s="28" t="s">
        <v>285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242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191</v>
      </c>
      <c r="E404" s="27" t="s">
        <v>243</v>
      </c>
    </row>
    <row r="405">
      <c r="A405" s="1" t="s">
        <v>193</v>
      </c>
      <c r="E405" s="33" t="s">
        <v>871</v>
      </c>
    </row>
    <row r="406">
      <c r="A406" s="1" t="s">
        <v>194</v>
      </c>
      <c r="E406" s="27" t="s">
        <v>703</v>
      </c>
    </row>
    <row r="407">
      <c r="A407" s="1" t="s">
        <v>185</v>
      </c>
      <c r="B407" s="1">
        <v>31</v>
      </c>
      <c r="C407" s="26" t="s">
        <v>1554</v>
      </c>
      <c r="D407" t="s">
        <v>239</v>
      </c>
      <c r="E407" s="27" t="s">
        <v>1555</v>
      </c>
      <c r="F407" s="28" t="s">
        <v>285</v>
      </c>
      <c r="G407" s="29">
        <v>1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242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191</v>
      </c>
      <c r="E408" s="27" t="s">
        <v>243</v>
      </c>
    </row>
    <row r="409">
      <c r="A409" s="1" t="s">
        <v>193</v>
      </c>
      <c r="E409" s="33" t="s">
        <v>792</v>
      </c>
    </row>
    <row r="410">
      <c r="A410" s="1" t="s">
        <v>194</v>
      </c>
      <c r="E410" s="27" t="s">
        <v>703</v>
      </c>
    </row>
    <row r="411" ht="25.5">
      <c r="A411" s="1" t="s">
        <v>185</v>
      </c>
      <c r="B411" s="1">
        <v>35</v>
      </c>
      <c r="C411" s="26" t="s">
        <v>1556</v>
      </c>
      <c r="D411" t="s">
        <v>239</v>
      </c>
      <c r="E411" s="27" t="s">
        <v>1557</v>
      </c>
      <c r="F411" s="28" t="s">
        <v>285</v>
      </c>
      <c r="G411" s="29">
        <v>36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242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191</v>
      </c>
      <c r="E412" s="27" t="s">
        <v>243</v>
      </c>
    </row>
    <row r="413">
      <c r="A413" s="1" t="s">
        <v>193</v>
      </c>
      <c r="E413" s="33" t="s">
        <v>850</v>
      </c>
    </row>
    <row r="414">
      <c r="A414" s="1" t="s">
        <v>194</v>
      </c>
      <c r="E414" s="27" t="s">
        <v>703</v>
      </c>
    </row>
    <row r="415" ht="25.5">
      <c r="A415" s="1" t="s">
        <v>185</v>
      </c>
      <c r="B415" s="1">
        <v>34</v>
      </c>
      <c r="C415" s="26" t="s">
        <v>1558</v>
      </c>
      <c r="D415" t="s">
        <v>239</v>
      </c>
      <c r="E415" s="27" t="s">
        <v>1559</v>
      </c>
      <c r="F415" s="28" t="s">
        <v>285</v>
      </c>
      <c r="G415" s="29">
        <v>18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242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191</v>
      </c>
      <c r="E416" s="27" t="s">
        <v>243</v>
      </c>
    </row>
    <row r="417">
      <c r="A417" s="1" t="s">
        <v>193</v>
      </c>
      <c r="E417" s="33" t="s">
        <v>817</v>
      </c>
    </row>
    <row r="418">
      <c r="A418" s="1" t="s">
        <v>194</v>
      </c>
      <c r="E418" s="27" t="s">
        <v>703</v>
      </c>
    </row>
    <row r="419" ht="25.5">
      <c r="A419" s="1" t="s">
        <v>185</v>
      </c>
      <c r="B419" s="1">
        <v>37</v>
      </c>
      <c r="C419" s="26" t="s">
        <v>1560</v>
      </c>
      <c r="D419" t="s">
        <v>239</v>
      </c>
      <c r="E419" s="27" t="s">
        <v>1561</v>
      </c>
      <c r="F419" s="28" t="s">
        <v>285</v>
      </c>
      <c r="G419" s="29">
        <v>34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242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191</v>
      </c>
      <c r="E420" s="27" t="s">
        <v>243</v>
      </c>
    </row>
    <row r="421">
      <c r="A421" s="1" t="s">
        <v>193</v>
      </c>
      <c r="E421" s="33" t="s">
        <v>1562</v>
      </c>
    </row>
    <row r="422">
      <c r="A422" s="1" t="s">
        <v>194</v>
      </c>
      <c r="E422" s="27" t="s">
        <v>703</v>
      </c>
    </row>
    <row r="423">
      <c r="A423" s="1" t="s">
        <v>185</v>
      </c>
      <c r="B423" s="1">
        <v>36</v>
      </c>
      <c r="C423" s="26" t="s">
        <v>1563</v>
      </c>
      <c r="D423" t="s">
        <v>239</v>
      </c>
      <c r="E423" s="27" t="s">
        <v>1564</v>
      </c>
      <c r="F423" s="28" t="s">
        <v>285</v>
      </c>
      <c r="G423" s="29">
        <v>17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242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191</v>
      </c>
      <c r="E424" s="27" t="s">
        <v>243</v>
      </c>
    </row>
    <row r="425">
      <c r="A425" s="1" t="s">
        <v>193</v>
      </c>
      <c r="E425" s="33" t="s">
        <v>749</v>
      </c>
    </row>
    <row r="426">
      <c r="A426" s="1" t="s">
        <v>194</v>
      </c>
      <c r="E426" s="27" t="s">
        <v>703</v>
      </c>
    </row>
    <row r="427" ht="25.5">
      <c r="A427" s="1" t="s">
        <v>185</v>
      </c>
      <c r="B427" s="1">
        <v>39</v>
      </c>
      <c r="C427" s="26" t="s">
        <v>1565</v>
      </c>
      <c r="D427" t="s">
        <v>239</v>
      </c>
      <c r="E427" s="27" t="s">
        <v>1566</v>
      </c>
      <c r="F427" s="28" t="s">
        <v>285</v>
      </c>
      <c r="G427" s="29">
        <v>32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242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191</v>
      </c>
      <c r="E428" s="27" t="s">
        <v>243</v>
      </c>
    </row>
    <row r="429">
      <c r="A429" s="1" t="s">
        <v>193</v>
      </c>
      <c r="E429" s="33" t="s">
        <v>920</v>
      </c>
    </row>
    <row r="430">
      <c r="A430" s="1" t="s">
        <v>194</v>
      </c>
      <c r="E430" s="27" t="s">
        <v>703</v>
      </c>
    </row>
    <row r="431">
      <c r="A431" s="1" t="s">
        <v>185</v>
      </c>
      <c r="B431" s="1">
        <v>38</v>
      </c>
      <c r="C431" s="26" t="s">
        <v>1567</v>
      </c>
      <c r="D431" t="s">
        <v>239</v>
      </c>
      <c r="E431" s="27" t="s">
        <v>1568</v>
      </c>
      <c r="F431" s="28" t="s">
        <v>285</v>
      </c>
      <c r="G431" s="29">
        <v>16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242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191</v>
      </c>
      <c r="E432" s="27" t="s">
        <v>243</v>
      </c>
    </row>
    <row r="433">
      <c r="A433" s="1" t="s">
        <v>193</v>
      </c>
      <c r="E433" s="33" t="s">
        <v>841</v>
      </c>
    </row>
    <row r="434">
      <c r="A434" s="1" t="s">
        <v>194</v>
      </c>
      <c r="E434" s="27" t="s">
        <v>703</v>
      </c>
    </row>
    <row r="435">
      <c r="A435" s="1" t="s">
        <v>185</v>
      </c>
      <c r="B435" s="1">
        <v>42</v>
      </c>
      <c r="C435" s="26" t="s">
        <v>1569</v>
      </c>
      <c r="D435" t="s">
        <v>239</v>
      </c>
      <c r="E435" s="27" t="s">
        <v>1570</v>
      </c>
      <c r="F435" s="28" t="s">
        <v>285</v>
      </c>
      <c r="G435" s="29">
        <v>40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242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191</v>
      </c>
      <c r="E436" s="27" t="s">
        <v>243</v>
      </c>
    </row>
    <row r="437">
      <c r="A437" s="1" t="s">
        <v>193</v>
      </c>
      <c r="E437" s="33" t="s">
        <v>992</v>
      </c>
    </row>
    <row r="438">
      <c r="A438" s="1" t="s">
        <v>194</v>
      </c>
      <c r="E438" s="27" t="s">
        <v>703</v>
      </c>
    </row>
    <row r="439">
      <c r="A439" s="1" t="s">
        <v>185</v>
      </c>
      <c r="B439" s="1">
        <v>43</v>
      </c>
      <c r="C439" s="26" t="s">
        <v>1571</v>
      </c>
      <c r="D439" t="s">
        <v>239</v>
      </c>
      <c r="E439" s="27" t="s">
        <v>1572</v>
      </c>
      <c r="F439" s="28" t="s">
        <v>285</v>
      </c>
      <c r="G439" s="29">
        <v>60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242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191</v>
      </c>
      <c r="E440" s="27" t="s">
        <v>243</v>
      </c>
    </row>
    <row r="441">
      <c r="A441" s="1" t="s">
        <v>193</v>
      </c>
      <c r="E441" s="33" t="s">
        <v>754</v>
      </c>
    </row>
    <row r="442">
      <c r="A442" s="1" t="s">
        <v>194</v>
      </c>
      <c r="E442" s="27" t="s">
        <v>703</v>
      </c>
    </row>
    <row r="443">
      <c r="A443" s="1" t="s">
        <v>185</v>
      </c>
      <c r="B443" s="1">
        <v>40</v>
      </c>
      <c r="C443" s="26" t="s">
        <v>1573</v>
      </c>
      <c r="D443" t="s">
        <v>239</v>
      </c>
      <c r="E443" s="27" t="s">
        <v>1574</v>
      </c>
      <c r="F443" s="28" t="s">
        <v>285</v>
      </c>
      <c r="G443" s="29">
        <v>20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242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191</v>
      </c>
      <c r="E444" s="27" t="s">
        <v>243</v>
      </c>
    </row>
    <row r="445">
      <c r="A445" s="1" t="s">
        <v>193</v>
      </c>
      <c r="E445" s="33" t="s">
        <v>743</v>
      </c>
    </row>
    <row r="446">
      <c r="A446" s="1" t="s">
        <v>194</v>
      </c>
      <c r="E446" s="27" t="s">
        <v>703</v>
      </c>
    </row>
    <row r="447">
      <c r="A447" s="1" t="s">
        <v>185</v>
      </c>
      <c r="B447" s="1">
        <v>41</v>
      </c>
      <c r="C447" s="26" t="s">
        <v>1575</v>
      </c>
      <c r="D447" t="s">
        <v>239</v>
      </c>
      <c r="E447" s="27" t="s">
        <v>1576</v>
      </c>
      <c r="F447" s="28" t="s">
        <v>285</v>
      </c>
      <c r="G447" s="29">
        <v>30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242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191</v>
      </c>
      <c r="E448" s="27" t="s">
        <v>243</v>
      </c>
    </row>
    <row r="449">
      <c r="A449" s="1" t="s">
        <v>193</v>
      </c>
      <c r="E449" s="33" t="s">
        <v>707</v>
      </c>
    </row>
    <row r="450">
      <c r="A450" s="1" t="s">
        <v>194</v>
      </c>
      <c r="E450" s="27" t="s">
        <v>703</v>
      </c>
    </row>
    <row r="451" ht="25.5">
      <c r="A451" s="1" t="s">
        <v>185</v>
      </c>
      <c r="B451" s="1">
        <v>45</v>
      </c>
      <c r="C451" s="26" t="s">
        <v>1577</v>
      </c>
      <c r="D451" t="s">
        <v>239</v>
      </c>
      <c r="E451" s="27" t="s">
        <v>1578</v>
      </c>
      <c r="F451" s="28" t="s">
        <v>285</v>
      </c>
      <c r="G451" s="29">
        <v>40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242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191</v>
      </c>
      <c r="E452" s="27" t="s">
        <v>243</v>
      </c>
    </row>
    <row r="453">
      <c r="A453" s="1" t="s">
        <v>193</v>
      </c>
      <c r="E453" s="33" t="s">
        <v>992</v>
      </c>
    </row>
    <row r="454">
      <c r="A454" s="1" t="s">
        <v>194</v>
      </c>
      <c r="E454" s="27" t="s">
        <v>703</v>
      </c>
    </row>
    <row r="455">
      <c r="A455" s="1" t="s">
        <v>185</v>
      </c>
      <c r="B455" s="1">
        <v>44</v>
      </c>
      <c r="C455" s="26" t="s">
        <v>1579</v>
      </c>
      <c r="D455" t="s">
        <v>239</v>
      </c>
      <c r="E455" s="27" t="s">
        <v>1580</v>
      </c>
      <c r="F455" s="28" t="s">
        <v>285</v>
      </c>
      <c r="G455" s="29">
        <v>20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242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191</v>
      </c>
      <c r="E456" s="27" t="s">
        <v>243</v>
      </c>
    </row>
    <row r="457">
      <c r="A457" s="1" t="s">
        <v>193</v>
      </c>
      <c r="E457" s="33" t="s">
        <v>743</v>
      </c>
    </row>
    <row r="458">
      <c r="A458" s="1" t="s">
        <v>194</v>
      </c>
      <c r="E458" s="27" t="s">
        <v>703</v>
      </c>
    </row>
    <row r="459">
      <c r="A459" s="1" t="s">
        <v>185</v>
      </c>
      <c r="B459" s="1">
        <v>46</v>
      </c>
      <c r="C459" s="26" t="s">
        <v>1581</v>
      </c>
      <c r="D459" t="s">
        <v>239</v>
      </c>
      <c r="E459" s="27" t="s">
        <v>1582</v>
      </c>
      <c r="F459" s="28" t="s">
        <v>503</v>
      </c>
      <c r="G459" s="29">
        <v>96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242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191</v>
      </c>
      <c r="E460" s="27" t="s">
        <v>243</v>
      </c>
    </row>
    <row r="461">
      <c r="A461" s="1" t="s">
        <v>193</v>
      </c>
      <c r="E461" s="33" t="s">
        <v>1583</v>
      </c>
    </row>
    <row r="462">
      <c r="A462" s="1" t="s">
        <v>194</v>
      </c>
      <c r="E462" s="27" t="s">
        <v>703</v>
      </c>
    </row>
    <row r="463">
      <c r="A463" s="1" t="s">
        <v>185</v>
      </c>
      <c r="B463" s="1">
        <v>3</v>
      </c>
      <c r="C463" s="26" t="s">
        <v>1584</v>
      </c>
      <c r="D463" t="s">
        <v>239</v>
      </c>
      <c r="E463" s="27" t="s">
        <v>1585</v>
      </c>
      <c r="F463" s="28" t="s">
        <v>285</v>
      </c>
      <c r="G463" s="29">
        <v>8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242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191</v>
      </c>
      <c r="E464" s="27" t="s">
        <v>243</v>
      </c>
    </row>
    <row r="465">
      <c r="A465" s="1" t="s">
        <v>193</v>
      </c>
      <c r="E465" s="33" t="s">
        <v>894</v>
      </c>
    </row>
    <row r="466">
      <c r="A466" s="1" t="s">
        <v>194</v>
      </c>
      <c r="E466" s="27" t="s">
        <v>703</v>
      </c>
    </row>
    <row r="467" ht="25.5">
      <c r="A467" s="1" t="s">
        <v>185</v>
      </c>
      <c r="B467" s="1">
        <v>6</v>
      </c>
      <c r="C467" s="26" t="s">
        <v>1586</v>
      </c>
      <c r="D467" t="s">
        <v>239</v>
      </c>
      <c r="E467" s="27" t="s">
        <v>1587</v>
      </c>
      <c r="F467" s="28" t="s">
        <v>285</v>
      </c>
      <c r="G467" s="29">
        <v>1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759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191</v>
      </c>
      <c r="E468" s="27" t="s">
        <v>243</v>
      </c>
    </row>
    <row r="469">
      <c r="A469" s="1" t="s">
        <v>193</v>
      </c>
      <c r="E469" s="33" t="s">
        <v>792</v>
      </c>
    </row>
    <row r="470" ht="153">
      <c r="A470" s="1" t="s">
        <v>194</v>
      </c>
      <c r="E470" s="27" t="s">
        <v>1588</v>
      </c>
    </row>
    <row r="471">
      <c r="A471" s="1" t="s">
        <v>185</v>
      </c>
      <c r="B471" s="1">
        <v>26</v>
      </c>
      <c r="C471" s="26" t="s">
        <v>1589</v>
      </c>
      <c r="D471" t="s">
        <v>239</v>
      </c>
      <c r="E471" s="27" t="s">
        <v>1590</v>
      </c>
      <c r="F471" s="28" t="s">
        <v>285</v>
      </c>
      <c r="G471" s="29">
        <v>14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759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191</v>
      </c>
      <c r="E472" s="27" t="s">
        <v>243</v>
      </c>
    </row>
    <row r="473">
      <c r="A473" s="1" t="s">
        <v>193</v>
      </c>
      <c r="E473" s="33" t="s">
        <v>942</v>
      </c>
    </row>
    <row r="474" ht="153">
      <c r="A474" s="1" t="s">
        <v>194</v>
      </c>
      <c r="E474" s="27" t="s">
        <v>1591</v>
      </c>
    </row>
    <row r="475">
      <c r="A475" s="1" t="s">
        <v>185</v>
      </c>
      <c r="B475" s="1">
        <v>47</v>
      </c>
      <c r="C475" s="26" t="s">
        <v>1592</v>
      </c>
      <c r="D475" t="s">
        <v>239</v>
      </c>
      <c r="E475" s="27" t="s">
        <v>1593</v>
      </c>
      <c r="F475" s="28" t="s">
        <v>285</v>
      </c>
      <c r="G475" s="29">
        <v>11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759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191</v>
      </c>
      <c r="E476" s="27" t="s">
        <v>243</v>
      </c>
    </row>
    <row r="477">
      <c r="A477" s="1" t="s">
        <v>193</v>
      </c>
      <c r="E477" s="33" t="s">
        <v>1431</v>
      </c>
    </row>
    <row r="478" ht="89.25">
      <c r="A478" s="1" t="s">
        <v>194</v>
      </c>
      <c r="E478" s="27" t="s">
        <v>1594</v>
      </c>
    </row>
    <row r="479">
      <c r="A479" s="1" t="s">
        <v>185</v>
      </c>
      <c r="B479" s="1">
        <v>48</v>
      </c>
      <c r="C479" s="26" t="s">
        <v>1595</v>
      </c>
      <c r="D479" t="s">
        <v>239</v>
      </c>
      <c r="E479" s="27" t="s">
        <v>1596</v>
      </c>
      <c r="F479" s="28" t="s">
        <v>285</v>
      </c>
      <c r="G479" s="29">
        <v>1</v>
      </c>
      <c r="H479" s="28">
        <v>0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759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191</v>
      </c>
      <c r="E480" s="27" t="s">
        <v>243</v>
      </c>
    </row>
    <row r="481">
      <c r="A481" s="1" t="s">
        <v>193</v>
      </c>
      <c r="E481" s="33" t="s">
        <v>792</v>
      </c>
    </row>
    <row r="482" ht="51">
      <c r="A482" s="1" t="s">
        <v>194</v>
      </c>
      <c r="E482" s="27" t="s">
        <v>1597</v>
      </c>
    </row>
    <row r="483">
      <c r="A483" s="1" t="s">
        <v>185</v>
      </c>
      <c r="B483" s="1">
        <v>68</v>
      </c>
      <c r="C483" s="26" t="s">
        <v>1598</v>
      </c>
      <c r="D483" t="s">
        <v>239</v>
      </c>
      <c r="E483" s="27" t="s">
        <v>1405</v>
      </c>
      <c r="F483" s="28" t="s">
        <v>285</v>
      </c>
      <c r="G483" s="29">
        <v>70</v>
      </c>
      <c r="H483" s="28">
        <v>0</v>
      </c>
      <c r="I483" s="30">
        <f>ROUND(G483*H483,P4)</f>
        <v>0</v>
      </c>
      <c r="L483" s="31">
        <v>0</v>
      </c>
      <c r="M483" s="24">
        <f>ROUND(G483*L483,P4)</f>
        <v>0</v>
      </c>
      <c r="N483" s="25" t="s">
        <v>759</v>
      </c>
      <c r="O483" s="32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191</v>
      </c>
      <c r="E484" s="27" t="s">
        <v>1599</v>
      </c>
    </row>
    <row r="485">
      <c r="A485" s="1" t="s">
        <v>193</v>
      </c>
      <c r="E485" s="33" t="s">
        <v>791</v>
      </c>
    </row>
    <row r="486" ht="89.25">
      <c r="A486" s="1" t="s">
        <v>194</v>
      </c>
      <c r="E486" s="27" t="s">
        <v>1406</v>
      </c>
    </row>
    <row r="487">
      <c r="A487" s="1" t="s">
        <v>185</v>
      </c>
      <c r="B487" s="1">
        <v>81</v>
      </c>
      <c r="C487" s="26" t="s">
        <v>1600</v>
      </c>
      <c r="D487" t="s">
        <v>239</v>
      </c>
      <c r="E487" s="27" t="s">
        <v>1402</v>
      </c>
      <c r="F487" s="28" t="s">
        <v>285</v>
      </c>
      <c r="G487" s="29">
        <v>9</v>
      </c>
      <c r="H487" s="28">
        <v>0</v>
      </c>
      <c r="I487" s="30">
        <f>ROUND(G487*H487,P4)</f>
        <v>0</v>
      </c>
      <c r="L487" s="31">
        <v>0</v>
      </c>
      <c r="M487" s="24">
        <f>ROUND(G487*L487,P4)</f>
        <v>0</v>
      </c>
      <c r="N487" s="25" t="s">
        <v>759</v>
      </c>
      <c r="O487" s="32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191</v>
      </c>
      <c r="E488" s="27" t="s">
        <v>243</v>
      </c>
    </row>
    <row r="489">
      <c r="A489" s="1" t="s">
        <v>193</v>
      </c>
      <c r="E489" s="33" t="s">
        <v>951</v>
      </c>
    </row>
    <row r="490" ht="89.25">
      <c r="A490" s="1" t="s">
        <v>194</v>
      </c>
      <c r="E490" s="27" t="s">
        <v>1403</v>
      </c>
    </row>
    <row r="491">
      <c r="A491" s="1" t="s">
        <v>185</v>
      </c>
      <c r="B491" s="1">
        <v>122</v>
      </c>
      <c r="C491" s="26" t="s">
        <v>1601</v>
      </c>
      <c r="D491" t="s">
        <v>239</v>
      </c>
      <c r="E491" s="27" t="s">
        <v>1602</v>
      </c>
      <c r="F491" s="28" t="s">
        <v>319</v>
      </c>
      <c r="G491" s="29">
        <v>0</v>
      </c>
      <c r="H491" s="28">
        <v>0</v>
      </c>
      <c r="I491" s="30">
        <f>ROUND(G491*H491,P4)</f>
        <v>0</v>
      </c>
      <c r="L491" s="31">
        <v>0</v>
      </c>
      <c r="M491" s="24">
        <f>ROUND(G491*L491,P4)</f>
        <v>0</v>
      </c>
      <c r="N491" s="25" t="s">
        <v>759</v>
      </c>
      <c r="O491" s="32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191</v>
      </c>
      <c r="E492" s="27" t="s">
        <v>243</v>
      </c>
    </row>
    <row r="493">
      <c r="A493" s="1" t="s">
        <v>193</v>
      </c>
      <c r="E493" s="33" t="s">
        <v>1603</v>
      </c>
    </row>
    <row r="494" ht="25.5">
      <c r="A494" s="1" t="s">
        <v>194</v>
      </c>
      <c r="E494" s="27" t="s">
        <v>1604</v>
      </c>
    </row>
    <row r="495">
      <c r="A495" s="1" t="s">
        <v>185</v>
      </c>
      <c r="B495" s="1">
        <v>123</v>
      </c>
      <c r="C495" s="26" t="s">
        <v>1605</v>
      </c>
      <c r="D495" t="s">
        <v>239</v>
      </c>
      <c r="E495" s="27" t="s">
        <v>1408</v>
      </c>
      <c r="F495" s="28" t="s">
        <v>319</v>
      </c>
      <c r="G495" s="29">
        <v>1</v>
      </c>
      <c r="H495" s="28">
        <v>0</v>
      </c>
      <c r="I495" s="30">
        <f>ROUND(G495*H495,P4)</f>
        <v>0</v>
      </c>
      <c r="L495" s="31">
        <v>0</v>
      </c>
      <c r="M495" s="24">
        <f>ROUND(G495*L495,P4)</f>
        <v>0</v>
      </c>
      <c r="N495" s="25" t="s">
        <v>759</v>
      </c>
      <c r="O495" s="32">
        <f>M495*AA495</f>
        <v>0</v>
      </c>
      <c r="P495" s="1">
        <v>3</v>
      </c>
      <c r="AA495" s="1">
        <f>IF(P495=1,$O$3,IF(P495=2,$O$4,$O$5))</f>
        <v>0</v>
      </c>
    </row>
    <row r="496">
      <c r="A496" s="1" t="s">
        <v>191</v>
      </c>
      <c r="E496" s="27" t="s">
        <v>243</v>
      </c>
    </row>
    <row r="497">
      <c r="A497" s="1" t="s">
        <v>193</v>
      </c>
      <c r="E497" s="33" t="s">
        <v>792</v>
      </c>
    </row>
    <row r="498" ht="25.5">
      <c r="A498" s="1" t="s">
        <v>194</v>
      </c>
      <c r="E498" s="27" t="s">
        <v>1409</v>
      </c>
    </row>
    <row r="499">
      <c r="A499" s="1" t="s">
        <v>185</v>
      </c>
      <c r="B499" s="1">
        <v>124</v>
      </c>
      <c r="C499" s="26" t="s">
        <v>1606</v>
      </c>
      <c r="D499" t="s">
        <v>239</v>
      </c>
      <c r="E499" s="27" t="s">
        <v>1319</v>
      </c>
      <c r="F499" s="28" t="s">
        <v>1320</v>
      </c>
      <c r="G499" s="29">
        <v>1</v>
      </c>
      <c r="H499" s="28">
        <v>0</v>
      </c>
      <c r="I499" s="30">
        <f>ROUND(G499*H499,P4)</f>
        <v>0</v>
      </c>
      <c r="L499" s="31">
        <v>0</v>
      </c>
      <c r="M499" s="24">
        <f>ROUND(G499*L499,P4)</f>
        <v>0</v>
      </c>
      <c r="N499" s="25" t="s">
        <v>759</v>
      </c>
      <c r="O499" s="32">
        <f>M499*AA499</f>
        <v>0</v>
      </c>
      <c r="P499" s="1">
        <v>3</v>
      </c>
      <c r="AA499" s="1">
        <f>IF(P499=1,$O$3,IF(P499=2,$O$4,$O$5))</f>
        <v>0</v>
      </c>
    </row>
    <row r="500">
      <c r="A500" s="1" t="s">
        <v>191</v>
      </c>
      <c r="E500" s="27" t="s">
        <v>243</v>
      </c>
    </row>
    <row r="501">
      <c r="A501" s="1" t="s">
        <v>193</v>
      </c>
      <c r="E501" s="33" t="s">
        <v>792</v>
      </c>
    </row>
    <row r="502" ht="25.5">
      <c r="A502" s="1" t="s">
        <v>194</v>
      </c>
      <c r="E502" s="27" t="s">
        <v>1409</v>
      </c>
    </row>
    <row r="503">
      <c r="A503" s="1" t="s">
        <v>185</v>
      </c>
      <c r="B503" s="1">
        <v>125</v>
      </c>
      <c r="C503" s="26" t="s">
        <v>1607</v>
      </c>
      <c r="D503" t="s">
        <v>239</v>
      </c>
      <c r="E503" s="27" t="s">
        <v>1608</v>
      </c>
      <c r="F503" s="28" t="s">
        <v>285</v>
      </c>
      <c r="G503" s="29">
        <v>3</v>
      </c>
      <c r="H503" s="28">
        <v>0</v>
      </c>
      <c r="I503" s="30">
        <f>ROUND(G503*H503,P4)</f>
        <v>0</v>
      </c>
      <c r="L503" s="31">
        <v>0</v>
      </c>
      <c r="M503" s="24">
        <f>ROUND(G503*L503,P4)</f>
        <v>0</v>
      </c>
      <c r="N503" s="25" t="s">
        <v>759</v>
      </c>
      <c r="O503" s="32">
        <f>M503*AA503</f>
        <v>0</v>
      </c>
      <c r="P503" s="1">
        <v>3</v>
      </c>
      <c r="AA503" s="1">
        <f>IF(P503=1,$O$3,IF(P503=2,$O$4,$O$5))</f>
        <v>0</v>
      </c>
    </row>
    <row r="504">
      <c r="A504" s="1" t="s">
        <v>191</v>
      </c>
      <c r="E504" s="27" t="s">
        <v>243</v>
      </c>
    </row>
    <row r="505">
      <c r="A505" s="1" t="s">
        <v>193</v>
      </c>
      <c r="E505" s="33" t="s">
        <v>1096</v>
      </c>
    </row>
    <row r="506" ht="165.75">
      <c r="A506" s="1" t="s">
        <v>194</v>
      </c>
      <c r="E506" s="27" t="s">
        <v>1609</v>
      </c>
    </row>
    <row r="507">
      <c r="A507" s="1" t="s">
        <v>185</v>
      </c>
      <c r="B507" s="1">
        <v>126</v>
      </c>
      <c r="C507" s="26" t="s">
        <v>1610</v>
      </c>
      <c r="D507" t="s">
        <v>239</v>
      </c>
      <c r="E507" s="27" t="s">
        <v>1611</v>
      </c>
      <c r="F507" s="28" t="s">
        <v>285</v>
      </c>
      <c r="G507" s="29">
        <v>1</v>
      </c>
      <c r="H507" s="28">
        <v>0</v>
      </c>
      <c r="I507" s="30">
        <f>ROUND(G507*H507,P4)</f>
        <v>0</v>
      </c>
      <c r="L507" s="31">
        <v>0</v>
      </c>
      <c r="M507" s="24">
        <f>ROUND(G507*L507,P4)</f>
        <v>0</v>
      </c>
      <c r="N507" s="25" t="s">
        <v>759</v>
      </c>
      <c r="O507" s="32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191</v>
      </c>
      <c r="E508" s="27" t="s">
        <v>243</v>
      </c>
    </row>
    <row r="509">
      <c r="A509" s="1" t="s">
        <v>193</v>
      </c>
      <c r="E509" s="33" t="s">
        <v>792</v>
      </c>
    </row>
    <row r="510" ht="140.25">
      <c r="A510" s="1" t="s">
        <v>194</v>
      </c>
      <c r="E510" s="27" t="s">
        <v>1612</v>
      </c>
    </row>
    <row r="511">
      <c r="A511" s="1" t="s">
        <v>185</v>
      </c>
      <c r="B511" s="1">
        <v>108</v>
      </c>
      <c r="C511" s="26" t="s">
        <v>1613</v>
      </c>
      <c r="D511" t="s">
        <v>239</v>
      </c>
      <c r="E511" s="27" t="s">
        <v>1614</v>
      </c>
      <c r="F511" s="28" t="s">
        <v>285</v>
      </c>
      <c r="G511" s="29">
        <v>15</v>
      </c>
      <c r="H511" s="28">
        <v>0</v>
      </c>
      <c r="I511" s="30">
        <f>ROUND(G511*H511,P4)</f>
        <v>0</v>
      </c>
      <c r="L511" s="31">
        <v>0</v>
      </c>
      <c r="M511" s="24">
        <f>ROUND(G511*L511,P4)</f>
        <v>0</v>
      </c>
      <c r="N511" s="25" t="s">
        <v>759</v>
      </c>
      <c r="O511" s="32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191</v>
      </c>
      <c r="E512" s="27" t="s">
        <v>243</v>
      </c>
    </row>
    <row r="513">
      <c r="A513" s="1" t="s">
        <v>193</v>
      </c>
      <c r="E513" s="33" t="s">
        <v>1060</v>
      </c>
    </row>
    <row r="514" ht="38.25">
      <c r="A514" s="1" t="s">
        <v>194</v>
      </c>
      <c r="E514" s="27" t="s">
        <v>1615</v>
      </c>
    </row>
    <row r="515">
      <c r="A515" s="1" t="s">
        <v>182</v>
      </c>
      <c r="C515" s="22" t="s">
        <v>1616</v>
      </c>
      <c r="E515" s="23" t="s">
        <v>1617</v>
      </c>
      <c r="L515" s="24">
        <f>SUMIFS(L516:L519,A516:A519,"P")</f>
        <v>0</v>
      </c>
      <c r="M515" s="24">
        <f>SUMIFS(M516:M519,A516:A519,"P")</f>
        <v>0</v>
      </c>
      <c r="N515" s="25"/>
    </row>
    <row r="516">
      <c r="A516" s="1" t="s">
        <v>185</v>
      </c>
      <c r="B516" s="1">
        <v>127</v>
      </c>
      <c r="C516" s="26" t="s">
        <v>1618</v>
      </c>
      <c r="D516" t="s">
        <v>239</v>
      </c>
      <c r="E516" s="27" t="s">
        <v>1619</v>
      </c>
      <c r="F516" s="28" t="s">
        <v>241</v>
      </c>
      <c r="G516" s="29">
        <v>0.29999999999999999</v>
      </c>
      <c r="H516" s="28">
        <v>0</v>
      </c>
      <c r="I516" s="30">
        <f>ROUND(G516*H516,P4)</f>
        <v>0</v>
      </c>
      <c r="L516" s="31">
        <v>0</v>
      </c>
      <c r="M516" s="24">
        <f>ROUND(G516*L516,P4)</f>
        <v>0</v>
      </c>
      <c r="N516" s="25" t="s">
        <v>242</v>
      </c>
      <c r="O516" s="32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191</v>
      </c>
      <c r="E517" s="27" t="s">
        <v>243</v>
      </c>
    </row>
    <row r="518">
      <c r="A518" s="1" t="s">
        <v>193</v>
      </c>
      <c r="E518" s="33" t="s">
        <v>1620</v>
      </c>
    </row>
    <row r="519">
      <c r="A519" s="1" t="s">
        <v>194</v>
      </c>
      <c r="E519" s="27" t="s">
        <v>703</v>
      </c>
    </row>
    <row r="520">
      <c r="A520" s="1" t="s">
        <v>182</v>
      </c>
      <c r="C520" s="22" t="s">
        <v>1228</v>
      </c>
      <c r="E520" s="23" t="s">
        <v>1229</v>
      </c>
      <c r="L520" s="24">
        <f>SUMIFS(L521:L532,A521:A532,"P")</f>
        <v>0</v>
      </c>
      <c r="M520" s="24">
        <f>SUMIFS(M521:M532,A521:A532,"P")</f>
        <v>0</v>
      </c>
      <c r="N520" s="25"/>
    </row>
    <row r="521" ht="25.5">
      <c r="A521" s="1" t="s">
        <v>185</v>
      </c>
      <c r="B521" s="1">
        <v>128</v>
      </c>
      <c r="C521" s="26" t="s">
        <v>1009</v>
      </c>
      <c r="D521" t="s">
        <v>1010</v>
      </c>
      <c r="E521" s="27" t="s">
        <v>1011</v>
      </c>
      <c r="F521" s="28" t="s">
        <v>189</v>
      </c>
      <c r="G521" s="29">
        <v>0.01</v>
      </c>
      <c r="H521" s="28">
        <v>0</v>
      </c>
      <c r="I521" s="30">
        <f>ROUND(G521*H521,P4)</f>
        <v>0</v>
      </c>
      <c r="L521" s="31">
        <v>0</v>
      </c>
      <c r="M521" s="24">
        <f>ROUND(G521*L521,P4)</f>
        <v>0</v>
      </c>
      <c r="N521" s="25" t="s">
        <v>190</v>
      </c>
      <c r="O521" s="32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191</v>
      </c>
      <c r="E522" s="27" t="s">
        <v>192</v>
      </c>
    </row>
    <row r="523">
      <c r="A523" s="1" t="s">
        <v>193</v>
      </c>
      <c r="E523" s="33" t="s">
        <v>1297</v>
      </c>
    </row>
    <row r="524" ht="153">
      <c r="A524" s="1" t="s">
        <v>194</v>
      </c>
      <c r="E524" s="27" t="s">
        <v>195</v>
      </c>
    </row>
    <row r="525" ht="25.5">
      <c r="A525" s="1" t="s">
        <v>185</v>
      </c>
      <c r="B525" s="1">
        <v>129</v>
      </c>
      <c r="C525" s="26" t="s">
        <v>1231</v>
      </c>
      <c r="D525" t="s">
        <v>1232</v>
      </c>
      <c r="E525" s="27" t="s">
        <v>1233</v>
      </c>
      <c r="F525" s="28" t="s">
        <v>189</v>
      </c>
      <c r="G525" s="29">
        <v>0.01</v>
      </c>
      <c r="H525" s="28">
        <v>0</v>
      </c>
      <c r="I525" s="30">
        <f>ROUND(G525*H525,P4)</f>
        <v>0</v>
      </c>
      <c r="L525" s="31">
        <v>0</v>
      </c>
      <c r="M525" s="24">
        <f>ROUND(G525*L525,P4)</f>
        <v>0</v>
      </c>
      <c r="N525" s="25" t="s">
        <v>190</v>
      </c>
      <c r="O525" s="32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191</v>
      </c>
      <c r="E526" s="27" t="s">
        <v>192</v>
      </c>
    </row>
    <row r="527">
      <c r="A527" s="1" t="s">
        <v>193</v>
      </c>
      <c r="E527" s="33" t="s">
        <v>1297</v>
      </c>
    </row>
    <row r="528" ht="153">
      <c r="A528" s="1" t="s">
        <v>194</v>
      </c>
      <c r="E528" s="27" t="s">
        <v>195</v>
      </c>
    </row>
    <row r="529" ht="25.5">
      <c r="A529" s="1" t="s">
        <v>185</v>
      </c>
      <c r="B529" s="1">
        <v>130</v>
      </c>
      <c r="C529" s="26" t="s">
        <v>209</v>
      </c>
      <c r="D529" t="s">
        <v>210</v>
      </c>
      <c r="E529" s="27" t="s">
        <v>211</v>
      </c>
      <c r="F529" s="28" t="s">
        <v>189</v>
      </c>
      <c r="G529" s="29">
        <v>0.02</v>
      </c>
      <c r="H529" s="28">
        <v>0</v>
      </c>
      <c r="I529" s="30">
        <f>ROUND(G529*H529,P4)</f>
        <v>0</v>
      </c>
      <c r="L529" s="31">
        <v>0</v>
      </c>
      <c r="M529" s="24">
        <f>ROUND(G529*L529,P4)</f>
        <v>0</v>
      </c>
      <c r="N529" s="25" t="s">
        <v>190</v>
      </c>
      <c r="O529" s="32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191</v>
      </c>
      <c r="E530" s="27" t="s">
        <v>192</v>
      </c>
    </row>
    <row r="531">
      <c r="A531" s="1" t="s">
        <v>193</v>
      </c>
      <c r="E531" s="33" t="s">
        <v>1230</v>
      </c>
    </row>
    <row r="532" ht="153">
      <c r="A532" s="1" t="s">
        <v>194</v>
      </c>
      <c r="E532" s="27" t="s">
        <v>195</v>
      </c>
    </row>
  </sheetData>
  <sheetProtection sheet="1" objects="1" scenarios="1" spinCount="100000" saltValue="HyoqH9CckKCULBbXBYHAYIcfN9kkekeGvxYh99G+wPdnBGaaccZtSrhMrZFkSDH8xFvOZprMOB/Qjd0K1D81nw==" hashValue="G60BIWDaXX0D8VSWP2gYtRZJQmyFX/PGfLcjTFSNRCm1h6KGBuVaE3yuPUoda3pfR3f+TTeo1QQS422eLHClz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COUNTIFS(L8:L556,"=0",A8:A556,"P")+COUNTIFS(L8:L556,"",A8:A556,"P")+SUM(Q8:Q556)</f>
        <v>0</v>
      </c>
    </row>
    <row r="8">
      <c r="A8" s="1" t="s">
        <v>180</v>
      </c>
      <c r="C8" s="22" t="s">
        <v>1621</v>
      </c>
      <c r="E8" s="23" t="s">
        <v>41</v>
      </c>
      <c r="L8" s="24">
        <f>L9+L146+L527</f>
        <v>0</v>
      </c>
      <c r="M8" s="24">
        <f>M9+M146+M527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185</v>
      </c>
      <c r="B10" s="1">
        <v>6</v>
      </c>
      <c r="C10" s="26" t="s">
        <v>700</v>
      </c>
      <c r="D10" t="s">
        <v>239</v>
      </c>
      <c r="E10" s="27" t="s">
        <v>701</v>
      </c>
      <c r="F10" s="28" t="s">
        <v>269</v>
      </c>
      <c r="G10" s="29">
        <v>2000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702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7</v>
      </c>
      <c r="C14" s="26" t="s">
        <v>704</v>
      </c>
      <c r="D14" t="s">
        <v>239</v>
      </c>
      <c r="E14" s="27" t="s">
        <v>705</v>
      </c>
      <c r="F14" s="28" t="s">
        <v>285</v>
      </c>
      <c r="G14" s="29">
        <v>100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734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2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30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707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3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794.10000000000002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1622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9</v>
      </c>
      <c r="C26" s="26" t="s">
        <v>709</v>
      </c>
      <c r="D26" t="s">
        <v>239</v>
      </c>
      <c r="E26" s="27" t="s">
        <v>710</v>
      </c>
      <c r="F26" s="28" t="s">
        <v>289</v>
      </c>
      <c r="G26" s="29">
        <v>95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1623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4</v>
      </c>
      <c r="C30" s="26" t="s">
        <v>262</v>
      </c>
      <c r="D30" t="s">
        <v>239</v>
      </c>
      <c r="E30" s="27" t="s">
        <v>263</v>
      </c>
      <c r="F30" s="28" t="s">
        <v>241</v>
      </c>
      <c r="G30" s="29">
        <v>774.64999999999998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1624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8</v>
      </c>
      <c r="C34" s="26" t="s">
        <v>713</v>
      </c>
      <c r="D34" t="s">
        <v>239</v>
      </c>
      <c r="E34" s="27" t="s">
        <v>714</v>
      </c>
      <c r="F34" s="28" t="s">
        <v>241</v>
      </c>
      <c r="G34" s="29">
        <v>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743</v>
      </c>
    </row>
    <row r="37">
      <c r="A37" s="1" t="s">
        <v>194</v>
      </c>
      <c r="E37" s="27" t="s">
        <v>703</v>
      </c>
    </row>
    <row r="38" ht="25.5">
      <c r="A38" s="1" t="s">
        <v>185</v>
      </c>
      <c r="B38" s="1">
        <v>26</v>
      </c>
      <c r="C38" s="26" t="s">
        <v>715</v>
      </c>
      <c r="D38" t="s">
        <v>239</v>
      </c>
      <c r="E38" s="27" t="s">
        <v>716</v>
      </c>
      <c r="F38" s="28" t="s">
        <v>285</v>
      </c>
      <c r="G38" s="29">
        <v>58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1625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28</v>
      </c>
      <c r="C42" s="26" t="s">
        <v>718</v>
      </c>
      <c r="D42" t="s">
        <v>239</v>
      </c>
      <c r="E42" s="27" t="s">
        <v>719</v>
      </c>
      <c r="F42" s="28" t="s">
        <v>285</v>
      </c>
      <c r="G42" s="29">
        <v>12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729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29</v>
      </c>
      <c r="C46" s="26" t="s">
        <v>283</v>
      </c>
      <c r="D46" t="s">
        <v>239</v>
      </c>
      <c r="E46" s="27" t="s">
        <v>284</v>
      </c>
      <c r="F46" s="28" t="s">
        <v>285</v>
      </c>
      <c r="G46" s="29">
        <v>30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707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30</v>
      </c>
      <c r="C50" s="26" t="s">
        <v>722</v>
      </c>
      <c r="D50" t="s">
        <v>239</v>
      </c>
      <c r="E50" s="27" t="s">
        <v>723</v>
      </c>
      <c r="F50" s="28" t="s">
        <v>285</v>
      </c>
      <c r="G50" s="29">
        <v>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855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10</v>
      </c>
      <c r="C54" s="26" t="s">
        <v>287</v>
      </c>
      <c r="D54" t="s">
        <v>239</v>
      </c>
      <c r="E54" s="27" t="s">
        <v>288</v>
      </c>
      <c r="F54" s="28" t="s">
        <v>289</v>
      </c>
      <c r="G54" s="29">
        <v>1220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1626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12</v>
      </c>
      <c r="C58" s="26" t="s">
        <v>540</v>
      </c>
      <c r="D58" t="s">
        <v>239</v>
      </c>
      <c r="E58" s="27" t="s">
        <v>541</v>
      </c>
      <c r="F58" s="28" t="s">
        <v>289</v>
      </c>
      <c r="G58" s="29">
        <v>130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978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14</v>
      </c>
      <c r="C62" s="26" t="s">
        <v>291</v>
      </c>
      <c r="D62" t="s">
        <v>239</v>
      </c>
      <c r="E62" s="27" t="s">
        <v>292</v>
      </c>
      <c r="F62" s="28" t="s">
        <v>289</v>
      </c>
      <c r="G62" s="29">
        <v>65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1627</v>
      </c>
    </row>
    <row r="65">
      <c r="A65" s="1" t="s">
        <v>194</v>
      </c>
      <c r="E65" s="27" t="s">
        <v>703</v>
      </c>
    </row>
    <row r="66">
      <c r="A66" s="1" t="s">
        <v>185</v>
      </c>
      <c r="B66" s="1">
        <v>16</v>
      </c>
      <c r="C66" s="26" t="s">
        <v>294</v>
      </c>
      <c r="D66" t="s">
        <v>239</v>
      </c>
      <c r="E66" s="27" t="s">
        <v>295</v>
      </c>
      <c r="F66" s="28" t="s">
        <v>289</v>
      </c>
      <c r="G66" s="29">
        <v>3125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1628</v>
      </c>
    </row>
    <row r="69">
      <c r="A69" s="1" t="s">
        <v>194</v>
      </c>
      <c r="E69" s="27" t="s">
        <v>703</v>
      </c>
    </row>
    <row r="70" ht="25.5">
      <c r="A70" s="1" t="s">
        <v>185</v>
      </c>
      <c r="B70" s="1">
        <v>18</v>
      </c>
      <c r="C70" s="26" t="s">
        <v>297</v>
      </c>
      <c r="D70" t="s">
        <v>239</v>
      </c>
      <c r="E70" s="27" t="s">
        <v>298</v>
      </c>
      <c r="F70" s="28" t="s">
        <v>285</v>
      </c>
      <c r="G70" s="29">
        <v>8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894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19</v>
      </c>
      <c r="C74" s="26" t="s">
        <v>730</v>
      </c>
      <c r="D74" t="s">
        <v>239</v>
      </c>
      <c r="E74" s="27" t="s">
        <v>731</v>
      </c>
      <c r="F74" s="28" t="s">
        <v>285</v>
      </c>
      <c r="G74" s="29">
        <v>8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894</v>
      </c>
    </row>
    <row r="77">
      <c r="A77" s="1" t="s">
        <v>194</v>
      </c>
      <c r="E77" s="27" t="s">
        <v>703</v>
      </c>
    </row>
    <row r="78" ht="25.5">
      <c r="A78" s="1" t="s">
        <v>185</v>
      </c>
      <c r="B78" s="1">
        <v>15</v>
      </c>
      <c r="C78" s="26" t="s">
        <v>732</v>
      </c>
      <c r="D78" t="s">
        <v>239</v>
      </c>
      <c r="E78" s="27" t="s">
        <v>733</v>
      </c>
      <c r="F78" s="28" t="s">
        <v>289</v>
      </c>
      <c r="G78" s="29">
        <v>20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743</v>
      </c>
    </row>
    <row r="81">
      <c r="A81" s="1" t="s">
        <v>194</v>
      </c>
      <c r="E81" s="27" t="s">
        <v>703</v>
      </c>
    </row>
    <row r="82" ht="25.5">
      <c r="A82" s="1" t="s">
        <v>185</v>
      </c>
      <c r="B82" s="1">
        <v>11</v>
      </c>
      <c r="C82" s="26" t="s">
        <v>735</v>
      </c>
      <c r="D82" t="s">
        <v>239</v>
      </c>
      <c r="E82" s="27" t="s">
        <v>736</v>
      </c>
      <c r="F82" s="28" t="s">
        <v>289</v>
      </c>
      <c r="G82" s="29">
        <v>1220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1626</v>
      </c>
    </row>
    <row r="85">
      <c r="A85" s="1" t="s">
        <v>194</v>
      </c>
      <c r="E85" s="27" t="s">
        <v>703</v>
      </c>
    </row>
    <row r="86" ht="25.5">
      <c r="A86" s="1" t="s">
        <v>185</v>
      </c>
      <c r="B86" s="1">
        <v>13</v>
      </c>
      <c r="C86" s="26" t="s">
        <v>737</v>
      </c>
      <c r="D86" t="s">
        <v>239</v>
      </c>
      <c r="E86" s="27" t="s">
        <v>738</v>
      </c>
      <c r="F86" s="28" t="s">
        <v>289</v>
      </c>
      <c r="G86" s="29">
        <v>130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978</v>
      </c>
    </row>
    <row r="89">
      <c r="A89" s="1" t="s">
        <v>194</v>
      </c>
      <c r="E89" s="27" t="s">
        <v>703</v>
      </c>
    </row>
    <row r="90" ht="25.5">
      <c r="A90" s="1" t="s">
        <v>185</v>
      </c>
      <c r="B90" s="1">
        <v>24</v>
      </c>
      <c r="C90" s="26" t="s">
        <v>1058</v>
      </c>
      <c r="D90" t="s">
        <v>239</v>
      </c>
      <c r="E90" s="27" t="s">
        <v>1059</v>
      </c>
      <c r="F90" s="28" t="s">
        <v>289</v>
      </c>
      <c r="G90" s="29">
        <v>30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707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25</v>
      </c>
      <c r="C94" s="26" t="s">
        <v>741</v>
      </c>
      <c r="D94" t="s">
        <v>239</v>
      </c>
      <c r="E94" s="27" t="s">
        <v>742</v>
      </c>
      <c r="F94" s="28" t="s">
        <v>289</v>
      </c>
      <c r="G94" s="29">
        <v>20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743</v>
      </c>
    </row>
    <row r="97">
      <c r="A97" s="1" t="s">
        <v>194</v>
      </c>
      <c r="E97" s="27" t="s">
        <v>703</v>
      </c>
    </row>
    <row r="98" ht="25.5">
      <c r="A98" s="1" t="s">
        <v>185</v>
      </c>
      <c r="B98" s="1">
        <v>20</v>
      </c>
      <c r="C98" s="26" t="s">
        <v>744</v>
      </c>
      <c r="D98" t="s">
        <v>239</v>
      </c>
      <c r="E98" s="27" t="s">
        <v>745</v>
      </c>
      <c r="F98" s="28" t="s">
        <v>285</v>
      </c>
      <c r="G98" s="29">
        <v>16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841</v>
      </c>
    </row>
    <row r="101">
      <c r="A101" s="1" t="s">
        <v>194</v>
      </c>
      <c r="E101" s="27" t="s">
        <v>703</v>
      </c>
    </row>
    <row r="102" ht="25.5">
      <c r="A102" s="1" t="s">
        <v>185</v>
      </c>
      <c r="B102" s="1">
        <v>21</v>
      </c>
      <c r="C102" s="26" t="s">
        <v>747</v>
      </c>
      <c r="D102" t="s">
        <v>239</v>
      </c>
      <c r="E102" s="27" t="s">
        <v>748</v>
      </c>
      <c r="F102" s="28" t="s">
        <v>285</v>
      </c>
      <c r="G102" s="29">
        <v>8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894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22</v>
      </c>
      <c r="C106" s="26" t="s">
        <v>750</v>
      </c>
      <c r="D106" t="s">
        <v>239</v>
      </c>
      <c r="E106" s="27" t="s">
        <v>751</v>
      </c>
      <c r="F106" s="28" t="s">
        <v>285</v>
      </c>
      <c r="G106" s="29">
        <v>30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707</v>
      </c>
    </row>
    <row r="109">
      <c r="A109" s="1" t="s">
        <v>194</v>
      </c>
      <c r="E109" s="27" t="s">
        <v>703</v>
      </c>
    </row>
    <row r="110">
      <c r="A110" s="1" t="s">
        <v>185</v>
      </c>
      <c r="B110" s="1">
        <v>23</v>
      </c>
      <c r="C110" s="26" t="s">
        <v>752</v>
      </c>
      <c r="D110" t="s">
        <v>239</v>
      </c>
      <c r="E110" s="27" t="s">
        <v>753</v>
      </c>
      <c r="F110" s="28" t="s">
        <v>285</v>
      </c>
      <c r="G110" s="29">
        <v>60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754</v>
      </c>
    </row>
    <row r="113">
      <c r="A113" s="1" t="s">
        <v>194</v>
      </c>
      <c r="E113" s="27" t="s">
        <v>703</v>
      </c>
    </row>
    <row r="114" ht="25.5">
      <c r="A114" s="1" t="s">
        <v>185</v>
      </c>
      <c r="B114" s="1">
        <v>27</v>
      </c>
      <c r="C114" s="26" t="s">
        <v>755</v>
      </c>
      <c r="D114" t="s">
        <v>239</v>
      </c>
      <c r="E114" s="27" t="s">
        <v>756</v>
      </c>
      <c r="F114" s="28" t="s">
        <v>285</v>
      </c>
      <c r="G114" s="29">
        <v>30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707</v>
      </c>
    </row>
    <row r="117">
      <c r="A117" s="1" t="s">
        <v>194</v>
      </c>
      <c r="E117" s="27" t="s">
        <v>703</v>
      </c>
    </row>
    <row r="118">
      <c r="A118" s="1" t="s">
        <v>185</v>
      </c>
      <c r="B118" s="1">
        <v>31</v>
      </c>
      <c r="C118" s="26" t="s">
        <v>1061</v>
      </c>
      <c r="D118" t="s">
        <v>239</v>
      </c>
      <c r="E118" s="27" t="s">
        <v>1062</v>
      </c>
      <c r="F118" s="28" t="s">
        <v>289</v>
      </c>
      <c r="G118" s="29">
        <v>1810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1629</v>
      </c>
    </row>
    <row r="121">
      <c r="A121" s="1" t="s">
        <v>194</v>
      </c>
      <c r="E121" s="27" t="s">
        <v>703</v>
      </c>
    </row>
    <row r="122">
      <c r="A122" s="1" t="s">
        <v>185</v>
      </c>
      <c r="B122" s="1">
        <v>32</v>
      </c>
      <c r="C122" s="26" t="s">
        <v>1630</v>
      </c>
      <c r="D122" t="s">
        <v>239</v>
      </c>
      <c r="E122" s="27" t="s">
        <v>1631</v>
      </c>
      <c r="F122" s="28" t="s">
        <v>289</v>
      </c>
      <c r="G122" s="29">
        <v>200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1063</v>
      </c>
    </row>
    <row r="125">
      <c r="A125" s="1" t="s">
        <v>194</v>
      </c>
      <c r="E125" s="27" t="s">
        <v>703</v>
      </c>
    </row>
    <row r="126" ht="25.5">
      <c r="A126" s="1" t="s">
        <v>185</v>
      </c>
      <c r="B126" s="1">
        <v>33</v>
      </c>
      <c r="C126" s="26" t="s">
        <v>757</v>
      </c>
      <c r="D126" t="s">
        <v>239</v>
      </c>
      <c r="E126" s="27" t="s">
        <v>758</v>
      </c>
      <c r="F126" s="28" t="s">
        <v>385</v>
      </c>
      <c r="G126" s="29">
        <v>10.279999999999999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759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1632</v>
      </c>
    </row>
    <row r="129" ht="89.25">
      <c r="A129" s="1" t="s">
        <v>194</v>
      </c>
      <c r="E129" s="27" t="s">
        <v>761</v>
      </c>
    </row>
    <row r="130" ht="38.25">
      <c r="A130" s="1" t="s">
        <v>185</v>
      </c>
      <c r="B130" s="1">
        <v>5</v>
      </c>
      <c r="C130" s="26" t="s">
        <v>762</v>
      </c>
      <c r="D130" t="s">
        <v>239</v>
      </c>
      <c r="E130" s="27" t="s">
        <v>763</v>
      </c>
      <c r="F130" s="28" t="s">
        <v>241</v>
      </c>
      <c r="G130" s="29">
        <v>30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759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707</v>
      </c>
    </row>
    <row r="133" ht="409.5">
      <c r="A133" s="1" t="s">
        <v>194</v>
      </c>
      <c r="E133" s="27" t="s">
        <v>764</v>
      </c>
    </row>
    <row r="134" ht="25.5">
      <c r="A134" s="1" t="s">
        <v>185</v>
      </c>
      <c r="B134" s="1">
        <v>17</v>
      </c>
      <c r="C134" s="26" t="s">
        <v>765</v>
      </c>
      <c r="D134" t="s">
        <v>239</v>
      </c>
      <c r="E134" s="27" t="s">
        <v>766</v>
      </c>
      <c r="F134" s="28" t="s">
        <v>285</v>
      </c>
      <c r="G134" s="29">
        <v>40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759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992</v>
      </c>
    </row>
    <row r="137" ht="76.5">
      <c r="A137" s="1" t="s">
        <v>194</v>
      </c>
      <c r="E137" s="27" t="s">
        <v>767</v>
      </c>
    </row>
    <row r="138">
      <c r="A138" s="1" t="s">
        <v>185</v>
      </c>
      <c r="B138" s="1">
        <v>1</v>
      </c>
      <c r="C138" s="26" t="s">
        <v>768</v>
      </c>
      <c r="D138" t="s">
        <v>239</v>
      </c>
      <c r="E138" s="27" t="s">
        <v>769</v>
      </c>
      <c r="F138" s="28" t="s">
        <v>385</v>
      </c>
      <c r="G138" s="29">
        <v>10.279999999999999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759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1632</v>
      </c>
    </row>
    <row r="141" ht="76.5">
      <c r="A141" s="1" t="s">
        <v>194</v>
      </c>
      <c r="E141" s="27" t="s">
        <v>770</v>
      </c>
    </row>
    <row r="142">
      <c r="A142" s="1" t="s">
        <v>185</v>
      </c>
      <c r="B142" s="1">
        <v>34</v>
      </c>
      <c r="C142" s="26" t="s">
        <v>771</v>
      </c>
      <c r="D142" t="s">
        <v>239</v>
      </c>
      <c r="E142" s="27" t="s">
        <v>772</v>
      </c>
      <c r="F142" s="28" t="s">
        <v>385</v>
      </c>
      <c r="G142" s="29">
        <v>10.279999999999999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1632</v>
      </c>
    </row>
    <row r="145" ht="89.25">
      <c r="A145" s="1" t="s">
        <v>194</v>
      </c>
      <c r="E145" s="27" t="s">
        <v>773</v>
      </c>
    </row>
    <row r="146">
      <c r="A146" s="1" t="s">
        <v>182</v>
      </c>
      <c r="C146" s="22" t="s">
        <v>778</v>
      </c>
      <c r="E146" s="23" t="s">
        <v>779</v>
      </c>
      <c r="L146" s="24">
        <f>SUMIFS(L147:L526,A147:A526,"P")</f>
        <v>0</v>
      </c>
      <c r="M146" s="24">
        <f>SUMIFS(M147:M526,A147:A526,"P")</f>
        <v>0</v>
      </c>
      <c r="N146" s="25"/>
    </row>
    <row r="147" ht="25.5">
      <c r="A147" s="1" t="s">
        <v>185</v>
      </c>
      <c r="B147" s="1">
        <v>40</v>
      </c>
      <c r="C147" s="26" t="s">
        <v>780</v>
      </c>
      <c r="D147" t="s">
        <v>239</v>
      </c>
      <c r="E147" s="27" t="s">
        <v>781</v>
      </c>
      <c r="F147" s="28" t="s">
        <v>289</v>
      </c>
      <c r="G147" s="29">
        <v>300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1425</v>
      </c>
    </row>
    <row r="150">
      <c r="A150" s="1" t="s">
        <v>194</v>
      </c>
      <c r="E150" s="27" t="s">
        <v>703</v>
      </c>
    </row>
    <row r="151">
      <c r="A151" s="1" t="s">
        <v>185</v>
      </c>
      <c r="B151" s="1">
        <v>101</v>
      </c>
      <c r="C151" s="26" t="s">
        <v>311</v>
      </c>
      <c r="D151" t="s">
        <v>239</v>
      </c>
      <c r="E151" s="27" t="s">
        <v>312</v>
      </c>
      <c r="F151" s="28" t="s">
        <v>285</v>
      </c>
      <c r="G151" s="29">
        <v>4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822</v>
      </c>
    </row>
    <row r="154">
      <c r="A154" s="1" t="s">
        <v>194</v>
      </c>
      <c r="E154" s="27" t="s">
        <v>703</v>
      </c>
    </row>
    <row r="155">
      <c r="A155" s="1" t="s">
        <v>185</v>
      </c>
      <c r="B155" s="1">
        <v>100</v>
      </c>
      <c r="C155" s="26" t="s">
        <v>314</v>
      </c>
      <c r="D155" t="s">
        <v>239</v>
      </c>
      <c r="E155" s="27" t="s">
        <v>315</v>
      </c>
      <c r="F155" s="28" t="s">
        <v>285</v>
      </c>
      <c r="G155" s="29">
        <v>22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1176</v>
      </c>
    </row>
    <row r="158">
      <c r="A158" s="1" t="s">
        <v>194</v>
      </c>
      <c r="E158" s="27" t="s">
        <v>703</v>
      </c>
    </row>
    <row r="159">
      <c r="A159" s="1" t="s">
        <v>185</v>
      </c>
      <c r="B159" s="1">
        <v>102</v>
      </c>
      <c r="C159" s="26" t="s">
        <v>784</v>
      </c>
      <c r="D159" t="s">
        <v>239</v>
      </c>
      <c r="E159" s="27" t="s">
        <v>785</v>
      </c>
      <c r="F159" s="28" t="s">
        <v>285</v>
      </c>
      <c r="G159" s="29">
        <v>22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1176</v>
      </c>
    </row>
    <row r="162">
      <c r="A162" s="1" t="s">
        <v>194</v>
      </c>
      <c r="E162" s="27" t="s">
        <v>703</v>
      </c>
    </row>
    <row r="163" ht="25.5">
      <c r="A163" s="1" t="s">
        <v>185</v>
      </c>
      <c r="B163" s="1">
        <v>103</v>
      </c>
      <c r="C163" s="26" t="s">
        <v>786</v>
      </c>
      <c r="D163" t="s">
        <v>239</v>
      </c>
      <c r="E163" s="27" t="s">
        <v>787</v>
      </c>
      <c r="F163" s="28" t="s">
        <v>289</v>
      </c>
      <c r="G163" s="29">
        <v>110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1633</v>
      </c>
    </row>
    <row r="166">
      <c r="A166" s="1" t="s">
        <v>194</v>
      </c>
      <c r="E166" s="27" t="s">
        <v>703</v>
      </c>
    </row>
    <row r="167" ht="25.5">
      <c r="A167" s="1" t="s">
        <v>185</v>
      </c>
      <c r="B167" s="1">
        <v>104</v>
      </c>
      <c r="C167" s="26" t="s">
        <v>789</v>
      </c>
      <c r="D167" t="s">
        <v>239</v>
      </c>
      <c r="E167" s="27" t="s">
        <v>790</v>
      </c>
      <c r="F167" s="28" t="s">
        <v>285</v>
      </c>
      <c r="G167" s="29">
        <v>44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1115</v>
      </c>
    </row>
    <row r="170">
      <c r="A170" s="1" t="s">
        <v>194</v>
      </c>
      <c r="E170" s="27" t="s">
        <v>703</v>
      </c>
    </row>
    <row r="171">
      <c r="A171" s="1" t="s">
        <v>185</v>
      </c>
      <c r="B171" s="1">
        <v>94</v>
      </c>
      <c r="C171" s="26" t="s">
        <v>356</v>
      </c>
      <c r="D171" t="s">
        <v>239</v>
      </c>
      <c r="E171" s="27" t="s">
        <v>357</v>
      </c>
      <c r="F171" s="28" t="s">
        <v>285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792</v>
      </c>
    </row>
    <row r="174">
      <c r="A174" s="1" t="s">
        <v>194</v>
      </c>
      <c r="E174" s="27" t="s">
        <v>703</v>
      </c>
    </row>
    <row r="175">
      <c r="A175" s="1" t="s">
        <v>185</v>
      </c>
      <c r="B175" s="1">
        <v>95</v>
      </c>
      <c r="C175" s="26" t="s">
        <v>359</v>
      </c>
      <c r="D175" t="s">
        <v>239</v>
      </c>
      <c r="E175" s="27" t="s">
        <v>360</v>
      </c>
      <c r="F175" s="28" t="s">
        <v>285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792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35</v>
      </c>
      <c r="C179" s="26" t="s">
        <v>799</v>
      </c>
      <c r="D179" t="s">
        <v>239</v>
      </c>
      <c r="E179" s="27" t="s">
        <v>800</v>
      </c>
      <c r="F179" s="28" t="s">
        <v>795</v>
      </c>
      <c r="G179" s="29">
        <v>0.20000000000000001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1016</v>
      </c>
    </row>
    <row r="182">
      <c r="A182" s="1" t="s">
        <v>194</v>
      </c>
      <c r="E182" s="27" t="s">
        <v>703</v>
      </c>
    </row>
    <row r="183">
      <c r="A183" s="1" t="s">
        <v>185</v>
      </c>
      <c r="B183" s="1">
        <v>36</v>
      </c>
      <c r="C183" s="26" t="s">
        <v>802</v>
      </c>
      <c r="D183" t="s">
        <v>239</v>
      </c>
      <c r="E183" s="27" t="s">
        <v>803</v>
      </c>
      <c r="F183" s="28" t="s">
        <v>795</v>
      </c>
      <c r="G183" s="29">
        <v>36.75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1634</v>
      </c>
    </row>
    <row r="186">
      <c r="A186" s="1" t="s">
        <v>194</v>
      </c>
      <c r="E186" s="27" t="s">
        <v>703</v>
      </c>
    </row>
    <row r="187" ht="25.5">
      <c r="A187" s="1" t="s">
        <v>185</v>
      </c>
      <c r="B187" s="1">
        <v>37</v>
      </c>
      <c r="C187" s="26" t="s">
        <v>1635</v>
      </c>
      <c r="D187" t="s">
        <v>239</v>
      </c>
      <c r="E187" s="27" t="s">
        <v>1636</v>
      </c>
      <c r="F187" s="28" t="s">
        <v>289</v>
      </c>
      <c r="G187" s="29">
        <v>1950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1637</v>
      </c>
    </row>
    <row r="190">
      <c r="A190" s="1" t="s">
        <v>194</v>
      </c>
      <c r="E190" s="27" t="s">
        <v>703</v>
      </c>
    </row>
    <row r="191">
      <c r="A191" s="1" t="s">
        <v>185</v>
      </c>
      <c r="B191" s="1">
        <v>39</v>
      </c>
      <c r="C191" s="26" t="s">
        <v>809</v>
      </c>
      <c r="D191" t="s">
        <v>239</v>
      </c>
      <c r="E191" s="27" t="s">
        <v>810</v>
      </c>
      <c r="F191" s="28" t="s">
        <v>807</v>
      </c>
      <c r="G191" s="29">
        <v>850.20000000000005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1638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41</v>
      </c>
      <c r="C195" s="26" t="s">
        <v>815</v>
      </c>
      <c r="D195" t="s">
        <v>239</v>
      </c>
      <c r="E195" s="27" t="s">
        <v>816</v>
      </c>
      <c r="F195" s="28" t="s">
        <v>285</v>
      </c>
      <c r="G195" s="29">
        <v>8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894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42</v>
      </c>
      <c r="C199" s="26" t="s">
        <v>818</v>
      </c>
      <c r="D199" t="s">
        <v>239</v>
      </c>
      <c r="E199" s="27" t="s">
        <v>819</v>
      </c>
      <c r="F199" s="28" t="s">
        <v>285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894</v>
      </c>
    </row>
    <row r="202">
      <c r="A202" s="1" t="s">
        <v>194</v>
      </c>
      <c r="E202" s="27" t="s">
        <v>703</v>
      </c>
    </row>
    <row r="203">
      <c r="A203" s="1" t="s">
        <v>185</v>
      </c>
      <c r="B203" s="1">
        <v>43</v>
      </c>
      <c r="C203" s="26" t="s">
        <v>820</v>
      </c>
      <c r="D203" t="s">
        <v>239</v>
      </c>
      <c r="E203" s="27" t="s">
        <v>821</v>
      </c>
      <c r="F203" s="28" t="s">
        <v>285</v>
      </c>
      <c r="G203" s="29">
        <v>16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841</v>
      </c>
    </row>
    <row r="206">
      <c r="A206" s="1" t="s">
        <v>194</v>
      </c>
      <c r="E206" s="27" t="s">
        <v>703</v>
      </c>
    </row>
    <row r="207">
      <c r="A207" s="1" t="s">
        <v>185</v>
      </c>
      <c r="B207" s="1">
        <v>44</v>
      </c>
      <c r="C207" s="26" t="s">
        <v>823</v>
      </c>
      <c r="D207" t="s">
        <v>239</v>
      </c>
      <c r="E207" s="27" t="s">
        <v>824</v>
      </c>
      <c r="F207" s="28" t="s">
        <v>285</v>
      </c>
      <c r="G207" s="29">
        <v>16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841</v>
      </c>
    </row>
    <row r="210">
      <c r="A210" s="1" t="s">
        <v>194</v>
      </c>
      <c r="E210" s="27" t="s">
        <v>703</v>
      </c>
    </row>
    <row r="211">
      <c r="A211" s="1" t="s">
        <v>185</v>
      </c>
      <c r="B211" s="1">
        <v>45</v>
      </c>
      <c r="C211" s="26" t="s">
        <v>825</v>
      </c>
      <c r="D211" t="s">
        <v>239</v>
      </c>
      <c r="E211" s="27" t="s">
        <v>826</v>
      </c>
      <c r="F211" s="28" t="s">
        <v>289</v>
      </c>
      <c r="G211" s="29">
        <v>6425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>
      <c r="A213" s="1" t="s">
        <v>193</v>
      </c>
      <c r="E213" s="33" t="s">
        <v>1639</v>
      </c>
    </row>
    <row r="214">
      <c r="A214" s="1" t="s">
        <v>194</v>
      </c>
      <c r="E214" s="27" t="s">
        <v>703</v>
      </c>
    </row>
    <row r="215">
      <c r="A215" s="1" t="s">
        <v>185</v>
      </c>
      <c r="B215" s="1">
        <v>46</v>
      </c>
      <c r="C215" s="26" t="s">
        <v>1640</v>
      </c>
      <c r="D215" t="s">
        <v>239</v>
      </c>
      <c r="E215" s="27" t="s">
        <v>1641</v>
      </c>
      <c r="F215" s="28" t="s">
        <v>289</v>
      </c>
      <c r="G215" s="29">
        <v>100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734</v>
      </c>
    </row>
    <row r="218">
      <c r="A218" s="1" t="s">
        <v>194</v>
      </c>
      <c r="E218" s="27" t="s">
        <v>703</v>
      </c>
    </row>
    <row r="219">
      <c r="A219" s="1" t="s">
        <v>185</v>
      </c>
      <c r="B219" s="1">
        <v>47</v>
      </c>
      <c r="C219" s="26" t="s">
        <v>1642</v>
      </c>
      <c r="D219" t="s">
        <v>239</v>
      </c>
      <c r="E219" s="27" t="s">
        <v>1643</v>
      </c>
      <c r="F219" s="28" t="s">
        <v>289</v>
      </c>
      <c r="G219" s="29">
        <v>3980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1644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48</v>
      </c>
      <c r="C223" s="26" t="s">
        <v>828</v>
      </c>
      <c r="D223" t="s">
        <v>239</v>
      </c>
      <c r="E223" s="27" t="s">
        <v>829</v>
      </c>
      <c r="F223" s="28" t="s">
        <v>830</v>
      </c>
      <c r="G223" s="29">
        <v>11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1431</v>
      </c>
    </row>
    <row r="226">
      <c r="A226" s="1" t="s">
        <v>194</v>
      </c>
      <c r="E226" s="27" t="s">
        <v>703</v>
      </c>
    </row>
    <row r="227">
      <c r="A227" s="1" t="s">
        <v>185</v>
      </c>
      <c r="B227" s="1">
        <v>49</v>
      </c>
      <c r="C227" s="26" t="s">
        <v>832</v>
      </c>
      <c r="D227" t="s">
        <v>239</v>
      </c>
      <c r="E227" s="27" t="s">
        <v>833</v>
      </c>
      <c r="F227" s="28" t="s">
        <v>289</v>
      </c>
      <c r="G227" s="29">
        <v>6425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>
      <c r="A229" s="1" t="s">
        <v>193</v>
      </c>
      <c r="E229" s="33" t="s">
        <v>1639</v>
      </c>
    </row>
    <row r="230">
      <c r="A230" s="1" t="s">
        <v>194</v>
      </c>
      <c r="E230" s="27" t="s">
        <v>703</v>
      </c>
    </row>
    <row r="231">
      <c r="A231" s="1" t="s">
        <v>185</v>
      </c>
      <c r="B231" s="1">
        <v>50</v>
      </c>
      <c r="C231" s="26" t="s">
        <v>834</v>
      </c>
      <c r="D231" t="s">
        <v>239</v>
      </c>
      <c r="E231" s="27" t="s">
        <v>835</v>
      </c>
      <c r="F231" s="28" t="s">
        <v>285</v>
      </c>
      <c r="G231" s="29">
        <v>20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743</v>
      </c>
    </row>
    <row r="234">
      <c r="A234" s="1" t="s">
        <v>194</v>
      </c>
      <c r="E234" s="27" t="s">
        <v>703</v>
      </c>
    </row>
    <row r="235">
      <c r="A235" s="1" t="s">
        <v>185</v>
      </c>
      <c r="B235" s="1">
        <v>51</v>
      </c>
      <c r="C235" s="26" t="s">
        <v>837</v>
      </c>
      <c r="D235" t="s">
        <v>239</v>
      </c>
      <c r="E235" s="27" t="s">
        <v>838</v>
      </c>
      <c r="F235" s="28" t="s">
        <v>285</v>
      </c>
      <c r="G235" s="29">
        <v>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242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  <c r="E237" s="33" t="s">
        <v>743</v>
      </c>
    </row>
    <row r="238">
      <c r="A238" s="1" t="s">
        <v>194</v>
      </c>
      <c r="E238" s="27" t="s">
        <v>703</v>
      </c>
    </row>
    <row r="239">
      <c r="A239" s="1" t="s">
        <v>185</v>
      </c>
      <c r="B239" s="1">
        <v>52</v>
      </c>
      <c r="C239" s="26" t="s">
        <v>839</v>
      </c>
      <c r="D239" t="s">
        <v>239</v>
      </c>
      <c r="E239" s="27" t="s">
        <v>840</v>
      </c>
      <c r="F239" s="28" t="s">
        <v>285</v>
      </c>
      <c r="G239" s="29">
        <v>5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242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>
      <c r="A241" s="1" t="s">
        <v>193</v>
      </c>
      <c r="E241" s="33" t="s">
        <v>855</v>
      </c>
    </row>
    <row r="242">
      <c r="A242" s="1" t="s">
        <v>194</v>
      </c>
      <c r="E242" s="27" t="s">
        <v>703</v>
      </c>
    </row>
    <row r="243">
      <c r="A243" s="1" t="s">
        <v>185</v>
      </c>
      <c r="B243" s="1">
        <v>53</v>
      </c>
      <c r="C243" s="26" t="s">
        <v>842</v>
      </c>
      <c r="D243" t="s">
        <v>239</v>
      </c>
      <c r="E243" s="27" t="s">
        <v>843</v>
      </c>
      <c r="F243" s="28" t="s">
        <v>285</v>
      </c>
      <c r="G243" s="29">
        <v>5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242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>
      <c r="A245" s="1" t="s">
        <v>193</v>
      </c>
      <c r="E245" s="33" t="s">
        <v>855</v>
      </c>
    </row>
    <row r="246">
      <c r="A246" s="1" t="s">
        <v>194</v>
      </c>
      <c r="E246" s="27" t="s">
        <v>703</v>
      </c>
    </row>
    <row r="247">
      <c r="A247" s="1" t="s">
        <v>185</v>
      </c>
      <c r="B247" s="1">
        <v>54</v>
      </c>
      <c r="C247" s="26" t="s">
        <v>844</v>
      </c>
      <c r="D247" t="s">
        <v>239</v>
      </c>
      <c r="E247" s="27" t="s">
        <v>845</v>
      </c>
      <c r="F247" s="28" t="s">
        <v>285</v>
      </c>
      <c r="G247" s="29">
        <v>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242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>
      <c r="A249" s="1" t="s">
        <v>193</v>
      </c>
      <c r="E249" s="33" t="s">
        <v>855</v>
      </c>
    </row>
    <row r="250">
      <c r="A250" s="1" t="s">
        <v>194</v>
      </c>
      <c r="E250" s="27" t="s">
        <v>703</v>
      </c>
    </row>
    <row r="251">
      <c r="A251" s="1" t="s">
        <v>185</v>
      </c>
      <c r="B251" s="1">
        <v>55</v>
      </c>
      <c r="C251" s="26" t="s">
        <v>846</v>
      </c>
      <c r="D251" t="s">
        <v>239</v>
      </c>
      <c r="E251" s="27" t="s">
        <v>847</v>
      </c>
      <c r="F251" s="28" t="s">
        <v>285</v>
      </c>
      <c r="G251" s="29">
        <v>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242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>
      <c r="A253" s="1" t="s">
        <v>193</v>
      </c>
      <c r="E253" s="33" t="s">
        <v>855</v>
      </c>
    </row>
    <row r="254">
      <c r="A254" s="1" t="s">
        <v>194</v>
      </c>
      <c r="E254" s="27" t="s">
        <v>703</v>
      </c>
    </row>
    <row r="255">
      <c r="A255" s="1" t="s">
        <v>185</v>
      </c>
      <c r="B255" s="1">
        <v>56</v>
      </c>
      <c r="C255" s="26" t="s">
        <v>848</v>
      </c>
      <c r="D255" t="s">
        <v>239</v>
      </c>
      <c r="E255" s="27" t="s">
        <v>849</v>
      </c>
      <c r="F255" s="28" t="s">
        <v>285</v>
      </c>
      <c r="G255" s="29">
        <v>30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242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>
      <c r="A257" s="1" t="s">
        <v>193</v>
      </c>
      <c r="E257" s="33" t="s">
        <v>707</v>
      </c>
    </row>
    <row r="258">
      <c r="A258" s="1" t="s">
        <v>194</v>
      </c>
      <c r="E258" s="27" t="s">
        <v>703</v>
      </c>
    </row>
    <row r="259">
      <c r="A259" s="1" t="s">
        <v>185</v>
      </c>
      <c r="B259" s="1">
        <v>57</v>
      </c>
      <c r="C259" s="26" t="s">
        <v>851</v>
      </c>
      <c r="D259" t="s">
        <v>239</v>
      </c>
      <c r="E259" s="27" t="s">
        <v>852</v>
      </c>
      <c r="F259" s="28" t="s">
        <v>285</v>
      </c>
      <c r="G259" s="29">
        <v>30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242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>
      <c r="A261" s="1" t="s">
        <v>193</v>
      </c>
      <c r="E261" s="33" t="s">
        <v>707</v>
      </c>
    </row>
    <row r="262">
      <c r="A262" s="1" t="s">
        <v>194</v>
      </c>
      <c r="E262" s="27" t="s">
        <v>703</v>
      </c>
    </row>
    <row r="263">
      <c r="A263" s="1" t="s">
        <v>185</v>
      </c>
      <c r="B263" s="1">
        <v>58</v>
      </c>
      <c r="C263" s="26" t="s">
        <v>853</v>
      </c>
      <c r="D263" t="s">
        <v>239</v>
      </c>
      <c r="E263" s="27" t="s">
        <v>854</v>
      </c>
      <c r="F263" s="28" t="s">
        <v>285</v>
      </c>
      <c r="G263" s="29">
        <v>3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242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>
      <c r="A265" s="1" t="s">
        <v>193</v>
      </c>
      <c r="E265" s="33" t="s">
        <v>1096</v>
      </c>
    </row>
    <row r="266">
      <c r="A266" s="1" t="s">
        <v>194</v>
      </c>
      <c r="E266" s="27" t="s">
        <v>703</v>
      </c>
    </row>
    <row r="267">
      <c r="A267" s="1" t="s">
        <v>185</v>
      </c>
      <c r="B267" s="1">
        <v>59</v>
      </c>
      <c r="C267" s="26" t="s">
        <v>856</v>
      </c>
      <c r="D267" t="s">
        <v>239</v>
      </c>
      <c r="E267" s="27" t="s">
        <v>857</v>
      </c>
      <c r="F267" s="28" t="s">
        <v>285</v>
      </c>
      <c r="G267" s="29">
        <v>3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242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>
      <c r="A269" s="1" t="s">
        <v>193</v>
      </c>
      <c r="E269" s="33" t="s">
        <v>1096</v>
      </c>
    </row>
    <row r="270">
      <c r="A270" s="1" t="s">
        <v>194</v>
      </c>
      <c r="E270" s="27" t="s">
        <v>703</v>
      </c>
    </row>
    <row r="271">
      <c r="A271" s="1" t="s">
        <v>185</v>
      </c>
      <c r="B271" s="1">
        <v>60</v>
      </c>
      <c r="C271" s="26" t="s">
        <v>858</v>
      </c>
      <c r="D271" t="s">
        <v>239</v>
      </c>
      <c r="E271" s="27" t="s">
        <v>859</v>
      </c>
      <c r="F271" s="28" t="s">
        <v>285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242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>
      <c r="A273" s="1" t="s">
        <v>193</v>
      </c>
      <c r="E273" s="33" t="s">
        <v>855</v>
      </c>
    </row>
    <row r="274">
      <c r="A274" s="1" t="s">
        <v>194</v>
      </c>
      <c r="E274" s="27" t="s">
        <v>703</v>
      </c>
    </row>
    <row r="275">
      <c r="A275" s="1" t="s">
        <v>185</v>
      </c>
      <c r="B275" s="1">
        <v>61</v>
      </c>
      <c r="C275" s="26" t="s">
        <v>860</v>
      </c>
      <c r="D275" t="s">
        <v>239</v>
      </c>
      <c r="E275" s="27" t="s">
        <v>861</v>
      </c>
      <c r="F275" s="28" t="s">
        <v>285</v>
      </c>
      <c r="G275" s="29">
        <v>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242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>
      <c r="A277" s="1" t="s">
        <v>193</v>
      </c>
      <c r="E277" s="33" t="s">
        <v>855</v>
      </c>
    </row>
    <row r="278">
      <c r="A278" s="1" t="s">
        <v>194</v>
      </c>
      <c r="E278" s="27" t="s">
        <v>703</v>
      </c>
    </row>
    <row r="279">
      <c r="A279" s="1" t="s">
        <v>185</v>
      </c>
      <c r="B279" s="1">
        <v>62</v>
      </c>
      <c r="C279" s="26" t="s">
        <v>862</v>
      </c>
      <c r="D279" t="s">
        <v>239</v>
      </c>
      <c r="E279" s="27" t="s">
        <v>863</v>
      </c>
      <c r="F279" s="28" t="s">
        <v>285</v>
      </c>
      <c r="G279" s="29">
        <v>47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242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>
      <c r="A281" s="1" t="s">
        <v>193</v>
      </c>
      <c r="E281" s="33" t="s">
        <v>1645</v>
      </c>
    </row>
    <row r="282">
      <c r="A282" s="1" t="s">
        <v>194</v>
      </c>
      <c r="E282" s="27" t="s">
        <v>703</v>
      </c>
    </row>
    <row r="283">
      <c r="A283" s="1" t="s">
        <v>185</v>
      </c>
      <c r="B283" s="1">
        <v>63</v>
      </c>
      <c r="C283" s="26" t="s">
        <v>865</v>
      </c>
      <c r="D283" t="s">
        <v>239</v>
      </c>
      <c r="E283" s="27" t="s">
        <v>866</v>
      </c>
      <c r="F283" s="28" t="s">
        <v>285</v>
      </c>
      <c r="G283" s="29">
        <v>47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242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>
      <c r="A285" s="1" t="s">
        <v>193</v>
      </c>
      <c r="E285" s="33" t="s">
        <v>1645</v>
      </c>
    </row>
    <row r="286">
      <c r="A286" s="1" t="s">
        <v>194</v>
      </c>
      <c r="E286" s="27" t="s">
        <v>703</v>
      </c>
    </row>
    <row r="287">
      <c r="A287" s="1" t="s">
        <v>185</v>
      </c>
      <c r="B287" s="1">
        <v>65</v>
      </c>
      <c r="C287" s="26" t="s">
        <v>1646</v>
      </c>
      <c r="D287" t="s">
        <v>239</v>
      </c>
      <c r="E287" s="27" t="s">
        <v>1647</v>
      </c>
      <c r="F287" s="28" t="s">
        <v>285</v>
      </c>
      <c r="G287" s="29">
        <v>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242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>
      <c r="A289" s="1" t="s">
        <v>193</v>
      </c>
      <c r="E289" s="33" t="s">
        <v>792</v>
      </c>
    </row>
    <row r="290">
      <c r="A290" s="1" t="s">
        <v>194</v>
      </c>
      <c r="E290" s="27" t="s">
        <v>703</v>
      </c>
    </row>
    <row r="291">
      <c r="A291" s="1" t="s">
        <v>185</v>
      </c>
      <c r="B291" s="1">
        <v>66</v>
      </c>
      <c r="C291" s="26" t="s">
        <v>867</v>
      </c>
      <c r="D291" t="s">
        <v>239</v>
      </c>
      <c r="E291" s="27" t="s">
        <v>868</v>
      </c>
      <c r="F291" s="28" t="s">
        <v>285</v>
      </c>
      <c r="G291" s="29">
        <v>3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242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>
      <c r="A293" s="1" t="s">
        <v>193</v>
      </c>
      <c r="E293" s="33" t="s">
        <v>1096</v>
      </c>
    </row>
    <row r="294">
      <c r="A294" s="1" t="s">
        <v>194</v>
      </c>
      <c r="E294" s="27" t="s">
        <v>703</v>
      </c>
    </row>
    <row r="295">
      <c r="A295" s="1" t="s">
        <v>185</v>
      </c>
      <c r="B295" s="1">
        <v>67</v>
      </c>
      <c r="C295" s="26" t="s">
        <v>869</v>
      </c>
      <c r="D295" t="s">
        <v>239</v>
      </c>
      <c r="E295" s="27" t="s">
        <v>870</v>
      </c>
      <c r="F295" s="28" t="s">
        <v>285</v>
      </c>
      <c r="G295" s="29">
        <v>9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242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>
      <c r="A297" s="1" t="s">
        <v>193</v>
      </c>
      <c r="E297" s="33" t="s">
        <v>951</v>
      </c>
    </row>
    <row r="298">
      <c r="A298" s="1" t="s">
        <v>194</v>
      </c>
      <c r="E298" s="27" t="s">
        <v>703</v>
      </c>
    </row>
    <row r="299">
      <c r="A299" s="1" t="s">
        <v>185</v>
      </c>
      <c r="B299" s="1">
        <v>68</v>
      </c>
      <c r="C299" s="26" t="s">
        <v>872</v>
      </c>
      <c r="D299" t="s">
        <v>239</v>
      </c>
      <c r="E299" s="27" t="s">
        <v>873</v>
      </c>
      <c r="F299" s="28" t="s">
        <v>285</v>
      </c>
      <c r="G299" s="29">
        <v>9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242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  <c r="E301" s="33" t="s">
        <v>951</v>
      </c>
    </row>
    <row r="302">
      <c r="A302" s="1" t="s">
        <v>194</v>
      </c>
      <c r="E302" s="27" t="s">
        <v>703</v>
      </c>
    </row>
    <row r="303">
      <c r="A303" s="1" t="s">
        <v>185</v>
      </c>
      <c r="B303" s="1">
        <v>69</v>
      </c>
      <c r="C303" s="26" t="s">
        <v>880</v>
      </c>
      <c r="D303" t="s">
        <v>239</v>
      </c>
      <c r="E303" s="27" t="s">
        <v>881</v>
      </c>
      <c r="F303" s="28" t="s">
        <v>285</v>
      </c>
      <c r="G303" s="29">
        <v>71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242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>
      <c r="A305" s="1" t="s">
        <v>193</v>
      </c>
      <c r="E305" s="33" t="s">
        <v>1648</v>
      </c>
    </row>
    <row r="306">
      <c r="A306" s="1" t="s">
        <v>194</v>
      </c>
      <c r="E306" s="27" t="s">
        <v>703</v>
      </c>
    </row>
    <row r="307">
      <c r="A307" s="1" t="s">
        <v>185</v>
      </c>
      <c r="B307" s="1">
        <v>70</v>
      </c>
      <c r="C307" s="26" t="s">
        <v>882</v>
      </c>
      <c r="D307" t="s">
        <v>239</v>
      </c>
      <c r="E307" s="27" t="s">
        <v>883</v>
      </c>
      <c r="F307" s="28" t="s">
        <v>285</v>
      </c>
      <c r="G307" s="29">
        <v>71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242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>
      <c r="A309" s="1" t="s">
        <v>193</v>
      </c>
      <c r="E309" s="33" t="s">
        <v>1648</v>
      </c>
    </row>
    <row r="310">
      <c r="A310" s="1" t="s">
        <v>194</v>
      </c>
      <c r="E310" s="27" t="s">
        <v>703</v>
      </c>
    </row>
    <row r="311">
      <c r="A311" s="1" t="s">
        <v>185</v>
      </c>
      <c r="B311" s="1">
        <v>71</v>
      </c>
      <c r="C311" s="26" t="s">
        <v>884</v>
      </c>
      <c r="D311" t="s">
        <v>239</v>
      </c>
      <c r="E311" s="27" t="s">
        <v>885</v>
      </c>
      <c r="F311" s="28" t="s">
        <v>285</v>
      </c>
      <c r="G311" s="29">
        <v>63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242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>
      <c r="A313" s="1" t="s">
        <v>193</v>
      </c>
      <c r="E313" s="33" t="s">
        <v>1649</v>
      </c>
    </row>
    <row r="314">
      <c r="A314" s="1" t="s">
        <v>194</v>
      </c>
      <c r="E314" s="27" t="s">
        <v>703</v>
      </c>
    </row>
    <row r="315">
      <c r="A315" s="1" t="s">
        <v>185</v>
      </c>
      <c r="B315" s="1">
        <v>72</v>
      </c>
      <c r="C315" s="26" t="s">
        <v>886</v>
      </c>
      <c r="D315" t="s">
        <v>239</v>
      </c>
      <c r="E315" s="27" t="s">
        <v>887</v>
      </c>
      <c r="F315" s="28" t="s">
        <v>285</v>
      </c>
      <c r="G315" s="29">
        <v>63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242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>
      <c r="A317" s="1" t="s">
        <v>193</v>
      </c>
      <c r="E317" s="33" t="s">
        <v>1649</v>
      </c>
    </row>
    <row r="318">
      <c r="A318" s="1" t="s">
        <v>194</v>
      </c>
      <c r="E318" s="27" t="s">
        <v>703</v>
      </c>
    </row>
    <row r="319">
      <c r="A319" s="1" t="s">
        <v>185</v>
      </c>
      <c r="B319" s="1">
        <v>73</v>
      </c>
      <c r="C319" s="26" t="s">
        <v>888</v>
      </c>
      <c r="D319" t="s">
        <v>239</v>
      </c>
      <c r="E319" s="27" t="s">
        <v>889</v>
      </c>
      <c r="F319" s="28" t="s">
        <v>285</v>
      </c>
      <c r="G319" s="29">
        <v>6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242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191</v>
      </c>
      <c r="E320" s="27" t="s">
        <v>243</v>
      </c>
    </row>
    <row r="321">
      <c r="A321" s="1" t="s">
        <v>193</v>
      </c>
      <c r="E321" s="33" t="s">
        <v>724</v>
      </c>
    </row>
    <row r="322">
      <c r="A322" s="1" t="s">
        <v>194</v>
      </c>
      <c r="E322" s="27" t="s">
        <v>703</v>
      </c>
    </row>
    <row r="323">
      <c r="A323" s="1" t="s">
        <v>185</v>
      </c>
      <c r="B323" s="1">
        <v>74</v>
      </c>
      <c r="C323" s="26" t="s">
        <v>890</v>
      </c>
      <c r="D323" t="s">
        <v>239</v>
      </c>
      <c r="E323" s="27" t="s">
        <v>891</v>
      </c>
      <c r="F323" s="28" t="s">
        <v>285</v>
      </c>
      <c r="G323" s="29">
        <v>6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242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191</v>
      </c>
      <c r="E324" s="27" t="s">
        <v>243</v>
      </c>
    </row>
    <row r="325">
      <c r="A325" s="1" t="s">
        <v>193</v>
      </c>
      <c r="E325" s="33" t="s">
        <v>724</v>
      </c>
    </row>
    <row r="326">
      <c r="A326" s="1" t="s">
        <v>194</v>
      </c>
      <c r="E326" s="27" t="s">
        <v>703</v>
      </c>
    </row>
    <row r="327">
      <c r="A327" s="1" t="s">
        <v>185</v>
      </c>
      <c r="B327" s="1">
        <v>75</v>
      </c>
      <c r="C327" s="26" t="s">
        <v>892</v>
      </c>
      <c r="D327" t="s">
        <v>239</v>
      </c>
      <c r="E327" s="27" t="s">
        <v>893</v>
      </c>
      <c r="F327" s="28" t="s">
        <v>285</v>
      </c>
      <c r="G327" s="29">
        <v>33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242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191</v>
      </c>
      <c r="E328" s="27" t="s">
        <v>243</v>
      </c>
    </row>
    <row r="329">
      <c r="A329" s="1" t="s">
        <v>193</v>
      </c>
      <c r="E329" s="33" t="s">
        <v>831</v>
      </c>
    </row>
    <row r="330">
      <c r="A330" s="1" t="s">
        <v>194</v>
      </c>
      <c r="E330" s="27" t="s">
        <v>703</v>
      </c>
    </row>
    <row r="331">
      <c r="A331" s="1" t="s">
        <v>185</v>
      </c>
      <c r="B331" s="1">
        <v>76</v>
      </c>
      <c r="C331" s="26" t="s">
        <v>895</v>
      </c>
      <c r="D331" t="s">
        <v>239</v>
      </c>
      <c r="E331" s="27" t="s">
        <v>896</v>
      </c>
      <c r="F331" s="28" t="s">
        <v>285</v>
      </c>
      <c r="G331" s="29">
        <v>33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242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191</v>
      </c>
      <c r="E332" s="27" t="s">
        <v>243</v>
      </c>
    </row>
    <row r="333">
      <c r="A333" s="1" t="s">
        <v>193</v>
      </c>
      <c r="E333" s="33" t="s">
        <v>831</v>
      </c>
    </row>
    <row r="334">
      <c r="A334" s="1" t="s">
        <v>194</v>
      </c>
      <c r="E334" s="27" t="s">
        <v>703</v>
      </c>
    </row>
    <row r="335">
      <c r="A335" s="1" t="s">
        <v>185</v>
      </c>
      <c r="B335" s="1">
        <v>77</v>
      </c>
      <c r="C335" s="26" t="s">
        <v>897</v>
      </c>
      <c r="D335" t="s">
        <v>239</v>
      </c>
      <c r="E335" s="27" t="s">
        <v>898</v>
      </c>
      <c r="F335" s="28" t="s">
        <v>285</v>
      </c>
      <c r="G335" s="29">
        <v>24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242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191</v>
      </c>
      <c r="E336" s="27" t="s">
        <v>243</v>
      </c>
    </row>
    <row r="337">
      <c r="A337" s="1" t="s">
        <v>193</v>
      </c>
      <c r="E337" s="33" t="s">
        <v>1047</v>
      </c>
    </row>
    <row r="338">
      <c r="A338" s="1" t="s">
        <v>194</v>
      </c>
      <c r="E338" s="27" t="s">
        <v>703</v>
      </c>
    </row>
    <row r="339">
      <c r="A339" s="1" t="s">
        <v>185</v>
      </c>
      <c r="B339" s="1">
        <v>79</v>
      </c>
      <c r="C339" s="26" t="s">
        <v>899</v>
      </c>
      <c r="D339" t="s">
        <v>239</v>
      </c>
      <c r="E339" s="27" t="s">
        <v>900</v>
      </c>
      <c r="F339" s="28" t="s">
        <v>285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759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191</v>
      </c>
      <c r="E340" s="27" t="s">
        <v>243</v>
      </c>
    </row>
    <row r="341">
      <c r="A341" s="1" t="s">
        <v>193</v>
      </c>
      <c r="E341" s="33" t="s">
        <v>822</v>
      </c>
    </row>
    <row r="342" ht="178.5">
      <c r="A342" s="1" t="s">
        <v>194</v>
      </c>
      <c r="E342" s="27" t="s">
        <v>901</v>
      </c>
    </row>
    <row r="343">
      <c r="A343" s="1" t="s">
        <v>185</v>
      </c>
      <c r="B343" s="1">
        <v>78</v>
      </c>
      <c r="C343" s="26" t="s">
        <v>902</v>
      </c>
      <c r="D343" t="s">
        <v>239</v>
      </c>
      <c r="E343" s="27" t="s">
        <v>903</v>
      </c>
      <c r="F343" s="28" t="s">
        <v>285</v>
      </c>
      <c r="G343" s="29">
        <v>24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242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191</v>
      </c>
      <c r="E344" s="27" t="s">
        <v>243</v>
      </c>
    </row>
    <row r="345">
      <c r="A345" s="1" t="s">
        <v>193</v>
      </c>
      <c r="E345" s="33" t="s">
        <v>1047</v>
      </c>
    </row>
    <row r="346">
      <c r="A346" s="1" t="s">
        <v>194</v>
      </c>
      <c r="E346" s="27" t="s">
        <v>703</v>
      </c>
    </row>
    <row r="347">
      <c r="A347" s="1" t="s">
        <v>185</v>
      </c>
      <c r="B347" s="1">
        <v>80</v>
      </c>
      <c r="C347" s="26" t="s">
        <v>904</v>
      </c>
      <c r="D347" t="s">
        <v>239</v>
      </c>
      <c r="E347" s="27" t="s">
        <v>905</v>
      </c>
      <c r="F347" s="28" t="s">
        <v>285</v>
      </c>
      <c r="G347" s="29">
        <v>6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242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191</v>
      </c>
      <c r="E348" s="27" t="s">
        <v>243</v>
      </c>
    </row>
    <row r="349">
      <c r="A349" s="1" t="s">
        <v>193</v>
      </c>
      <c r="E349" s="33" t="s">
        <v>724</v>
      </c>
    </row>
    <row r="350">
      <c r="A350" s="1" t="s">
        <v>194</v>
      </c>
      <c r="E350" s="27" t="s">
        <v>703</v>
      </c>
    </row>
    <row r="351">
      <c r="A351" s="1" t="s">
        <v>185</v>
      </c>
      <c r="B351" s="1">
        <v>81</v>
      </c>
      <c r="C351" s="26" t="s">
        <v>907</v>
      </c>
      <c r="D351" t="s">
        <v>239</v>
      </c>
      <c r="E351" s="27" t="s">
        <v>908</v>
      </c>
      <c r="F351" s="28" t="s">
        <v>285</v>
      </c>
      <c r="G351" s="29">
        <v>6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242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191</v>
      </c>
      <c r="E352" s="27" t="s">
        <v>243</v>
      </c>
    </row>
    <row r="353">
      <c r="A353" s="1" t="s">
        <v>193</v>
      </c>
      <c r="E353" s="33" t="s">
        <v>724</v>
      </c>
    </row>
    <row r="354">
      <c r="A354" s="1" t="s">
        <v>194</v>
      </c>
      <c r="E354" s="27" t="s">
        <v>703</v>
      </c>
    </row>
    <row r="355">
      <c r="A355" s="1" t="s">
        <v>185</v>
      </c>
      <c r="B355" s="1">
        <v>82</v>
      </c>
      <c r="C355" s="26" t="s">
        <v>909</v>
      </c>
      <c r="D355" t="s">
        <v>239</v>
      </c>
      <c r="E355" s="27" t="s">
        <v>910</v>
      </c>
      <c r="F355" s="28" t="s">
        <v>285</v>
      </c>
      <c r="G355" s="29">
        <v>2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242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191</v>
      </c>
      <c r="E356" s="27" t="s">
        <v>243</v>
      </c>
    </row>
    <row r="357">
      <c r="A357" s="1" t="s">
        <v>193</v>
      </c>
      <c r="E357" s="33" t="s">
        <v>871</v>
      </c>
    </row>
    <row r="358">
      <c r="A358" s="1" t="s">
        <v>194</v>
      </c>
      <c r="E358" s="27" t="s">
        <v>703</v>
      </c>
    </row>
    <row r="359">
      <c r="A359" s="1" t="s">
        <v>185</v>
      </c>
      <c r="B359" s="1">
        <v>83</v>
      </c>
      <c r="C359" s="26" t="s">
        <v>911</v>
      </c>
      <c r="D359" t="s">
        <v>239</v>
      </c>
      <c r="E359" s="27" t="s">
        <v>912</v>
      </c>
      <c r="F359" s="28" t="s">
        <v>285</v>
      </c>
      <c r="G359" s="29">
        <v>2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242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191</v>
      </c>
      <c r="E360" s="27" t="s">
        <v>243</v>
      </c>
    </row>
    <row r="361">
      <c r="A361" s="1" t="s">
        <v>193</v>
      </c>
      <c r="E361" s="33" t="s">
        <v>871</v>
      </c>
    </row>
    <row r="362">
      <c r="A362" s="1" t="s">
        <v>194</v>
      </c>
      <c r="E362" s="27" t="s">
        <v>703</v>
      </c>
    </row>
    <row r="363">
      <c r="A363" s="1" t="s">
        <v>185</v>
      </c>
      <c r="B363" s="1">
        <v>84</v>
      </c>
      <c r="C363" s="26" t="s">
        <v>1097</v>
      </c>
      <c r="D363" t="s">
        <v>239</v>
      </c>
      <c r="E363" s="27" t="s">
        <v>1098</v>
      </c>
      <c r="F363" s="28" t="s">
        <v>285</v>
      </c>
      <c r="G363" s="29">
        <v>1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242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191</v>
      </c>
      <c r="E364" s="27" t="s">
        <v>243</v>
      </c>
    </row>
    <row r="365">
      <c r="A365" s="1" t="s">
        <v>193</v>
      </c>
      <c r="E365" s="33" t="s">
        <v>792</v>
      </c>
    </row>
    <row r="366">
      <c r="A366" s="1" t="s">
        <v>194</v>
      </c>
      <c r="E366" s="27" t="s">
        <v>703</v>
      </c>
    </row>
    <row r="367">
      <c r="A367" s="1" t="s">
        <v>185</v>
      </c>
      <c r="B367" s="1">
        <v>85</v>
      </c>
      <c r="C367" s="26" t="s">
        <v>1099</v>
      </c>
      <c r="D367" t="s">
        <v>239</v>
      </c>
      <c r="E367" s="27" t="s">
        <v>1100</v>
      </c>
      <c r="F367" s="28" t="s">
        <v>285</v>
      </c>
      <c r="G367" s="29">
        <v>1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242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191</v>
      </c>
      <c r="E368" s="27" t="s">
        <v>243</v>
      </c>
    </row>
    <row r="369">
      <c r="A369" s="1" t="s">
        <v>193</v>
      </c>
      <c r="E369" s="33" t="s">
        <v>792</v>
      </c>
    </row>
    <row r="370">
      <c r="A370" s="1" t="s">
        <v>194</v>
      </c>
      <c r="E370" s="27" t="s">
        <v>703</v>
      </c>
    </row>
    <row r="371">
      <c r="A371" s="1" t="s">
        <v>185</v>
      </c>
      <c r="B371" s="1">
        <v>86</v>
      </c>
      <c r="C371" s="26" t="s">
        <v>1101</v>
      </c>
      <c r="D371" t="s">
        <v>239</v>
      </c>
      <c r="E371" s="27" t="s">
        <v>1102</v>
      </c>
      <c r="F371" s="28" t="s">
        <v>285</v>
      </c>
      <c r="G371" s="29">
        <v>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242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191</v>
      </c>
      <c r="E372" s="27" t="s">
        <v>243</v>
      </c>
    </row>
    <row r="373">
      <c r="A373" s="1" t="s">
        <v>193</v>
      </c>
      <c r="E373" s="33" t="s">
        <v>871</v>
      </c>
    </row>
    <row r="374">
      <c r="A374" s="1" t="s">
        <v>194</v>
      </c>
      <c r="E374" s="27" t="s">
        <v>703</v>
      </c>
    </row>
    <row r="375">
      <c r="A375" s="1" t="s">
        <v>185</v>
      </c>
      <c r="B375" s="1">
        <v>87</v>
      </c>
      <c r="C375" s="26" t="s">
        <v>1103</v>
      </c>
      <c r="D375" t="s">
        <v>239</v>
      </c>
      <c r="E375" s="27" t="s">
        <v>1104</v>
      </c>
      <c r="F375" s="28" t="s">
        <v>285</v>
      </c>
      <c r="G375" s="29">
        <v>2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242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191</v>
      </c>
      <c r="E376" s="27" t="s">
        <v>243</v>
      </c>
    </row>
    <row r="377">
      <c r="A377" s="1" t="s">
        <v>193</v>
      </c>
      <c r="E377" s="33" t="s">
        <v>871</v>
      </c>
    </row>
    <row r="378">
      <c r="A378" s="1" t="s">
        <v>194</v>
      </c>
      <c r="E378" s="27" t="s">
        <v>703</v>
      </c>
    </row>
    <row r="379">
      <c r="A379" s="1" t="s">
        <v>185</v>
      </c>
      <c r="B379" s="1">
        <v>88</v>
      </c>
      <c r="C379" s="26" t="s">
        <v>913</v>
      </c>
      <c r="D379" t="s">
        <v>239</v>
      </c>
      <c r="E379" s="27" t="s">
        <v>914</v>
      </c>
      <c r="F379" s="28" t="s">
        <v>285</v>
      </c>
      <c r="G379" s="29">
        <v>12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242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191</v>
      </c>
      <c r="E380" s="27" t="s">
        <v>243</v>
      </c>
    </row>
    <row r="381">
      <c r="A381" s="1" t="s">
        <v>193</v>
      </c>
      <c r="E381" s="33" t="s">
        <v>729</v>
      </c>
    </row>
    <row r="382">
      <c r="A382" s="1" t="s">
        <v>194</v>
      </c>
      <c r="E382" s="27" t="s">
        <v>703</v>
      </c>
    </row>
    <row r="383">
      <c r="A383" s="1" t="s">
        <v>185</v>
      </c>
      <c r="B383" s="1">
        <v>89</v>
      </c>
      <c r="C383" s="26" t="s">
        <v>916</v>
      </c>
      <c r="D383" t="s">
        <v>239</v>
      </c>
      <c r="E383" s="27" t="s">
        <v>917</v>
      </c>
      <c r="F383" s="28" t="s">
        <v>285</v>
      </c>
      <c r="G383" s="29">
        <v>12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242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191</v>
      </c>
      <c r="E384" s="27" t="s">
        <v>243</v>
      </c>
    </row>
    <row r="385">
      <c r="A385" s="1" t="s">
        <v>193</v>
      </c>
      <c r="E385" s="33" t="s">
        <v>729</v>
      </c>
    </row>
    <row r="386">
      <c r="A386" s="1" t="s">
        <v>194</v>
      </c>
      <c r="E386" s="27" t="s">
        <v>703</v>
      </c>
    </row>
    <row r="387">
      <c r="A387" s="1" t="s">
        <v>185</v>
      </c>
      <c r="B387" s="1">
        <v>90</v>
      </c>
      <c r="C387" s="26" t="s">
        <v>918</v>
      </c>
      <c r="D387" t="s">
        <v>239</v>
      </c>
      <c r="E387" s="27" t="s">
        <v>919</v>
      </c>
      <c r="F387" s="28" t="s">
        <v>285</v>
      </c>
      <c r="G387" s="29">
        <v>13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242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191</v>
      </c>
      <c r="E388" s="27" t="s">
        <v>243</v>
      </c>
    </row>
    <row r="389">
      <c r="A389" s="1" t="s">
        <v>193</v>
      </c>
      <c r="E389" s="33" t="s">
        <v>906</v>
      </c>
    </row>
    <row r="390">
      <c r="A390" s="1" t="s">
        <v>194</v>
      </c>
      <c r="E390" s="27" t="s">
        <v>703</v>
      </c>
    </row>
    <row r="391">
      <c r="A391" s="1" t="s">
        <v>185</v>
      </c>
      <c r="B391" s="1">
        <v>91</v>
      </c>
      <c r="C391" s="26" t="s">
        <v>921</v>
      </c>
      <c r="D391" t="s">
        <v>239</v>
      </c>
      <c r="E391" s="27" t="s">
        <v>922</v>
      </c>
      <c r="F391" s="28" t="s">
        <v>285</v>
      </c>
      <c r="G391" s="29">
        <v>13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242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191</v>
      </c>
      <c r="E392" s="27" t="s">
        <v>243</v>
      </c>
    </row>
    <row r="393">
      <c r="A393" s="1" t="s">
        <v>193</v>
      </c>
      <c r="E393" s="33" t="s">
        <v>906</v>
      </c>
    </row>
    <row r="394">
      <c r="A394" s="1" t="s">
        <v>194</v>
      </c>
      <c r="E394" s="27" t="s">
        <v>703</v>
      </c>
    </row>
    <row r="395">
      <c r="A395" s="1" t="s">
        <v>185</v>
      </c>
      <c r="B395" s="1">
        <v>92</v>
      </c>
      <c r="C395" s="26" t="s">
        <v>923</v>
      </c>
      <c r="D395" t="s">
        <v>239</v>
      </c>
      <c r="E395" s="27" t="s">
        <v>924</v>
      </c>
      <c r="F395" s="28" t="s">
        <v>285</v>
      </c>
      <c r="G395" s="29">
        <v>130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242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191</v>
      </c>
      <c r="E396" s="27" t="s">
        <v>243</v>
      </c>
    </row>
    <row r="397">
      <c r="A397" s="1" t="s">
        <v>193</v>
      </c>
      <c r="E397" s="33" t="s">
        <v>978</v>
      </c>
    </row>
    <row r="398">
      <c r="A398" s="1" t="s">
        <v>194</v>
      </c>
      <c r="E398" s="27" t="s">
        <v>703</v>
      </c>
    </row>
    <row r="399">
      <c r="A399" s="1" t="s">
        <v>185</v>
      </c>
      <c r="B399" s="1">
        <v>93</v>
      </c>
      <c r="C399" s="26" t="s">
        <v>926</v>
      </c>
      <c r="D399" t="s">
        <v>239</v>
      </c>
      <c r="E399" s="27" t="s">
        <v>927</v>
      </c>
      <c r="F399" s="28" t="s">
        <v>285</v>
      </c>
      <c r="G399" s="29">
        <v>130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242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191</v>
      </c>
      <c r="E400" s="27" t="s">
        <v>243</v>
      </c>
    </row>
    <row r="401">
      <c r="A401" s="1" t="s">
        <v>193</v>
      </c>
      <c r="E401" s="33" t="s">
        <v>978</v>
      </c>
    </row>
    <row r="402">
      <c r="A402" s="1" t="s">
        <v>194</v>
      </c>
      <c r="E402" s="27" t="s">
        <v>703</v>
      </c>
    </row>
    <row r="403">
      <c r="A403" s="1" t="s">
        <v>185</v>
      </c>
      <c r="B403" s="1">
        <v>96</v>
      </c>
      <c r="C403" s="26" t="s">
        <v>928</v>
      </c>
      <c r="D403" t="s">
        <v>239</v>
      </c>
      <c r="E403" s="27" t="s">
        <v>929</v>
      </c>
      <c r="F403" s="28" t="s">
        <v>285</v>
      </c>
      <c r="G403" s="29">
        <v>22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242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191</v>
      </c>
      <c r="E404" s="27" t="s">
        <v>243</v>
      </c>
    </row>
    <row r="405">
      <c r="A405" s="1" t="s">
        <v>193</v>
      </c>
      <c r="E405" s="33" t="s">
        <v>1176</v>
      </c>
    </row>
    <row r="406">
      <c r="A406" s="1" t="s">
        <v>194</v>
      </c>
      <c r="E406" s="27" t="s">
        <v>703</v>
      </c>
    </row>
    <row r="407">
      <c r="A407" s="1" t="s">
        <v>185</v>
      </c>
      <c r="B407" s="1">
        <v>97</v>
      </c>
      <c r="C407" s="26" t="s">
        <v>930</v>
      </c>
      <c r="D407" t="s">
        <v>239</v>
      </c>
      <c r="E407" s="27" t="s">
        <v>931</v>
      </c>
      <c r="F407" s="28" t="s">
        <v>285</v>
      </c>
      <c r="G407" s="29">
        <v>22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242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191</v>
      </c>
      <c r="E408" s="27" t="s">
        <v>243</v>
      </c>
    </row>
    <row r="409">
      <c r="A409" s="1" t="s">
        <v>193</v>
      </c>
      <c r="E409" s="33" t="s">
        <v>1176</v>
      </c>
    </row>
    <row r="410">
      <c r="A410" s="1" t="s">
        <v>194</v>
      </c>
      <c r="E410" s="27" t="s">
        <v>703</v>
      </c>
    </row>
    <row r="411">
      <c r="A411" s="1" t="s">
        <v>185</v>
      </c>
      <c r="B411" s="1">
        <v>98</v>
      </c>
      <c r="C411" s="26" t="s">
        <v>932</v>
      </c>
      <c r="D411" t="s">
        <v>239</v>
      </c>
      <c r="E411" s="27" t="s">
        <v>933</v>
      </c>
      <c r="F411" s="28" t="s">
        <v>285</v>
      </c>
      <c r="G411" s="29">
        <v>22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242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191</v>
      </c>
      <c r="E412" s="27" t="s">
        <v>243</v>
      </c>
    </row>
    <row r="413">
      <c r="A413" s="1" t="s">
        <v>193</v>
      </c>
      <c r="E413" s="33" t="s">
        <v>1176</v>
      </c>
    </row>
    <row r="414">
      <c r="A414" s="1" t="s">
        <v>194</v>
      </c>
      <c r="E414" s="27" t="s">
        <v>703</v>
      </c>
    </row>
    <row r="415">
      <c r="A415" s="1" t="s">
        <v>185</v>
      </c>
      <c r="B415" s="1">
        <v>99</v>
      </c>
      <c r="C415" s="26" t="s">
        <v>934</v>
      </c>
      <c r="D415" t="s">
        <v>239</v>
      </c>
      <c r="E415" s="27" t="s">
        <v>935</v>
      </c>
      <c r="F415" s="28" t="s">
        <v>285</v>
      </c>
      <c r="G415" s="29">
        <v>22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242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191</v>
      </c>
      <c r="E416" s="27" t="s">
        <v>243</v>
      </c>
    </row>
    <row r="417">
      <c r="A417" s="1" t="s">
        <v>193</v>
      </c>
      <c r="E417" s="33" t="s">
        <v>1176</v>
      </c>
    </row>
    <row r="418">
      <c r="A418" s="1" t="s">
        <v>194</v>
      </c>
      <c r="E418" s="27" t="s">
        <v>703</v>
      </c>
    </row>
    <row r="419">
      <c r="A419" s="1" t="s">
        <v>185</v>
      </c>
      <c r="B419" s="1">
        <v>105</v>
      </c>
      <c r="C419" s="26" t="s">
        <v>936</v>
      </c>
      <c r="D419" t="s">
        <v>239</v>
      </c>
      <c r="E419" s="27" t="s">
        <v>937</v>
      </c>
      <c r="F419" s="28" t="s">
        <v>289</v>
      </c>
      <c r="G419" s="29">
        <v>330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242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191</v>
      </c>
      <c r="E420" s="27" t="s">
        <v>243</v>
      </c>
    </row>
    <row r="421">
      <c r="A421" s="1" t="s">
        <v>193</v>
      </c>
      <c r="E421" s="33" t="s">
        <v>1650</v>
      </c>
    </row>
    <row r="422">
      <c r="A422" s="1" t="s">
        <v>194</v>
      </c>
      <c r="E422" s="27" t="s">
        <v>703</v>
      </c>
    </row>
    <row r="423">
      <c r="A423" s="1" t="s">
        <v>185</v>
      </c>
      <c r="B423" s="1">
        <v>106</v>
      </c>
      <c r="C423" s="26" t="s">
        <v>938</v>
      </c>
      <c r="D423" t="s">
        <v>239</v>
      </c>
      <c r="E423" s="27" t="s">
        <v>939</v>
      </c>
      <c r="F423" s="28" t="s">
        <v>289</v>
      </c>
      <c r="G423" s="29">
        <v>330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242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191</v>
      </c>
      <c r="E424" s="27" t="s">
        <v>243</v>
      </c>
    </row>
    <row r="425">
      <c r="A425" s="1" t="s">
        <v>193</v>
      </c>
      <c r="E425" s="33" t="s">
        <v>1650</v>
      </c>
    </row>
    <row r="426">
      <c r="A426" s="1" t="s">
        <v>194</v>
      </c>
      <c r="E426" s="27" t="s">
        <v>703</v>
      </c>
    </row>
    <row r="427">
      <c r="A427" s="1" t="s">
        <v>185</v>
      </c>
      <c r="B427" s="1">
        <v>107</v>
      </c>
      <c r="C427" s="26" t="s">
        <v>943</v>
      </c>
      <c r="D427" t="s">
        <v>239</v>
      </c>
      <c r="E427" s="27" t="s">
        <v>944</v>
      </c>
      <c r="F427" s="28" t="s">
        <v>285</v>
      </c>
      <c r="G427" s="29">
        <v>6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242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191</v>
      </c>
      <c r="E428" s="27" t="s">
        <v>243</v>
      </c>
    </row>
    <row r="429">
      <c r="A429" s="1" t="s">
        <v>193</v>
      </c>
      <c r="E429" s="33" t="s">
        <v>724</v>
      </c>
    </row>
    <row r="430">
      <c r="A430" s="1" t="s">
        <v>194</v>
      </c>
      <c r="E430" s="27" t="s">
        <v>703</v>
      </c>
    </row>
    <row r="431">
      <c r="A431" s="1" t="s">
        <v>185</v>
      </c>
      <c r="B431" s="1">
        <v>110</v>
      </c>
      <c r="C431" s="26" t="s">
        <v>1651</v>
      </c>
      <c r="D431" t="s">
        <v>239</v>
      </c>
      <c r="E431" s="27" t="s">
        <v>1652</v>
      </c>
      <c r="F431" s="28" t="s">
        <v>285</v>
      </c>
      <c r="G431" s="29">
        <v>3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242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191</v>
      </c>
      <c r="E432" s="27" t="s">
        <v>243</v>
      </c>
    </row>
    <row r="433">
      <c r="A433" s="1" t="s">
        <v>193</v>
      </c>
      <c r="E433" s="33" t="s">
        <v>1096</v>
      </c>
    </row>
    <row r="434">
      <c r="A434" s="1" t="s">
        <v>194</v>
      </c>
      <c r="E434" s="27" t="s">
        <v>703</v>
      </c>
    </row>
    <row r="435">
      <c r="A435" s="1" t="s">
        <v>185</v>
      </c>
      <c r="B435" s="1">
        <v>108</v>
      </c>
      <c r="C435" s="26" t="s">
        <v>947</v>
      </c>
      <c r="D435" t="s">
        <v>239</v>
      </c>
      <c r="E435" s="27" t="s">
        <v>948</v>
      </c>
      <c r="F435" s="28" t="s">
        <v>285</v>
      </c>
      <c r="G435" s="29">
        <v>1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242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191</v>
      </c>
      <c r="E436" s="27" t="s">
        <v>243</v>
      </c>
    </row>
    <row r="437">
      <c r="A437" s="1" t="s">
        <v>193</v>
      </c>
      <c r="E437" s="33" t="s">
        <v>792</v>
      </c>
    </row>
    <row r="438">
      <c r="A438" s="1" t="s">
        <v>194</v>
      </c>
      <c r="E438" s="27" t="s">
        <v>703</v>
      </c>
    </row>
    <row r="439">
      <c r="A439" s="1" t="s">
        <v>185</v>
      </c>
      <c r="B439" s="1">
        <v>109</v>
      </c>
      <c r="C439" s="26" t="s">
        <v>949</v>
      </c>
      <c r="D439" t="s">
        <v>239</v>
      </c>
      <c r="E439" s="27" t="s">
        <v>950</v>
      </c>
      <c r="F439" s="28" t="s">
        <v>285</v>
      </c>
      <c r="G439" s="29">
        <v>5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242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191</v>
      </c>
      <c r="E440" s="27" t="s">
        <v>243</v>
      </c>
    </row>
    <row r="441">
      <c r="A441" s="1" t="s">
        <v>193</v>
      </c>
      <c r="E441" s="33" t="s">
        <v>855</v>
      </c>
    </row>
    <row r="442">
      <c r="A442" s="1" t="s">
        <v>194</v>
      </c>
      <c r="E442" s="27" t="s">
        <v>703</v>
      </c>
    </row>
    <row r="443">
      <c r="A443" s="1" t="s">
        <v>185</v>
      </c>
      <c r="B443" s="1">
        <v>111</v>
      </c>
      <c r="C443" s="26" t="s">
        <v>954</v>
      </c>
      <c r="D443" t="s">
        <v>239</v>
      </c>
      <c r="E443" s="27" t="s">
        <v>955</v>
      </c>
      <c r="F443" s="28" t="s">
        <v>285</v>
      </c>
      <c r="G443" s="29">
        <v>16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242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191</v>
      </c>
      <c r="E444" s="27" t="s">
        <v>243</v>
      </c>
    </row>
    <row r="445">
      <c r="A445" s="1" t="s">
        <v>193</v>
      </c>
      <c r="E445" s="33" t="s">
        <v>841</v>
      </c>
    </row>
    <row r="446">
      <c r="A446" s="1" t="s">
        <v>194</v>
      </c>
      <c r="E446" s="27" t="s">
        <v>703</v>
      </c>
    </row>
    <row r="447">
      <c r="A447" s="1" t="s">
        <v>185</v>
      </c>
      <c r="B447" s="1">
        <v>112</v>
      </c>
      <c r="C447" s="26" t="s">
        <v>956</v>
      </c>
      <c r="D447" t="s">
        <v>239</v>
      </c>
      <c r="E447" s="27" t="s">
        <v>957</v>
      </c>
      <c r="F447" s="28" t="s">
        <v>285</v>
      </c>
      <c r="G447" s="29">
        <v>20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242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191</v>
      </c>
      <c r="E448" s="27" t="s">
        <v>243</v>
      </c>
    </row>
    <row r="449">
      <c r="A449" s="1" t="s">
        <v>193</v>
      </c>
      <c r="E449" s="33" t="s">
        <v>743</v>
      </c>
    </row>
    <row r="450">
      <c r="A450" s="1" t="s">
        <v>194</v>
      </c>
      <c r="E450" s="27" t="s">
        <v>703</v>
      </c>
    </row>
    <row r="451">
      <c r="A451" s="1" t="s">
        <v>185</v>
      </c>
      <c r="B451" s="1">
        <v>113</v>
      </c>
      <c r="C451" s="26" t="s">
        <v>958</v>
      </c>
      <c r="D451" t="s">
        <v>239</v>
      </c>
      <c r="E451" s="27" t="s">
        <v>959</v>
      </c>
      <c r="F451" s="28" t="s">
        <v>285</v>
      </c>
      <c r="G451" s="29">
        <v>20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242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191</v>
      </c>
      <c r="E452" s="27" t="s">
        <v>243</v>
      </c>
    </row>
    <row r="453">
      <c r="A453" s="1" t="s">
        <v>193</v>
      </c>
      <c r="E453" s="33" t="s">
        <v>743</v>
      </c>
    </row>
    <row r="454">
      <c r="A454" s="1" t="s">
        <v>194</v>
      </c>
      <c r="E454" s="27" t="s">
        <v>703</v>
      </c>
    </row>
    <row r="455">
      <c r="A455" s="1" t="s">
        <v>185</v>
      </c>
      <c r="B455" s="1">
        <v>114</v>
      </c>
      <c r="C455" s="26" t="s">
        <v>1653</v>
      </c>
      <c r="D455" t="s">
        <v>239</v>
      </c>
      <c r="E455" s="27" t="s">
        <v>1654</v>
      </c>
      <c r="F455" s="28" t="s">
        <v>285</v>
      </c>
      <c r="G455" s="29">
        <v>3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242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191</v>
      </c>
      <c r="E456" s="27" t="s">
        <v>243</v>
      </c>
    </row>
    <row r="457">
      <c r="A457" s="1" t="s">
        <v>193</v>
      </c>
      <c r="E457" s="33" t="s">
        <v>1096</v>
      </c>
    </row>
    <row r="458">
      <c r="A458" s="1" t="s">
        <v>194</v>
      </c>
      <c r="E458" s="27" t="s">
        <v>703</v>
      </c>
    </row>
    <row r="459">
      <c r="A459" s="1" t="s">
        <v>185</v>
      </c>
      <c r="B459" s="1">
        <v>115</v>
      </c>
      <c r="C459" s="26" t="s">
        <v>960</v>
      </c>
      <c r="D459" t="s">
        <v>239</v>
      </c>
      <c r="E459" s="27" t="s">
        <v>961</v>
      </c>
      <c r="F459" s="28" t="s">
        <v>285</v>
      </c>
      <c r="G459" s="29">
        <v>3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242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191</v>
      </c>
      <c r="E460" s="27" t="s">
        <v>243</v>
      </c>
    </row>
    <row r="461">
      <c r="A461" s="1" t="s">
        <v>193</v>
      </c>
      <c r="E461" s="33" t="s">
        <v>1096</v>
      </c>
    </row>
    <row r="462">
      <c r="A462" s="1" t="s">
        <v>194</v>
      </c>
      <c r="E462" s="27" t="s">
        <v>703</v>
      </c>
    </row>
    <row r="463">
      <c r="A463" s="1" t="s">
        <v>185</v>
      </c>
      <c r="B463" s="1">
        <v>116</v>
      </c>
      <c r="C463" s="26" t="s">
        <v>962</v>
      </c>
      <c r="D463" t="s">
        <v>239</v>
      </c>
      <c r="E463" s="27" t="s">
        <v>963</v>
      </c>
      <c r="F463" s="28" t="s">
        <v>285</v>
      </c>
      <c r="G463" s="29">
        <v>3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242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191</v>
      </c>
      <c r="E464" s="27" t="s">
        <v>243</v>
      </c>
    </row>
    <row r="465">
      <c r="A465" s="1" t="s">
        <v>193</v>
      </c>
      <c r="E465" s="33" t="s">
        <v>1096</v>
      </c>
    </row>
    <row r="466">
      <c r="A466" s="1" t="s">
        <v>194</v>
      </c>
      <c r="E466" s="27" t="s">
        <v>703</v>
      </c>
    </row>
    <row r="467">
      <c r="A467" s="1" t="s">
        <v>185</v>
      </c>
      <c r="B467" s="1">
        <v>117</v>
      </c>
      <c r="C467" s="26" t="s">
        <v>968</v>
      </c>
      <c r="D467" t="s">
        <v>239</v>
      </c>
      <c r="E467" s="27" t="s">
        <v>969</v>
      </c>
      <c r="F467" s="28" t="s">
        <v>285</v>
      </c>
      <c r="G467" s="29">
        <v>8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242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191</v>
      </c>
      <c r="E468" s="27" t="s">
        <v>243</v>
      </c>
    </row>
    <row r="469">
      <c r="A469" s="1" t="s">
        <v>193</v>
      </c>
      <c r="E469" s="33" t="s">
        <v>894</v>
      </c>
    </row>
    <row r="470">
      <c r="A470" s="1" t="s">
        <v>194</v>
      </c>
      <c r="E470" s="27" t="s">
        <v>703</v>
      </c>
    </row>
    <row r="471">
      <c r="A471" s="1" t="s">
        <v>185</v>
      </c>
      <c r="B471" s="1">
        <v>118</v>
      </c>
      <c r="C471" s="26" t="s">
        <v>970</v>
      </c>
      <c r="D471" t="s">
        <v>239</v>
      </c>
      <c r="E471" s="27" t="s">
        <v>971</v>
      </c>
      <c r="F471" s="28" t="s">
        <v>285</v>
      </c>
      <c r="G471" s="29">
        <v>320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242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191</v>
      </c>
      <c r="E472" s="27" t="s">
        <v>243</v>
      </c>
    </row>
    <row r="473">
      <c r="A473" s="1" t="s">
        <v>193</v>
      </c>
      <c r="E473" s="33" t="s">
        <v>925</v>
      </c>
    </row>
    <row r="474">
      <c r="A474" s="1" t="s">
        <v>194</v>
      </c>
      <c r="E474" s="27" t="s">
        <v>703</v>
      </c>
    </row>
    <row r="475" ht="25.5">
      <c r="A475" s="1" t="s">
        <v>185</v>
      </c>
      <c r="B475" s="1">
        <v>119</v>
      </c>
      <c r="C475" s="26" t="s">
        <v>973</v>
      </c>
      <c r="D475" t="s">
        <v>239</v>
      </c>
      <c r="E475" s="27" t="s">
        <v>974</v>
      </c>
      <c r="F475" s="28" t="s">
        <v>285</v>
      </c>
      <c r="G475" s="29">
        <v>80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242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191</v>
      </c>
      <c r="E476" s="27" t="s">
        <v>243</v>
      </c>
    </row>
    <row r="477">
      <c r="A477" s="1" t="s">
        <v>193</v>
      </c>
      <c r="E477" s="33" t="s">
        <v>1067</v>
      </c>
    </row>
    <row r="478">
      <c r="A478" s="1" t="s">
        <v>194</v>
      </c>
      <c r="E478" s="27" t="s">
        <v>703</v>
      </c>
    </row>
    <row r="479" ht="25.5">
      <c r="A479" s="1" t="s">
        <v>185</v>
      </c>
      <c r="B479" s="1">
        <v>120</v>
      </c>
      <c r="C479" s="26" t="s">
        <v>976</v>
      </c>
      <c r="D479" t="s">
        <v>239</v>
      </c>
      <c r="E479" s="27" t="s">
        <v>977</v>
      </c>
      <c r="F479" s="28" t="s">
        <v>830</v>
      </c>
      <c r="G479" s="29">
        <v>80</v>
      </c>
      <c r="H479" s="28">
        <v>0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242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191</v>
      </c>
      <c r="E480" s="27" t="s">
        <v>243</v>
      </c>
    </row>
    <row r="481">
      <c r="A481" s="1" t="s">
        <v>193</v>
      </c>
      <c r="E481" s="33" t="s">
        <v>1067</v>
      </c>
    </row>
    <row r="482">
      <c r="A482" s="1" t="s">
        <v>194</v>
      </c>
      <c r="E482" s="27" t="s">
        <v>703</v>
      </c>
    </row>
    <row r="483">
      <c r="A483" s="1" t="s">
        <v>185</v>
      </c>
      <c r="B483" s="1">
        <v>121</v>
      </c>
      <c r="C483" s="26" t="s">
        <v>979</v>
      </c>
      <c r="D483" t="s">
        <v>239</v>
      </c>
      <c r="E483" s="27" t="s">
        <v>980</v>
      </c>
      <c r="F483" s="28" t="s">
        <v>981</v>
      </c>
      <c r="G483" s="29">
        <v>480</v>
      </c>
      <c r="H483" s="28">
        <v>0</v>
      </c>
      <c r="I483" s="30">
        <f>ROUND(G483*H483,P4)</f>
        <v>0</v>
      </c>
      <c r="L483" s="31">
        <v>0</v>
      </c>
      <c r="M483" s="24">
        <f>ROUND(G483*L483,P4)</f>
        <v>0</v>
      </c>
      <c r="N483" s="25" t="s">
        <v>242</v>
      </c>
      <c r="O483" s="32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191</v>
      </c>
      <c r="E484" s="27" t="s">
        <v>243</v>
      </c>
    </row>
    <row r="485">
      <c r="A485" s="1" t="s">
        <v>193</v>
      </c>
      <c r="E485" s="33" t="s">
        <v>1655</v>
      </c>
    </row>
    <row r="486">
      <c r="A486" s="1" t="s">
        <v>194</v>
      </c>
      <c r="E486" s="27" t="s">
        <v>703</v>
      </c>
    </row>
    <row r="487">
      <c r="A487" s="1" t="s">
        <v>185</v>
      </c>
      <c r="B487" s="1">
        <v>38</v>
      </c>
      <c r="C487" s="26" t="s">
        <v>983</v>
      </c>
      <c r="D487" t="s">
        <v>239</v>
      </c>
      <c r="E487" s="27" t="s">
        <v>984</v>
      </c>
      <c r="F487" s="28" t="s">
        <v>337</v>
      </c>
      <c r="G487" s="29">
        <v>2</v>
      </c>
      <c r="H487" s="28">
        <v>0</v>
      </c>
      <c r="I487" s="30">
        <f>ROUND(G487*H487,P4)</f>
        <v>0</v>
      </c>
      <c r="L487" s="31">
        <v>0</v>
      </c>
      <c r="M487" s="24">
        <f>ROUND(G487*L487,P4)</f>
        <v>0</v>
      </c>
      <c r="N487" s="25" t="s">
        <v>242</v>
      </c>
      <c r="O487" s="32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191</v>
      </c>
      <c r="E488" s="27" t="s">
        <v>243</v>
      </c>
    </row>
    <row r="489">
      <c r="A489" s="1" t="s">
        <v>193</v>
      </c>
      <c r="E489" s="33" t="s">
        <v>871</v>
      </c>
    </row>
    <row r="490">
      <c r="A490" s="1" t="s">
        <v>194</v>
      </c>
      <c r="E490" s="27" t="s">
        <v>703</v>
      </c>
    </row>
    <row r="491">
      <c r="A491" s="1" t="s">
        <v>185</v>
      </c>
      <c r="B491" s="1">
        <v>122</v>
      </c>
      <c r="C491" s="26" t="s">
        <v>985</v>
      </c>
      <c r="D491" t="s">
        <v>239</v>
      </c>
      <c r="E491" s="27" t="s">
        <v>986</v>
      </c>
      <c r="F491" s="28" t="s">
        <v>285</v>
      </c>
      <c r="G491" s="29">
        <v>756</v>
      </c>
      <c r="H491" s="28">
        <v>0</v>
      </c>
      <c r="I491" s="30">
        <f>ROUND(G491*H491,P4)</f>
        <v>0</v>
      </c>
      <c r="L491" s="31">
        <v>0</v>
      </c>
      <c r="M491" s="24">
        <f>ROUND(G491*L491,P4)</f>
        <v>0</v>
      </c>
      <c r="N491" s="25" t="s">
        <v>242</v>
      </c>
      <c r="O491" s="32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191</v>
      </c>
      <c r="E492" s="27" t="s">
        <v>243</v>
      </c>
    </row>
    <row r="493">
      <c r="A493" s="1" t="s">
        <v>193</v>
      </c>
      <c r="E493" s="33" t="s">
        <v>1656</v>
      </c>
    </row>
    <row r="494">
      <c r="A494" s="1" t="s">
        <v>194</v>
      </c>
      <c r="E494" s="27" t="s">
        <v>703</v>
      </c>
    </row>
    <row r="495">
      <c r="A495" s="1" t="s">
        <v>185</v>
      </c>
      <c r="B495" s="1">
        <v>123</v>
      </c>
      <c r="C495" s="26" t="s">
        <v>988</v>
      </c>
      <c r="D495" t="s">
        <v>239</v>
      </c>
      <c r="E495" s="27" t="s">
        <v>989</v>
      </c>
      <c r="F495" s="28" t="s">
        <v>285</v>
      </c>
      <c r="G495" s="29">
        <v>756</v>
      </c>
      <c r="H495" s="28">
        <v>0</v>
      </c>
      <c r="I495" s="30">
        <f>ROUND(G495*H495,P4)</f>
        <v>0</v>
      </c>
      <c r="L495" s="31">
        <v>0</v>
      </c>
      <c r="M495" s="24">
        <f>ROUND(G495*L495,P4)</f>
        <v>0</v>
      </c>
      <c r="N495" s="25" t="s">
        <v>242</v>
      </c>
      <c r="O495" s="32">
        <f>M495*AA495</f>
        <v>0</v>
      </c>
      <c r="P495" s="1">
        <v>3</v>
      </c>
      <c r="AA495" s="1">
        <f>IF(P495=1,$O$3,IF(P495=2,$O$4,$O$5))</f>
        <v>0</v>
      </c>
    </row>
    <row r="496">
      <c r="A496" s="1" t="s">
        <v>191</v>
      </c>
      <c r="E496" s="27" t="s">
        <v>243</v>
      </c>
    </row>
    <row r="497">
      <c r="A497" s="1" t="s">
        <v>193</v>
      </c>
      <c r="E497" s="33" t="s">
        <v>1656</v>
      </c>
    </row>
    <row r="498">
      <c r="A498" s="1" t="s">
        <v>194</v>
      </c>
      <c r="E498" s="27" t="s">
        <v>703</v>
      </c>
    </row>
    <row r="499">
      <c r="A499" s="1" t="s">
        <v>185</v>
      </c>
      <c r="B499" s="1">
        <v>124</v>
      </c>
      <c r="C499" s="26" t="s">
        <v>990</v>
      </c>
      <c r="D499" t="s">
        <v>239</v>
      </c>
      <c r="E499" s="27" t="s">
        <v>991</v>
      </c>
      <c r="F499" s="28" t="s">
        <v>285</v>
      </c>
      <c r="G499" s="29">
        <v>30</v>
      </c>
      <c r="H499" s="28">
        <v>0</v>
      </c>
      <c r="I499" s="30">
        <f>ROUND(G499*H499,P4)</f>
        <v>0</v>
      </c>
      <c r="L499" s="31">
        <v>0</v>
      </c>
      <c r="M499" s="24">
        <f>ROUND(G499*L499,P4)</f>
        <v>0</v>
      </c>
      <c r="N499" s="25" t="s">
        <v>242</v>
      </c>
      <c r="O499" s="32">
        <f>M499*AA499</f>
        <v>0</v>
      </c>
      <c r="P499" s="1">
        <v>3</v>
      </c>
      <c r="AA499" s="1">
        <f>IF(P499=1,$O$3,IF(P499=2,$O$4,$O$5))</f>
        <v>0</v>
      </c>
    </row>
    <row r="500">
      <c r="A500" s="1" t="s">
        <v>191</v>
      </c>
      <c r="E500" s="27" t="s">
        <v>243</v>
      </c>
    </row>
    <row r="501">
      <c r="A501" s="1" t="s">
        <v>193</v>
      </c>
      <c r="E501" s="33" t="s">
        <v>707</v>
      </c>
    </row>
    <row r="502">
      <c r="A502" s="1" t="s">
        <v>194</v>
      </c>
      <c r="E502" s="27" t="s">
        <v>703</v>
      </c>
    </row>
    <row r="503">
      <c r="A503" s="1" t="s">
        <v>185</v>
      </c>
      <c r="B503" s="1">
        <v>125</v>
      </c>
      <c r="C503" s="26" t="s">
        <v>993</v>
      </c>
      <c r="D503" t="s">
        <v>239</v>
      </c>
      <c r="E503" s="27" t="s">
        <v>994</v>
      </c>
      <c r="F503" s="28" t="s">
        <v>285</v>
      </c>
      <c r="G503" s="29">
        <v>30</v>
      </c>
      <c r="H503" s="28">
        <v>0</v>
      </c>
      <c r="I503" s="30">
        <f>ROUND(G503*H503,P4)</f>
        <v>0</v>
      </c>
      <c r="L503" s="31">
        <v>0</v>
      </c>
      <c r="M503" s="24">
        <f>ROUND(G503*L503,P4)</f>
        <v>0</v>
      </c>
      <c r="N503" s="25" t="s">
        <v>242</v>
      </c>
      <c r="O503" s="32">
        <f>M503*AA503</f>
        <v>0</v>
      </c>
      <c r="P503" s="1">
        <v>3</v>
      </c>
      <c r="AA503" s="1">
        <f>IF(P503=1,$O$3,IF(P503=2,$O$4,$O$5))</f>
        <v>0</v>
      </c>
    </row>
    <row r="504">
      <c r="A504" s="1" t="s">
        <v>191</v>
      </c>
      <c r="E504" s="27" t="s">
        <v>243</v>
      </c>
    </row>
    <row r="505">
      <c r="A505" s="1" t="s">
        <v>193</v>
      </c>
      <c r="E505" s="33" t="s">
        <v>707</v>
      </c>
    </row>
    <row r="506">
      <c r="A506" s="1" t="s">
        <v>194</v>
      </c>
      <c r="E506" s="27" t="s">
        <v>703</v>
      </c>
    </row>
    <row r="507">
      <c r="A507" s="1" t="s">
        <v>185</v>
      </c>
      <c r="B507" s="1">
        <v>126</v>
      </c>
      <c r="C507" s="26" t="s">
        <v>995</v>
      </c>
      <c r="D507" t="s">
        <v>239</v>
      </c>
      <c r="E507" s="27" t="s">
        <v>996</v>
      </c>
      <c r="F507" s="28" t="s">
        <v>285</v>
      </c>
      <c r="G507" s="29">
        <v>20</v>
      </c>
      <c r="H507" s="28">
        <v>0</v>
      </c>
      <c r="I507" s="30">
        <f>ROUND(G507*H507,P4)</f>
        <v>0</v>
      </c>
      <c r="L507" s="31">
        <v>0</v>
      </c>
      <c r="M507" s="24">
        <f>ROUND(G507*L507,P4)</f>
        <v>0</v>
      </c>
      <c r="N507" s="25" t="s">
        <v>242</v>
      </c>
      <c r="O507" s="32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191</v>
      </c>
      <c r="E508" s="27" t="s">
        <v>243</v>
      </c>
    </row>
    <row r="509">
      <c r="A509" s="1" t="s">
        <v>193</v>
      </c>
      <c r="E509" s="33" t="s">
        <v>743</v>
      </c>
    </row>
    <row r="510">
      <c r="A510" s="1" t="s">
        <v>194</v>
      </c>
      <c r="E510" s="27" t="s">
        <v>703</v>
      </c>
    </row>
    <row r="511">
      <c r="A511" s="1" t="s">
        <v>185</v>
      </c>
      <c r="B511" s="1">
        <v>127</v>
      </c>
      <c r="C511" s="26" t="s">
        <v>997</v>
      </c>
      <c r="D511" t="s">
        <v>239</v>
      </c>
      <c r="E511" s="27" t="s">
        <v>998</v>
      </c>
      <c r="F511" s="28" t="s">
        <v>285</v>
      </c>
      <c r="G511" s="29">
        <v>20</v>
      </c>
      <c r="H511" s="28">
        <v>0</v>
      </c>
      <c r="I511" s="30">
        <f>ROUND(G511*H511,P4)</f>
        <v>0</v>
      </c>
      <c r="L511" s="31">
        <v>0</v>
      </c>
      <c r="M511" s="24">
        <f>ROUND(G511*L511,P4)</f>
        <v>0</v>
      </c>
      <c r="N511" s="25" t="s">
        <v>242</v>
      </c>
      <c r="O511" s="32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191</v>
      </c>
      <c r="E512" s="27" t="s">
        <v>243</v>
      </c>
    </row>
    <row r="513">
      <c r="A513" s="1" t="s">
        <v>193</v>
      </c>
      <c r="E513" s="33" t="s">
        <v>743</v>
      </c>
    </row>
    <row r="514">
      <c r="A514" s="1" t="s">
        <v>194</v>
      </c>
      <c r="E514" s="27" t="s">
        <v>703</v>
      </c>
    </row>
    <row r="515">
      <c r="A515" s="1" t="s">
        <v>185</v>
      </c>
      <c r="B515" s="1">
        <v>128</v>
      </c>
      <c r="C515" s="26" t="s">
        <v>1657</v>
      </c>
      <c r="D515" t="s">
        <v>239</v>
      </c>
      <c r="E515" s="27" t="s">
        <v>1658</v>
      </c>
      <c r="F515" s="28" t="s">
        <v>285</v>
      </c>
      <c r="G515" s="29">
        <v>20</v>
      </c>
      <c r="H515" s="28">
        <v>0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242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191</v>
      </c>
      <c r="E516" s="27" t="s">
        <v>243</v>
      </c>
    </row>
    <row r="517">
      <c r="A517" s="1" t="s">
        <v>193</v>
      </c>
      <c r="E517" s="33" t="s">
        <v>743</v>
      </c>
    </row>
    <row r="518">
      <c r="A518" s="1" t="s">
        <v>194</v>
      </c>
      <c r="E518" s="27" t="s">
        <v>703</v>
      </c>
    </row>
    <row r="519" ht="25.5">
      <c r="A519" s="1" t="s">
        <v>185</v>
      </c>
      <c r="B519" s="1">
        <v>64</v>
      </c>
      <c r="C519" s="26" t="s">
        <v>999</v>
      </c>
      <c r="D519" t="s">
        <v>239</v>
      </c>
      <c r="E519" s="27" t="s">
        <v>1000</v>
      </c>
      <c r="F519" s="28" t="s">
        <v>285</v>
      </c>
      <c r="G519" s="29">
        <v>1</v>
      </c>
      <c r="H519" s="28">
        <v>0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759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>
      <c r="A520" s="1" t="s">
        <v>191</v>
      </c>
      <c r="E520" s="27" t="s">
        <v>243</v>
      </c>
    </row>
    <row r="521">
      <c r="A521" s="1" t="s">
        <v>193</v>
      </c>
      <c r="E521" s="33" t="s">
        <v>792</v>
      </c>
    </row>
    <row r="522" ht="114.75">
      <c r="A522" s="1" t="s">
        <v>194</v>
      </c>
      <c r="E522" s="27" t="s">
        <v>1001</v>
      </c>
    </row>
    <row r="523">
      <c r="A523" s="1" t="s">
        <v>185</v>
      </c>
      <c r="B523" s="1">
        <v>129</v>
      </c>
      <c r="C523" s="26" t="s">
        <v>1002</v>
      </c>
      <c r="D523" t="s">
        <v>239</v>
      </c>
      <c r="E523" s="27" t="s">
        <v>1003</v>
      </c>
      <c r="F523" s="28" t="s">
        <v>289</v>
      </c>
      <c r="G523" s="29">
        <v>8970</v>
      </c>
      <c r="H523" s="28">
        <v>0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759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191</v>
      </c>
      <c r="E524" s="27" t="s">
        <v>243</v>
      </c>
    </row>
    <row r="525">
      <c r="A525" s="1" t="s">
        <v>193</v>
      </c>
      <c r="E525" s="33" t="s">
        <v>1659</v>
      </c>
    </row>
    <row r="526" ht="102">
      <c r="A526" s="1" t="s">
        <v>194</v>
      </c>
      <c r="E526" s="27" t="s">
        <v>1005</v>
      </c>
    </row>
    <row r="527">
      <c r="A527" s="1" t="s">
        <v>182</v>
      </c>
      <c r="C527" s="22" t="s">
        <v>1006</v>
      </c>
      <c r="E527" s="23" t="s">
        <v>1007</v>
      </c>
      <c r="L527" s="24">
        <f>SUMIFS(L528:L555,A528:A555,"P")</f>
        <v>0</v>
      </c>
      <c r="M527" s="24">
        <f>SUMIFS(M528:M555,A528:A555,"P")</f>
        <v>0</v>
      </c>
      <c r="N527" s="25"/>
    </row>
    <row r="528" ht="25.5">
      <c r="A528" s="1" t="s">
        <v>185</v>
      </c>
      <c r="B528" s="1">
        <v>130</v>
      </c>
      <c r="C528" s="26" t="s">
        <v>186</v>
      </c>
      <c r="D528" t="s">
        <v>187</v>
      </c>
      <c r="E528" s="27" t="s">
        <v>188</v>
      </c>
      <c r="F528" s="28" t="s">
        <v>189</v>
      </c>
      <c r="G528" s="29">
        <v>58.899999999999999</v>
      </c>
      <c r="H528" s="28">
        <v>0</v>
      </c>
      <c r="I528" s="30">
        <f>ROUND(G528*H528,P4)</f>
        <v>0</v>
      </c>
      <c r="L528" s="31">
        <v>0</v>
      </c>
      <c r="M528" s="24">
        <f>ROUND(G528*L528,P4)</f>
        <v>0</v>
      </c>
      <c r="N528" s="25" t="s">
        <v>190</v>
      </c>
      <c r="O528" s="32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191</v>
      </c>
      <c r="E529" s="27" t="s">
        <v>192</v>
      </c>
    </row>
    <row r="530">
      <c r="A530" s="1" t="s">
        <v>193</v>
      </c>
      <c r="E530" s="33" t="s">
        <v>1660</v>
      </c>
    </row>
    <row r="531" ht="153">
      <c r="A531" s="1" t="s">
        <v>194</v>
      </c>
      <c r="E531" s="27" t="s">
        <v>195</v>
      </c>
    </row>
    <row r="532" ht="25.5">
      <c r="A532" s="1" t="s">
        <v>185</v>
      </c>
      <c r="B532" s="1">
        <v>131</v>
      </c>
      <c r="C532" s="26" t="s">
        <v>1009</v>
      </c>
      <c r="D532" t="s">
        <v>1010</v>
      </c>
      <c r="E532" s="27" t="s">
        <v>1011</v>
      </c>
      <c r="F532" s="28" t="s">
        <v>189</v>
      </c>
      <c r="G532" s="29">
        <v>0.050000000000000003</v>
      </c>
      <c r="H532" s="28">
        <v>0</v>
      </c>
      <c r="I532" s="30">
        <f>ROUND(G532*H532,P4)</f>
        <v>0</v>
      </c>
      <c r="L532" s="31">
        <v>0</v>
      </c>
      <c r="M532" s="24">
        <f>ROUND(G532*L532,P4)</f>
        <v>0</v>
      </c>
      <c r="N532" s="25" t="s">
        <v>190</v>
      </c>
      <c r="O532" s="32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191</v>
      </c>
      <c r="E533" s="27" t="s">
        <v>192</v>
      </c>
    </row>
    <row r="534">
      <c r="A534" s="1" t="s">
        <v>193</v>
      </c>
      <c r="E534" s="33" t="s">
        <v>1410</v>
      </c>
    </row>
    <row r="535" ht="153">
      <c r="A535" s="1" t="s">
        <v>194</v>
      </c>
      <c r="E535" s="27" t="s">
        <v>195</v>
      </c>
    </row>
    <row r="536" ht="25.5">
      <c r="A536" s="1" t="s">
        <v>185</v>
      </c>
      <c r="B536" s="1">
        <v>132</v>
      </c>
      <c r="C536" s="26" t="s">
        <v>1012</v>
      </c>
      <c r="D536" t="s">
        <v>1013</v>
      </c>
      <c r="E536" s="27" t="s">
        <v>1014</v>
      </c>
      <c r="F536" s="28" t="s">
        <v>189</v>
      </c>
      <c r="G536" s="29">
        <v>0.20000000000000001</v>
      </c>
      <c r="H536" s="28">
        <v>0</v>
      </c>
      <c r="I536" s="30">
        <f>ROUND(G536*H536,P4)</f>
        <v>0</v>
      </c>
      <c r="L536" s="31">
        <v>0</v>
      </c>
      <c r="M536" s="24">
        <f>ROUND(G536*L536,P4)</f>
        <v>0</v>
      </c>
      <c r="N536" s="25" t="s">
        <v>190</v>
      </c>
      <c r="O536" s="32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191</v>
      </c>
      <c r="E537" s="27" t="s">
        <v>192</v>
      </c>
    </row>
    <row r="538">
      <c r="A538" s="1" t="s">
        <v>193</v>
      </c>
      <c r="E538" s="33" t="s">
        <v>1016</v>
      </c>
    </row>
    <row r="539" ht="153">
      <c r="A539" s="1" t="s">
        <v>194</v>
      </c>
      <c r="E539" s="27" t="s">
        <v>195</v>
      </c>
    </row>
    <row r="540" ht="25.5">
      <c r="A540" s="1" t="s">
        <v>185</v>
      </c>
      <c r="B540" s="1">
        <v>134</v>
      </c>
      <c r="C540" s="26" t="s">
        <v>202</v>
      </c>
      <c r="D540" t="s">
        <v>203</v>
      </c>
      <c r="E540" s="27" t="s">
        <v>204</v>
      </c>
      <c r="F540" s="28" t="s">
        <v>189</v>
      </c>
      <c r="G540" s="29">
        <v>5</v>
      </c>
      <c r="H540" s="28">
        <v>0</v>
      </c>
      <c r="I540" s="30">
        <f>ROUND(G540*H540,P4)</f>
        <v>0</v>
      </c>
      <c r="L540" s="31">
        <v>0</v>
      </c>
      <c r="M540" s="24">
        <f>ROUND(G540*L540,P4)</f>
        <v>0</v>
      </c>
      <c r="N540" s="25" t="s">
        <v>190</v>
      </c>
      <c r="O540" s="32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191</v>
      </c>
      <c r="E541" s="27" t="s">
        <v>192</v>
      </c>
    </row>
    <row r="542">
      <c r="A542" s="1" t="s">
        <v>193</v>
      </c>
      <c r="E542" s="33" t="s">
        <v>855</v>
      </c>
    </row>
    <row r="543" ht="153">
      <c r="A543" s="1" t="s">
        <v>194</v>
      </c>
      <c r="E543" s="27" t="s">
        <v>195</v>
      </c>
    </row>
    <row r="544" ht="25.5">
      <c r="A544" s="1" t="s">
        <v>185</v>
      </c>
      <c r="B544" s="1">
        <v>136</v>
      </c>
      <c r="C544" s="26" t="s">
        <v>205</v>
      </c>
      <c r="D544" t="s">
        <v>206</v>
      </c>
      <c r="E544" s="27" t="s">
        <v>207</v>
      </c>
      <c r="F544" s="28" t="s">
        <v>189</v>
      </c>
      <c r="G544" s="29">
        <v>40</v>
      </c>
      <c r="H544" s="28">
        <v>0</v>
      </c>
      <c r="I544" s="30">
        <f>ROUND(G544*H544,P4)</f>
        <v>0</v>
      </c>
      <c r="L544" s="31">
        <v>0</v>
      </c>
      <c r="M544" s="24">
        <f>ROUND(G544*L544,P4)</f>
        <v>0</v>
      </c>
      <c r="N544" s="25" t="s">
        <v>190</v>
      </c>
      <c r="O544" s="32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191</v>
      </c>
      <c r="E545" s="27" t="s">
        <v>192</v>
      </c>
    </row>
    <row r="546">
      <c r="A546" s="1" t="s">
        <v>193</v>
      </c>
      <c r="E546" s="33" t="s">
        <v>992</v>
      </c>
    </row>
    <row r="547" ht="153">
      <c r="A547" s="1" t="s">
        <v>194</v>
      </c>
      <c r="E547" s="27" t="s">
        <v>195</v>
      </c>
    </row>
    <row r="548" ht="25.5">
      <c r="A548" s="1" t="s">
        <v>185</v>
      </c>
      <c r="B548" s="1">
        <v>133</v>
      </c>
      <c r="C548" s="26" t="s">
        <v>218</v>
      </c>
      <c r="D548" t="s">
        <v>219</v>
      </c>
      <c r="E548" s="27" t="s">
        <v>220</v>
      </c>
      <c r="F548" s="28" t="s">
        <v>189</v>
      </c>
      <c r="G548" s="29">
        <v>0.10000000000000001</v>
      </c>
      <c r="H548" s="28">
        <v>0</v>
      </c>
      <c r="I548" s="30">
        <f>ROUND(G548*H548,P4)</f>
        <v>0</v>
      </c>
      <c r="L548" s="31">
        <v>0</v>
      </c>
      <c r="M548" s="24">
        <f>ROUND(G548*L548,P4)</f>
        <v>0</v>
      </c>
      <c r="N548" s="25" t="s">
        <v>190</v>
      </c>
      <c r="O548" s="32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191</v>
      </c>
      <c r="E549" s="27" t="s">
        <v>192</v>
      </c>
    </row>
    <row r="550">
      <c r="A550" s="1" t="s">
        <v>193</v>
      </c>
      <c r="E550" s="33" t="s">
        <v>801</v>
      </c>
    </row>
    <row r="551" ht="153">
      <c r="A551" s="1" t="s">
        <v>194</v>
      </c>
      <c r="E551" s="27" t="s">
        <v>195</v>
      </c>
    </row>
    <row r="552" ht="25.5">
      <c r="A552" s="1" t="s">
        <v>185</v>
      </c>
      <c r="B552" s="1">
        <v>135</v>
      </c>
      <c r="C552" s="26" t="s">
        <v>230</v>
      </c>
      <c r="D552" t="s">
        <v>231</v>
      </c>
      <c r="E552" s="27" t="s">
        <v>232</v>
      </c>
      <c r="F552" s="28" t="s">
        <v>189</v>
      </c>
      <c r="G552" s="29">
        <v>1.5</v>
      </c>
      <c r="H552" s="28">
        <v>0</v>
      </c>
      <c r="I552" s="30">
        <f>ROUND(G552*H552,P4)</f>
        <v>0</v>
      </c>
      <c r="L552" s="31">
        <v>0</v>
      </c>
      <c r="M552" s="24">
        <f>ROUND(G552*L552,P4)</f>
        <v>0</v>
      </c>
      <c r="N552" s="25" t="s">
        <v>190</v>
      </c>
      <c r="O552" s="32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191</v>
      </c>
      <c r="E553" s="27" t="s">
        <v>192</v>
      </c>
    </row>
    <row r="554">
      <c r="A554" s="1" t="s">
        <v>193</v>
      </c>
      <c r="E554" s="33" t="s">
        <v>1140</v>
      </c>
    </row>
    <row r="555" ht="153">
      <c r="A555" s="1" t="s">
        <v>194</v>
      </c>
      <c r="E555" s="27" t="s">
        <v>195</v>
      </c>
    </row>
  </sheetData>
  <sheetProtection sheet="1" objects="1" scenarios="1" spinCount="100000" saltValue="Js2s+CHdrLnv1TXafRrYPAaVqQXSzbU77ReESoPR2KZ/0tKmaiOiSxwGMx/9w0W5p7CVMOAEhEp1zUzdxHhPnQ==" hashValue="Z7m8vhIVqx21vEPVvsQRfH3tQa7RNjgGE90xV92lVtPbvA7SGEYw2tfDFwK3LnVGecQu/LOHy+MzESxhO8hPl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COUNTIFS(L8:L252,"=0",A8:A252,"P")+COUNTIFS(L8:L252,"",A8:A252,"P")+SUM(Q8:Q252)</f>
        <v>0</v>
      </c>
    </row>
    <row r="8">
      <c r="A8" s="1" t="s">
        <v>180</v>
      </c>
      <c r="C8" s="22" t="s">
        <v>1661</v>
      </c>
      <c r="E8" s="23" t="s">
        <v>43</v>
      </c>
      <c r="L8" s="24">
        <f>L9+L106+L227</f>
        <v>0</v>
      </c>
      <c r="M8" s="24">
        <f>M9+M106+M227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SUMIFS(L10:L105,A10:A105,"P")</f>
        <v>0</v>
      </c>
      <c r="M9" s="24">
        <f>SUMIFS(M10:M105,A10:A105,"P")</f>
        <v>0</v>
      </c>
      <c r="N9" s="25"/>
    </row>
    <row r="10">
      <c r="A10" s="1" t="s">
        <v>185</v>
      </c>
      <c r="B10" s="1">
        <v>6</v>
      </c>
      <c r="C10" s="26" t="s">
        <v>700</v>
      </c>
      <c r="D10" t="s">
        <v>239</v>
      </c>
      <c r="E10" s="27" t="s">
        <v>701</v>
      </c>
      <c r="F10" s="28" t="s">
        <v>269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743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7</v>
      </c>
      <c r="C14" s="26" t="s">
        <v>704</v>
      </c>
      <c r="D14" t="s">
        <v>239</v>
      </c>
      <c r="E14" s="27" t="s">
        <v>705</v>
      </c>
      <c r="F14" s="28" t="s">
        <v>285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792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2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871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3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13.25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1662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9</v>
      </c>
      <c r="C26" s="26" t="s">
        <v>709</v>
      </c>
      <c r="D26" t="s">
        <v>239</v>
      </c>
      <c r="E26" s="27" t="s">
        <v>710</v>
      </c>
      <c r="F26" s="28" t="s">
        <v>289</v>
      </c>
      <c r="G26" s="29">
        <v>80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1067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4</v>
      </c>
      <c r="C30" s="26" t="s">
        <v>262</v>
      </c>
      <c r="D30" t="s">
        <v>239</v>
      </c>
      <c r="E30" s="27" t="s">
        <v>263</v>
      </c>
      <c r="F30" s="28" t="s">
        <v>241</v>
      </c>
      <c r="G30" s="29">
        <v>13.728999999999999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1663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8</v>
      </c>
      <c r="C34" s="26" t="s">
        <v>713</v>
      </c>
      <c r="D34" t="s">
        <v>239</v>
      </c>
      <c r="E34" s="27" t="s">
        <v>714</v>
      </c>
      <c r="F34" s="28" t="s">
        <v>241</v>
      </c>
      <c r="G34" s="29">
        <v>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855</v>
      </c>
    </row>
    <row r="37">
      <c r="A37" s="1" t="s">
        <v>194</v>
      </c>
      <c r="E37" s="27" t="s">
        <v>703</v>
      </c>
    </row>
    <row r="38" ht="25.5">
      <c r="A38" s="1" t="s">
        <v>185</v>
      </c>
      <c r="B38" s="1">
        <v>18</v>
      </c>
      <c r="C38" s="26" t="s">
        <v>715</v>
      </c>
      <c r="D38" t="s">
        <v>239</v>
      </c>
      <c r="E38" s="27" t="s">
        <v>716</v>
      </c>
      <c r="F38" s="28" t="s">
        <v>285</v>
      </c>
      <c r="G38" s="29">
        <v>14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942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20</v>
      </c>
      <c r="C42" s="26" t="s">
        <v>718</v>
      </c>
      <c r="D42" t="s">
        <v>239</v>
      </c>
      <c r="E42" s="27" t="s">
        <v>719</v>
      </c>
      <c r="F42" s="28" t="s">
        <v>285</v>
      </c>
      <c r="G42" s="29">
        <v>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822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21</v>
      </c>
      <c r="C46" s="26" t="s">
        <v>283</v>
      </c>
      <c r="D46" t="s">
        <v>239</v>
      </c>
      <c r="E46" s="27" t="s">
        <v>284</v>
      </c>
      <c r="F46" s="28" t="s">
        <v>285</v>
      </c>
      <c r="G46" s="29">
        <v>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822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22</v>
      </c>
      <c r="C50" s="26" t="s">
        <v>722</v>
      </c>
      <c r="D50" t="s">
        <v>239</v>
      </c>
      <c r="E50" s="27" t="s">
        <v>723</v>
      </c>
      <c r="F50" s="28" t="s">
        <v>285</v>
      </c>
      <c r="G50" s="29">
        <v>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822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10</v>
      </c>
      <c r="C54" s="26" t="s">
        <v>287</v>
      </c>
      <c r="D54" t="s">
        <v>239</v>
      </c>
      <c r="E54" s="27" t="s">
        <v>288</v>
      </c>
      <c r="F54" s="28" t="s">
        <v>289</v>
      </c>
      <c r="G54" s="29">
        <v>15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1060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12</v>
      </c>
      <c r="C58" s="26" t="s">
        <v>291</v>
      </c>
      <c r="D58" t="s">
        <v>239</v>
      </c>
      <c r="E58" s="27" t="s">
        <v>292</v>
      </c>
      <c r="F58" s="28" t="s">
        <v>289</v>
      </c>
      <c r="G58" s="29">
        <v>100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734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13</v>
      </c>
      <c r="C62" s="26" t="s">
        <v>294</v>
      </c>
      <c r="D62" t="s">
        <v>239</v>
      </c>
      <c r="E62" s="27" t="s">
        <v>295</v>
      </c>
      <c r="F62" s="28" t="s">
        <v>289</v>
      </c>
      <c r="G62" s="29">
        <v>25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1069</v>
      </c>
    </row>
    <row r="65">
      <c r="A65" s="1" t="s">
        <v>194</v>
      </c>
      <c r="E65" s="27" t="s">
        <v>703</v>
      </c>
    </row>
    <row r="66" ht="25.5">
      <c r="A66" s="1" t="s">
        <v>185</v>
      </c>
      <c r="B66" s="1">
        <v>11</v>
      </c>
      <c r="C66" s="26" t="s">
        <v>735</v>
      </c>
      <c r="D66" t="s">
        <v>239</v>
      </c>
      <c r="E66" s="27" t="s">
        <v>736</v>
      </c>
      <c r="F66" s="28" t="s">
        <v>289</v>
      </c>
      <c r="G66" s="29">
        <v>15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1060</v>
      </c>
    </row>
    <row r="69">
      <c r="A69" s="1" t="s">
        <v>194</v>
      </c>
      <c r="E69" s="27" t="s">
        <v>703</v>
      </c>
    </row>
    <row r="70" ht="25.5">
      <c r="A70" s="1" t="s">
        <v>185</v>
      </c>
      <c r="B70" s="1">
        <v>15</v>
      </c>
      <c r="C70" s="26" t="s">
        <v>747</v>
      </c>
      <c r="D70" t="s">
        <v>239</v>
      </c>
      <c r="E70" s="27" t="s">
        <v>748</v>
      </c>
      <c r="F70" s="28" t="s">
        <v>285</v>
      </c>
      <c r="G70" s="29">
        <v>10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706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16</v>
      </c>
      <c r="C74" s="26" t="s">
        <v>750</v>
      </c>
      <c r="D74" t="s">
        <v>239</v>
      </c>
      <c r="E74" s="27" t="s">
        <v>751</v>
      </c>
      <c r="F74" s="28" t="s">
        <v>285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871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17</v>
      </c>
      <c r="C78" s="26" t="s">
        <v>752</v>
      </c>
      <c r="D78" t="s">
        <v>239</v>
      </c>
      <c r="E78" s="27" t="s">
        <v>753</v>
      </c>
      <c r="F78" s="28" t="s">
        <v>285</v>
      </c>
      <c r="G78" s="29">
        <v>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706</v>
      </c>
    </row>
    <row r="81">
      <c r="A81" s="1" t="s">
        <v>194</v>
      </c>
      <c r="E81" s="27" t="s">
        <v>703</v>
      </c>
    </row>
    <row r="82" ht="25.5">
      <c r="A82" s="1" t="s">
        <v>185</v>
      </c>
      <c r="B82" s="1">
        <v>19</v>
      </c>
      <c r="C82" s="26" t="s">
        <v>755</v>
      </c>
      <c r="D82" t="s">
        <v>239</v>
      </c>
      <c r="E82" s="27" t="s">
        <v>756</v>
      </c>
      <c r="F82" s="28" t="s">
        <v>285</v>
      </c>
      <c r="G82" s="29">
        <v>10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706</v>
      </c>
    </row>
    <row r="85">
      <c r="A85" s="1" t="s">
        <v>194</v>
      </c>
      <c r="E85" s="27" t="s">
        <v>703</v>
      </c>
    </row>
    <row r="86" ht="25.5">
      <c r="A86" s="1" t="s">
        <v>185</v>
      </c>
      <c r="B86" s="1">
        <v>23</v>
      </c>
      <c r="C86" s="26" t="s">
        <v>757</v>
      </c>
      <c r="D86" t="s">
        <v>239</v>
      </c>
      <c r="E86" s="27" t="s">
        <v>758</v>
      </c>
      <c r="F86" s="28" t="s">
        <v>385</v>
      </c>
      <c r="G86" s="29">
        <v>0.044999999999999998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759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1664</v>
      </c>
    </row>
    <row r="89" ht="89.25">
      <c r="A89" s="1" t="s">
        <v>194</v>
      </c>
      <c r="E89" s="27" t="s">
        <v>761</v>
      </c>
    </row>
    <row r="90" ht="38.25">
      <c r="A90" s="1" t="s">
        <v>185</v>
      </c>
      <c r="B90" s="1">
        <v>5</v>
      </c>
      <c r="C90" s="26" t="s">
        <v>762</v>
      </c>
      <c r="D90" t="s">
        <v>239</v>
      </c>
      <c r="E90" s="27" t="s">
        <v>763</v>
      </c>
      <c r="F90" s="28" t="s">
        <v>241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759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855</v>
      </c>
    </row>
    <row r="93" ht="409.5">
      <c r="A93" s="1" t="s">
        <v>194</v>
      </c>
      <c r="E93" s="27" t="s">
        <v>764</v>
      </c>
    </row>
    <row r="94" ht="25.5">
      <c r="A94" s="1" t="s">
        <v>185</v>
      </c>
      <c r="B94" s="1">
        <v>14</v>
      </c>
      <c r="C94" s="26" t="s">
        <v>765</v>
      </c>
      <c r="D94" t="s">
        <v>239</v>
      </c>
      <c r="E94" s="27" t="s">
        <v>766</v>
      </c>
      <c r="F94" s="28" t="s">
        <v>285</v>
      </c>
      <c r="G94" s="29">
        <v>5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759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855</v>
      </c>
    </row>
    <row r="97" ht="76.5">
      <c r="A97" s="1" t="s">
        <v>194</v>
      </c>
      <c r="E97" s="27" t="s">
        <v>767</v>
      </c>
    </row>
    <row r="98">
      <c r="A98" s="1" t="s">
        <v>185</v>
      </c>
      <c r="B98" s="1">
        <v>1</v>
      </c>
      <c r="C98" s="26" t="s">
        <v>768</v>
      </c>
      <c r="D98" t="s">
        <v>239</v>
      </c>
      <c r="E98" s="27" t="s">
        <v>769</v>
      </c>
      <c r="F98" s="28" t="s">
        <v>385</v>
      </c>
      <c r="G98" s="29">
        <v>0.044999999999999998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759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1664</v>
      </c>
    </row>
    <row r="101" ht="76.5">
      <c r="A101" s="1" t="s">
        <v>194</v>
      </c>
      <c r="E101" s="27" t="s">
        <v>770</v>
      </c>
    </row>
    <row r="102">
      <c r="A102" s="1" t="s">
        <v>185</v>
      </c>
      <c r="B102" s="1">
        <v>24</v>
      </c>
      <c r="C102" s="26" t="s">
        <v>771</v>
      </c>
      <c r="D102" t="s">
        <v>239</v>
      </c>
      <c r="E102" s="27" t="s">
        <v>772</v>
      </c>
      <c r="F102" s="28" t="s">
        <v>385</v>
      </c>
      <c r="G102" s="29">
        <v>0.044999999999999998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759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1664</v>
      </c>
    </row>
    <row r="105" ht="89.25">
      <c r="A105" s="1" t="s">
        <v>194</v>
      </c>
      <c r="E105" s="27" t="s">
        <v>773</v>
      </c>
    </row>
    <row r="106">
      <c r="A106" s="1" t="s">
        <v>182</v>
      </c>
      <c r="C106" s="22" t="s">
        <v>778</v>
      </c>
      <c r="E106" s="23" t="s">
        <v>779</v>
      </c>
      <c r="L106" s="24">
        <f>SUMIFS(L107:L226,A107:A226,"P")</f>
        <v>0</v>
      </c>
      <c r="M106" s="24">
        <f>SUMIFS(M107:M226,A107:A226,"P")</f>
        <v>0</v>
      </c>
      <c r="N106" s="25"/>
    </row>
    <row r="107">
      <c r="A107" s="1" t="s">
        <v>185</v>
      </c>
      <c r="B107" s="1">
        <v>43</v>
      </c>
      <c r="C107" s="26" t="s">
        <v>311</v>
      </c>
      <c r="D107" t="s">
        <v>239</v>
      </c>
      <c r="E107" s="27" t="s">
        <v>312</v>
      </c>
      <c r="F107" s="28" t="s">
        <v>285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  <c r="E109" s="33" t="s">
        <v>792</v>
      </c>
    </row>
    <row r="110">
      <c r="A110" s="1" t="s">
        <v>194</v>
      </c>
      <c r="E110" s="27" t="s">
        <v>703</v>
      </c>
    </row>
    <row r="111">
      <c r="A111" s="1" t="s">
        <v>185</v>
      </c>
      <c r="B111" s="1">
        <v>42</v>
      </c>
      <c r="C111" s="26" t="s">
        <v>314</v>
      </c>
      <c r="D111" t="s">
        <v>239</v>
      </c>
      <c r="E111" s="27" t="s">
        <v>315</v>
      </c>
      <c r="F111" s="28" t="s">
        <v>285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243</v>
      </c>
    </row>
    <row r="113">
      <c r="A113" s="1" t="s">
        <v>193</v>
      </c>
      <c r="E113" s="33" t="s">
        <v>792</v>
      </c>
    </row>
    <row r="114">
      <c r="A114" s="1" t="s">
        <v>194</v>
      </c>
      <c r="E114" s="27" t="s">
        <v>703</v>
      </c>
    </row>
    <row r="115">
      <c r="A115" s="1" t="s">
        <v>185</v>
      </c>
      <c r="B115" s="1">
        <v>44</v>
      </c>
      <c r="C115" s="26" t="s">
        <v>784</v>
      </c>
      <c r="D115" t="s">
        <v>239</v>
      </c>
      <c r="E115" s="27" t="s">
        <v>785</v>
      </c>
      <c r="F115" s="28" t="s">
        <v>285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242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191</v>
      </c>
      <c r="E116" s="27" t="s">
        <v>243</v>
      </c>
    </row>
    <row r="117">
      <c r="A117" s="1" t="s">
        <v>193</v>
      </c>
      <c r="E117" s="33" t="s">
        <v>871</v>
      </c>
    </row>
    <row r="118">
      <c r="A118" s="1" t="s">
        <v>194</v>
      </c>
      <c r="E118" s="27" t="s">
        <v>703</v>
      </c>
    </row>
    <row r="119" ht="25.5">
      <c r="A119" s="1" t="s">
        <v>185</v>
      </c>
      <c r="B119" s="1">
        <v>45</v>
      </c>
      <c r="C119" s="26" t="s">
        <v>786</v>
      </c>
      <c r="D119" t="s">
        <v>239</v>
      </c>
      <c r="E119" s="27" t="s">
        <v>787</v>
      </c>
      <c r="F119" s="28" t="s">
        <v>289</v>
      </c>
      <c r="G119" s="29">
        <v>15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242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191</v>
      </c>
      <c r="E120" s="27" t="s">
        <v>243</v>
      </c>
    </row>
    <row r="121">
      <c r="A121" s="1" t="s">
        <v>193</v>
      </c>
      <c r="E121" s="33" t="s">
        <v>1060</v>
      </c>
    </row>
    <row r="122">
      <c r="A122" s="1" t="s">
        <v>194</v>
      </c>
      <c r="E122" s="27" t="s">
        <v>703</v>
      </c>
    </row>
    <row r="123" ht="25.5">
      <c r="A123" s="1" t="s">
        <v>185</v>
      </c>
      <c r="B123" s="1">
        <v>46</v>
      </c>
      <c r="C123" s="26" t="s">
        <v>789</v>
      </c>
      <c r="D123" t="s">
        <v>239</v>
      </c>
      <c r="E123" s="27" t="s">
        <v>790</v>
      </c>
      <c r="F123" s="28" t="s">
        <v>285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>
      <c r="A125" s="1" t="s">
        <v>193</v>
      </c>
      <c r="E125" s="33" t="s">
        <v>792</v>
      </c>
    </row>
    <row r="126">
      <c r="A126" s="1" t="s">
        <v>194</v>
      </c>
      <c r="E126" s="27" t="s">
        <v>703</v>
      </c>
    </row>
    <row r="127">
      <c r="A127" s="1" t="s">
        <v>185</v>
      </c>
      <c r="B127" s="1">
        <v>25</v>
      </c>
      <c r="C127" s="26" t="s">
        <v>1665</v>
      </c>
      <c r="D127" t="s">
        <v>239</v>
      </c>
      <c r="E127" s="27" t="s">
        <v>1666</v>
      </c>
      <c r="F127" s="28" t="s">
        <v>795</v>
      </c>
      <c r="G127" s="29">
        <v>1.25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243</v>
      </c>
    </row>
    <row r="129">
      <c r="A129" s="1" t="s">
        <v>193</v>
      </c>
      <c r="E129" s="33" t="s">
        <v>1667</v>
      </c>
    </row>
    <row r="130">
      <c r="A130" s="1" t="s">
        <v>194</v>
      </c>
      <c r="E130" s="27" t="s">
        <v>703</v>
      </c>
    </row>
    <row r="131">
      <c r="A131" s="1" t="s">
        <v>185</v>
      </c>
      <c r="B131" s="1">
        <v>27</v>
      </c>
      <c r="C131" s="26" t="s">
        <v>1668</v>
      </c>
      <c r="D131" t="s">
        <v>239</v>
      </c>
      <c r="E131" s="27" t="s">
        <v>1669</v>
      </c>
      <c r="F131" s="28" t="s">
        <v>285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>
      <c r="A133" s="1" t="s">
        <v>193</v>
      </c>
      <c r="E133" s="33" t="s">
        <v>792</v>
      </c>
    </row>
    <row r="134">
      <c r="A134" s="1" t="s">
        <v>194</v>
      </c>
      <c r="E134" s="27" t="s">
        <v>703</v>
      </c>
    </row>
    <row r="135">
      <c r="A135" s="1" t="s">
        <v>185</v>
      </c>
      <c r="B135" s="1">
        <v>28</v>
      </c>
      <c r="C135" s="26" t="s">
        <v>1670</v>
      </c>
      <c r="D135" t="s">
        <v>239</v>
      </c>
      <c r="E135" s="27" t="s">
        <v>1671</v>
      </c>
      <c r="F135" s="28" t="s">
        <v>285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792</v>
      </c>
    </row>
    <row r="138">
      <c r="A138" s="1" t="s">
        <v>194</v>
      </c>
      <c r="E138" s="27" t="s">
        <v>703</v>
      </c>
    </row>
    <row r="139">
      <c r="A139" s="1" t="s">
        <v>185</v>
      </c>
      <c r="B139" s="1">
        <v>29</v>
      </c>
      <c r="C139" s="26" t="s">
        <v>897</v>
      </c>
      <c r="D139" t="s">
        <v>239</v>
      </c>
      <c r="E139" s="27" t="s">
        <v>898</v>
      </c>
      <c r="F139" s="28" t="s">
        <v>285</v>
      </c>
      <c r="G139" s="29">
        <v>20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>
      <c r="A141" s="1" t="s">
        <v>193</v>
      </c>
      <c r="E141" s="33" t="s">
        <v>743</v>
      </c>
    </row>
    <row r="142">
      <c r="A142" s="1" t="s">
        <v>194</v>
      </c>
      <c r="E142" s="27" t="s">
        <v>703</v>
      </c>
    </row>
    <row r="143">
      <c r="A143" s="1" t="s">
        <v>185</v>
      </c>
      <c r="B143" s="1">
        <v>31</v>
      </c>
      <c r="C143" s="26" t="s">
        <v>899</v>
      </c>
      <c r="D143" t="s">
        <v>239</v>
      </c>
      <c r="E143" s="27" t="s">
        <v>900</v>
      </c>
      <c r="F143" s="28" t="s">
        <v>285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759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792</v>
      </c>
    </row>
    <row r="146" ht="178.5">
      <c r="A146" s="1" t="s">
        <v>194</v>
      </c>
      <c r="E146" s="27" t="s">
        <v>901</v>
      </c>
    </row>
    <row r="147">
      <c r="A147" s="1" t="s">
        <v>185</v>
      </c>
      <c r="B147" s="1">
        <v>30</v>
      </c>
      <c r="C147" s="26" t="s">
        <v>902</v>
      </c>
      <c r="D147" t="s">
        <v>239</v>
      </c>
      <c r="E147" s="27" t="s">
        <v>903</v>
      </c>
      <c r="F147" s="28" t="s">
        <v>285</v>
      </c>
      <c r="G147" s="29">
        <v>20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743</v>
      </c>
    </row>
    <row r="150">
      <c r="A150" s="1" t="s">
        <v>194</v>
      </c>
      <c r="E150" s="27" t="s">
        <v>703</v>
      </c>
    </row>
    <row r="151">
      <c r="A151" s="1" t="s">
        <v>185</v>
      </c>
      <c r="B151" s="1">
        <v>32</v>
      </c>
      <c r="C151" s="26" t="s">
        <v>904</v>
      </c>
      <c r="D151" t="s">
        <v>239</v>
      </c>
      <c r="E151" s="27" t="s">
        <v>905</v>
      </c>
      <c r="F151" s="28" t="s">
        <v>285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792</v>
      </c>
    </row>
    <row r="154">
      <c r="A154" s="1" t="s">
        <v>194</v>
      </c>
      <c r="E154" s="27" t="s">
        <v>703</v>
      </c>
    </row>
    <row r="155">
      <c r="A155" s="1" t="s">
        <v>185</v>
      </c>
      <c r="B155" s="1">
        <v>33</v>
      </c>
      <c r="C155" s="26" t="s">
        <v>907</v>
      </c>
      <c r="D155" t="s">
        <v>239</v>
      </c>
      <c r="E155" s="27" t="s">
        <v>908</v>
      </c>
      <c r="F155" s="28" t="s">
        <v>285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792</v>
      </c>
    </row>
    <row r="158">
      <c r="A158" s="1" t="s">
        <v>194</v>
      </c>
      <c r="E158" s="27" t="s">
        <v>703</v>
      </c>
    </row>
    <row r="159">
      <c r="A159" s="1" t="s">
        <v>185</v>
      </c>
      <c r="B159" s="1">
        <v>34</v>
      </c>
      <c r="C159" s="26" t="s">
        <v>918</v>
      </c>
      <c r="D159" t="s">
        <v>239</v>
      </c>
      <c r="E159" s="27" t="s">
        <v>919</v>
      </c>
      <c r="F159" s="28" t="s">
        <v>285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871</v>
      </c>
    </row>
    <row r="162">
      <c r="A162" s="1" t="s">
        <v>194</v>
      </c>
      <c r="E162" s="27" t="s">
        <v>703</v>
      </c>
    </row>
    <row r="163">
      <c r="A163" s="1" t="s">
        <v>185</v>
      </c>
      <c r="B163" s="1">
        <v>35</v>
      </c>
      <c r="C163" s="26" t="s">
        <v>921</v>
      </c>
      <c r="D163" t="s">
        <v>239</v>
      </c>
      <c r="E163" s="27" t="s">
        <v>922</v>
      </c>
      <c r="F163" s="28" t="s">
        <v>285</v>
      </c>
      <c r="G163" s="29">
        <v>2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871</v>
      </c>
    </row>
    <row r="166">
      <c r="A166" s="1" t="s">
        <v>194</v>
      </c>
      <c r="E166" s="27" t="s">
        <v>703</v>
      </c>
    </row>
    <row r="167">
      <c r="A167" s="1" t="s">
        <v>185</v>
      </c>
      <c r="B167" s="1">
        <v>36</v>
      </c>
      <c r="C167" s="26" t="s">
        <v>923</v>
      </c>
      <c r="D167" t="s">
        <v>239</v>
      </c>
      <c r="E167" s="27" t="s">
        <v>924</v>
      </c>
      <c r="F167" s="28" t="s">
        <v>285</v>
      </c>
      <c r="G167" s="29">
        <v>40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992</v>
      </c>
    </row>
    <row r="170">
      <c r="A170" s="1" t="s">
        <v>194</v>
      </c>
      <c r="E170" s="27" t="s">
        <v>703</v>
      </c>
    </row>
    <row r="171">
      <c r="A171" s="1" t="s">
        <v>185</v>
      </c>
      <c r="B171" s="1">
        <v>37</v>
      </c>
      <c r="C171" s="26" t="s">
        <v>926</v>
      </c>
      <c r="D171" t="s">
        <v>239</v>
      </c>
      <c r="E171" s="27" t="s">
        <v>927</v>
      </c>
      <c r="F171" s="28" t="s">
        <v>285</v>
      </c>
      <c r="G171" s="29">
        <v>40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992</v>
      </c>
    </row>
    <row r="174">
      <c r="A174" s="1" t="s">
        <v>194</v>
      </c>
      <c r="E174" s="27" t="s">
        <v>703</v>
      </c>
    </row>
    <row r="175">
      <c r="A175" s="1" t="s">
        <v>185</v>
      </c>
      <c r="B175" s="1">
        <v>38</v>
      </c>
      <c r="C175" s="26" t="s">
        <v>928</v>
      </c>
      <c r="D175" t="s">
        <v>239</v>
      </c>
      <c r="E175" s="27" t="s">
        <v>929</v>
      </c>
      <c r="F175" s="28" t="s">
        <v>285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792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39</v>
      </c>
      <c r="C179" s="26" t="s">
        <v>930</v>
      </c>
      <c r="D179" t="s">
        <v>239</v>
      </c>
      <c r="E179" s="27" t="s">
        <v>931</v>
      </c>
      <c r="F179" s="28" t="s">
        <v>285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792</v>
      </c>
    </row>
    <row r="182">
      <c r="A182" s="1" t="s">
        <v>194</v>
      </c>
      <c r="E182" s="27" t="s">
        <v>703</v>
      </c>
    </row>
    <row r="183">
      <c r="A183" s="1" t="s">
        <v>185</v>
      </c>
      <c r="B183" s="1">
        <v>40</v>
      </c>
      <c r="C183" s="26" t="s">
        <v>932</v>
      </c>
      <c r="D183" t="s">
        <v>239</v>
      </c>
      <c r="E183" s="27" t="s">
        <v>933</v>
      </c>
      <c r="F183" s="28" t="s">
        <v>285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792</v>
      </c>
    </row>
    <row r="186">
      <c r="A186" s="1" t="s">
        <v>194</v>
      </c>
      <c r="E186" s="27" t="s">
        <v>703</v>
      </c>
    </row>
    <row r="187">
      <c r="A187" s="1" t="s">
        <v>185</v>
      </c>
      <c r="B187" s="1">
        <v>41</v>
      </c>
      <c r="C187" s="26" t="s">
        <v>934</v>
      </c>
      <c r="D187" t="s">
        <v>239</v>
      </c>
      <c r="E187" s="27" t="s">
        <v>935</v>
      </c>
      <c r="F187" s="28" t="s">
        <v>285</v>
      </c>
      <c r="G187" s="29">
        <v>1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792</v>
      </c>
    </row>
    <row r="190">
      <c r="A190" s="1" t="s">
        <v>194</v>
      </c>
      <c r="E190" s="27" t="s">
        <v>703</v>
      </c>
    </row>
    <row r="191">
      <c r="A191" s="1" t="s">
        <v>185</v>
      </c>
      <c r="B191" s="1">
        <v>47</v>
      </c>
      <c r="C191" s="26" t="s">
        <v>936</v>
      </c>
      <c r="D191" t="s">
        <v>239</v>
      </c>
      <c r="E191" s="27" t="s">
        <v>937</v>
      </c>
      <c r="F191" s="28" t="s">
        <v>289</v>
      </c>
      <c r="G191" s="29">
        <v>15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1060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48</v>
      </c>
      <c r="C195" s="26" t="s">
        <v>938</v>
      </c>
      <c r="D195" t="s">
        <v>239</v>
      </c>
      <c r="E195" s="27" t="s">
        <v>939</v>
      </c>
      <c r="F195" s="28" t="s">
        <v>289</v>
      </c>
      <c r="G195" s="29">
        <v>15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1060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49</v>
      </c>
      <c r="C199" s="26" t="s">
        <v>1672</v>
      </c>
      <c r="D199" t="s">
        <v>239</v>
      </c>
      <c r="E199" s="27" t="s">
        <v>1673</v>
      </c>
      <c r="F199" s="28" t="s">
        <v>285</v>
      </c>
      <c r="G199" s="29">
        <v>2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871</v>
      </c>
    </row>
    <row r="202">
      <c r="A202" s="1" t="s">
        <v>194</v>
      </c>
      <c r="E202" s="27" t="s">
        <v>703</v>
      </c>
    </row>
    <row r="203">
      <c r="A203" s="1" t="s">
        <v>185</v>
      </c>
      <c r="B203" s="1">
        <v>50</v>
      </c>
      <c r="C203" s="26" t="s">
        <v>1038</v>
      </c>
      <c r="D203" t="s">
        <v>239</v>
      </c>
      <c r="E203" s="27" t="s">
        <v>1039</v>
      </c>
      <c r="F203" s="28" t="s">
        <v>285</v>
      </c>
      <c r="G203" s="29">
        <v>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871</v>
      </c>
    </row>
    <row r="206">
      <c r="A206" s="1" t="s">
        <v>194</v>
      </c>
      <c r="E206" s="27" t="s">
        <v>703</v>
      </c>
    </row>
    <row r="207">
      <c r="A207" s="1" t="s">
        <v>185</v>
      </c>
      <c r="B207" s="1">
        <v>51</v>
      </c>
      <c r="C207" s="26" t="s">
        <v>1040</v>
      </c>
      <c r="D207" t="s">
        <v>239</v>
      </c>
      <c r="E207" s="27" t="s">
        <v>1041</v>
      </c>
      <c r="F207" s="28" t="s">
        <v>285</v>
      </c>
      <c r="G207" s="29">
        <v>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871</v>
      </c>
    </row>
    <row r="210">
      <c r="A210" s="1" t="s">
        <v>194</v>
      </c>
      <c r="E210" s="27" t="s">
        <v>703</v>
      </c>
    </row>
    <row r="211">
      <c r="A211" s="1" t="s">
        <v>185</v>
      </c>
      <c r="B211" s="1">
        <v>52</v>
      </c>
      <c r="C211" s="26" t="s">
        <v>968</v>
      </c>
      <c r="D211" t="s">
        <v>239</v>
      </c>
      <c r="E211" s="27" t="s">
        <v>969</v>
      </c>
      <c r="F211" s="28" t="s">
        <v>285</v>
      </c>
      <c r="G211" s="29">
        <v>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>
      <c r="A213" s="1" t="s">
        <v>193</v>
      </c>
      <c r="E213" s="33" t="s">
        <v>871</v>
      </c>
    </row>
    <row r="214">
      <c r="A214" s="1" t="s">
        <v>194</v>
      </c>
      <c r="E214" s="27" t="s">
        <v>703</v>
      </c>
    </row>
    <row r="215" ht="25.5">
      <c r="A215" s="1" t="s">
        <v>185</v>
      </c>
      <c r="B215" s="1">
        <v>53</v>
      </c>
      <c r="C215" s="26" t="s">
        <v>1674</v>
      </c>
      <c r="D215" t="s">
        <v>239</v>
      </c>
      <c r="E215" s="27" t="s">
        <v>1675</v>
      </c>
      <c r="F215" s="28" t="s">
        <v>1044</v>
      </c>
      <c r="G215" s="29">
        <v>100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734</v>
      </c>
    </row>
    <row r="218">
      <c r="A218" s="1" t="s">
        <v>194</v>
      </c>
      <c r="E218" s="27" t="s">
        <v>703</v>
      </c>
    </row>
    <row r="219">
      <c r="A219" s="1" t="s">
        <v>185</v>
      </c>
      <c r="B219" s="1">
        <v>26</v>
      </c>
      <c r="C219" s="26" t="s">
        <v>983</v>
      </c>
      <c r="D219" t="s">
        <v>239</v>
      </c>
      <c r="E219" s="27" t="s">
        <v>984</v>
      </c>
      <c r="F219" s="28" t="s">
        <v>337</v>
      </c>
      <c r="G219" s="29">
        <v>0.10000000000000001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801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54</v>
      </c>
      <c r="C223" s="26" t="s">
        <v>1002</v>
      </c>
      <c r="D223" t="s">
        <v>239</v>
      </c>
      <c r="E223" s="27" t="s">
        <v>1003</v>
      </c>
      <c r="F223" s="28" t="s">
        <v>289</v>
      </c>
      <c r="G223" s="29">
        <v>45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759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1023</v>
      </c>
    </row>
    <row r="226" ht="102">
      <c r="A226" s="1" t="s">
        <v>194</v>
      </c>
      <c r="E226" s="27" t="s">
        <v>1005</v>
      </c>
    </row>
    <row r="227">
      <c r="A227" s="1" t="s">
        <v>182</v>
      </c>
      <c r="C227" s="22" t="s">
        <v>1006</v>
      </c>
      <c r="E227" s="23" t="s">
        <v>1007</v>
      </c>
      <c r="L227" s="24">
        <f>SUMIFS(L228:L251,A228:A251,"P")</f>
        <v>0</v>
      </c>
      <c r="M227" s="24">
        <f>SUMIFS(M228:M251,A228:A251,"P")</f>
        <v>0</v>
      </c>
      <c r="N227" s="25"/>
    </row>
    <row r="228" ht="25.5">
      <c r="A228" s="1" t="s">
        <v>185</v>
      </c>
      <c r="B228" s="1">
        <v>55</v>
      </c>
      <c r="C228" s="26" t="s">
        <v>186</v>
      </c>
      <c r="D228" t="s">
        <v>187</v>
      </c>
      <c r="E228" s="27" t="s">
        <v>188</v>
      </c>
      <c r="F228" s="28" t="s">
        <v>189</v>
      </c>
      <c r="G228" s="29">
        <v>2.867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190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191</v>
      </c>
      <c r="E229" s="27" t="s">
        <v>192</v>
      </c>
    </row>
    <row r="230">
      <c r="A230" s="1" t="s">
        <v>193</v>
      </c>
      <c r="E230" s="33" t="s">
        <v>1676</v>
      </c>
    </row>
    <row r="231" ht="153">
      <c r="A231" s="1" t="s">
        <v>194</v>
      </c>
      <c r="E231" s="27" t="s">
        <v>195</v>
      </c>
    </row>
    <row r="232" ht="25.5">
      <c r="A232" s="1" t="s">
        <v>185</v>
      </c>
      <c r="B232" s="1">
        <v>56</v>
      </c>
      <c r="C232" s="26" t="s">
        <v>1009</v>
      </c>
      <c r="D232" t="s">
        <v>1010</v>
      </c>
      <c r="E232" s="27" t="s">
        <v>1011</v>
      </c>
      <c r="F232" s="28" t="s">
        <v>189</v>
      </c>
      <c r="G232" s="29">
        <v>0.10000000000000001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190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191</v>
      </c>
      <c r="E233" s="27" t="s">
        <v>192</v>
      </c>
    </row>
    <row r="234">
      <c r="A234" s="1" t="s">
        <v>193</v>
      </c>
      <c r="E234" s="33" t="s">
        <v>801</v>
      </c>
    </row>
    <row r="235" ht="153">
      <c r="A235" s="1" t="s">
        <v>194</v>
      </c>
      <c r="E235" s="27" t="s">
        <v>195</v>
      </c>
    </row>
    <row r="236" ht="25.5">
      <c r="A236" s="1" t="s">
        <v>185</v>
      </c>
      <c r="B236" s="1">
        <v>57</v>
      </c>
      <c r="C236" s="26" t="s">
        <v>1012</v>
      </c>
      <c r="D236" t="s">
        <v>1013</v>
      </c>
      <c r="E236" s="27" t="s">
        <v>1014</v>
      </c>
      <c r="F236" s="28" t="s">
        <v>189</v>
      </c>
      <c r="G236" s="29">
        <v>0.20000000000000001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190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191</v>
      </c>
      <c r="E237" s="27" t="s">
        <v>192</v>
      </c>
    </row>
    <row r="238">
      <c r="A238" s="1" t="s">
        <v>193</v>
      </c>
      <c r="E238" s="33" t="s">
        <v>1016</v>
      </c>
    </row>
    <row r="239" ht="153">
      <c r="A239" s="1" t="s">
        <v>194</v>
      </c>
      <c r="E239" s="27" t="s">
        <v>195</v>
      </c>
    </row>
    <row r="240" ht="25.5">
      <c r="A240" s="1" t="s">
        <v>185</v>
      </c>
      <c r="B240" s="1">
        <v>60</v>
      </c>
      <c r="C240" s="26" t="s">
        <v>205</v>
      </c>
      <c r="D240" t="s">
        <v>206</v>
      </c>
      <c r="E240" s="27" t="s">
        <v>207</v>
      </c>
      <c r="F240" s="28" t="s">
        <v>189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190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191</v>
      </c>
      <c r="E241" s="27" t="s">
        <v>192</v>
      </c>
    </row>
    <row r="242">
      <c r="A242" s="1" t="s">
        <v>193</v>
      </c>
      <c r="E242" s="33" t="s">
        <v>792</v>
      </c>
    </row>
    <row r="243" ht="153">
      <c r="A243" s="1" t="s">
        <v>194</v>
      </c>
      <c r="E243" s="27" t="s">
        <v>1015</v>
      </c>
    </row>
    <row r="244" ht="25.5">
      <c r="A244" s="1" t="s">
        <v>185</v>
      </c>
      <c r="B244" s="1">
        <v>58</v>
      </c>
      <c r="C244" s="26" t="s">
        <v>218</v>
      </c>
      <c r="D244" t="s">
        <v>219</v>
      </c>
      <c r="E244" s="27" t="s">
        <v>220</v>
      </c>
      <c r="F244" s="28" t="s">
        <v>189</v>
      </c>
      <c r="G244" s="29">
        <v>0.10000000000000001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190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191</v>
      </c>
      <c r="E245" s="27" t="s">
        <v>192</v>
      </c>
    </row>
    <row r="246">
      <c r="A246" s="1" t="s">
        <v>193</v>
      </c>
      <c r="E246" s="33" t="s">
        <v>801</v>
      </c>
    </row>
    <row r="247" ht="153">
      <c r="A247" s="1" t="s">
        <v>194</v>
      </c>
      <c r="E247" s="27" t="s">
        <v>195</v>
      </c>
    </row>
    <row r="248" ht="25.5">
      <c r="A248" s="1" t="s">
        <v>185</v>
      </c>
      <c r="B248" s="1">
        <v>59</v>
      </c>
      <c r="C248" s="26" t="s">
        <v>230</v>
      </c>
      <c r="D248" t="s">
        <v>231</v>
      </c>
      <c r="E248" s="27" t="s">
        <v>232</v>
      </c>
      <c r="F248" s="28" t="s">
        <v>189</v>
      </c>
      <c r="G248" s="29">
        <v>0.10000000000000001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190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191</v>
      </c>
      <c r="E249" s="27" t="s">
        <v>192</v>
      </c>
    </row>
    <row r="250">
      <c r="A250" s="1" t="s">
        <v>193</v>
      </c>
      <c r="E250" s="33" t="s">
        <v>801</v>
      </c>
    </row>
    <row r="251" ht="153">
      <c r="A251" s="1" t="s">
        <v>194</v>
      </c>
      <c r="E251" s="27" t="s">
        <v>195</v>
      </c>
    </row>
  </sheetData>
  <sheetProtection sheet="1" objects="1" scenarios="1" spinCount="100000" saltValue="WUSHyFZt8tR3QgpdDhoDN0mllvb/U5txfBaqF/Qmizle0FU/XQJFhTdbXNjnQN1wC2H8Ywk3bYG5K27msa5Yag==" hashValue="vu/qpg7/HyEHJ+A7uZkuJTmnou/RPEmOkDiYBQFbw5AHXLOoqJjSEu+MsY1M8Ev5grPqjUFA52b8ZuosZ2GiU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COUNTIFS(L8:L401,"=0",A8:A401,"P")+COUNTIFS(L8:L401,"",A8:A401,"P")+SUM(Q8:Q401)</f>
        <v>0</v>
      </c>
    </row>
    <row r="8">
      <c r="A8" s="1" t="s">
        <v>180</v>
      </c>
      <c r="C8" s="22" t="s">
        <v>1677</v>
      </c>
      <c r="E8" s="23" t="s">
        <v>45</v>
      </c>
      <c r="L8" s="24">
        <f>L9+L30+L35+L388</f>
        <v>0</v>
      </c>
      <c r="M8" s="24">
        <f>M9+M30+M35+M388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185</v>
      </c>
      <c r="B10" s="1">
        <v>1</v>
      </c>
      <c r="C10" s="26" t="s">
        <v>250</v>
      </c>
      <c r="D10" t="s">
        <v>239</v>
      </c>
      <c r="E10" s="27" t="s">
        <v>251</v>
      </c>
      <c r="F10" s="28" t="s">
        <v>241</v>
      </c>
      <c r="G10" s="29">
        <v>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724</v>
      </c>
    </row>
    <row r="13">
      <c r="A13" s="1" t="s">
        <v>194</v>
      </c>
      <c r="E13" s="27" t="s">
        <v>1258</v>
      </c>
    </row>
    <row r="14">
      <c r="A14" s="1" t="s">
        <v>185</v>
      </c>
      <c r="B14" s="1">
        <v>2</v>
      </c>
      <c r="C14" s="26" t="s">
        <v>1678</v>
      </c>
      <c r="D14" t="s">
        <v>239</v>
      </c>
      <c r="E14" s="27" t="s">
        <v>1679</v>
      </c>
      <c r="F14" s="28" t="s">
        <v>241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871</v>
      </c>
    </row>
    <row r="17">
      <c r="A17" s="1" t="s">
        <v>194</v>
      </c>
      <c r="E17" s="27" t="s">
        <v>1258</v>
      </c>
    </row>
    <row r="18">
      <c r="A18" s="1" t="s">
        <v>185</v>
      </c>
      <c r="B18" s="1">
        <v>3</v>
      </c>
      <c r="C18" s="26" t="s">
        <v>1680</v>
      </c>
      <c r="D18" t="s">
        <v>239</v>
      </c>
      <c r="E18" s="27" t="s">
        <v>1681</v>
      </c>
      <c r="F18" s="28" t="s">
        <v>241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871</v>
      </c>
    </row>
    <row r="21">
      <c r="A21" s="1" t="s">
        <v>194</v>
      </c>
      <c r="E21" s="27" t="s">
        <v>1258</v>
      </c>
    </row>
    <row r="22">
      <c r="A22" s="1" t="s">
        <v>185</v>
      </c>
      <c r="B22" s="1">
        <v>5</v>
      </c>
      <c r="C22" s="26" t="s">
        <v>262</v>
      </c>
      <c r="D22" t="s">
        <v>239</v>
      </c>
      <c r="E22" s="27" t="s">
        <v>263</v>
      </c>
      <c r="F22" s="28" t="s">
        <v>241</v>
      </c>
      <c r="G22" s="29">
        <v>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822</v>
      </c>
    </row>
    <row r="25">
      <c r="A25" s="1" t="s">
        <v>194</v>
      </c>
      <c r="E25" s="27" t="s">
        <v>1258</v>
      </c>
    </row>
    <row r="26">
      <c r="A26" s="1" t="s">
        <v>185</v>
      </c>
      <c r="B26" s="1">
        <v>4</v>
      </c>
      <c r="C26" s="26" t="s">
        <v>1682</v>
      </c>
      <c r="D26" t="s">
        <v>239</v>
      </c>
      <c r="E26" s="27" t="s">
        <v>1683</v>
      </c>
      <c r="F26" s="28" t="s">
        <v>269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822</v>
      </c>
    </row>
    <row r="29">
      <c r="A29" s="1" t="s">
        <v>194</v>
      </c>
      <c r="E29" s="27" t="s">
        <v>1258</v>
      </c>
    </row>
    <row r="30">
      <c r="A30" s="1" t="s">
        <v>182</v>
      </c>
      <c r="C30" s="22" t="s">
        <v>1684</v>
      </c>
      <c r="E30" s="23" t="s">
        <v>1685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185</v>
      </c>
      <c r="B31" s="1">
        <v>6</v>
      </c>
      <c r="C31" s="26" t="s">
        <v>1686</v>
      </c>
      <c r="D31" t="s">
        <v>239</v>
      </c>
      <c r="E31" s="27" t="s">
        <v>1687</v>
      </c>
      <c r="F31" s="28" t="s">
        <v>241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792</v>
      </c>
    </row>
    <row r="34">
      <c r="A34" s="1" t="s">
        <v>194</v>
      </c>
      <c r="E34" s="27" t="s">
        <v>1258</v>
      </c>
    </row>
    <row r="35">
      <c r="A35" s="1" t="s">
        <v>182</v>
      </c>
      <c r="C35" s="22" t="s">
        <v>1304</v>
      </c>
      <c r="E35" s="23" t="s">
        <v>1305</v>
      </c>
      <c r="L35" s="24">
        <f>SUMIFS(L36:L387,A36:A387,"P")</f>
        <v>0</v>
      </c>
      <c r="M35" s="24">
        <f>SUMIFS(M36:M387,A36:A387,"P")</f>
        <v>0</v>
      </c>
      <c r="N35" s="25"/>
    </row>
    <row r="36" ht="25.5">
      <c r="A36" s="1" t="s">
        <v>185</v>
      </c>
      <c r="B36" s="1">
        <v>84</v>
      </c>
      <c r="C36" s="26" t="s">
        <v>1124</v>
      </c>
      <c r="D36" t="s">
        <v>239</v>
      </c>
      <c r="E36" s="27" t="s">
        <v>1125</v>
      </c>
      <c r="F36" s="28" t="s">
        <v>289</v>
      </c>
      <c r="G36" s="29">
        <v>100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242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191</v>
      </c>
      <c r="E37" s="27" t="s">
        <v>243</v>
      </c>
    </row>
    <row r="38">
      <c r="A38" s="1" t="s">
        <v>193</v>
      </c>
      <c r="E38" s="33" t="s">
        <v>734</v>
      </c>
    </row>
    <row r="39">
      <c r="A39" s="1" t="s">
        <v>194</v>
      </c>
      <c r="E39" s="27" t="s">
        <v>703</v>
      </c>
    </row>
    <row r="40" ht="25.5">
      <c r="A40" s="1" t="s">
        <v>185</v>
      </c>
      <c r="B40" s="1">
        <v>83</v>
      </c>
      <c r="C40" s="26" t="s">
        <v>1422</v>
      </c>
      <c r="D40" t="s">
        <v>239</v>
      </c>
      <c r="E40" s="27" t="s">
        <v>1423</v>
      </c>
      <c r="F40" s="28" t="s">
        <v>289</v>
      </c>
      <c r="G40" s="29">
        <v>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242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191</v>
      </c>
      <c r="E41" s="27" t="s">
        <v>243</v>
      </c>
    </row>
    <row r="42">
      <c r="A42" s="1" t="s">
        <v>193</v>
      </c>
      <c r="E42" s="33" t="s">
        <v>743</v>
      </c>
    </row>
    <row r="43">
      <c r="A43" s="1" t="s">
        <v>194</v>
      </c>
      <c r="E43" s="27" t="s">
        <v>703</v>
      </c>
    </row>
    <row r="44">
      <c r="A44" s="1" t="s">
        <v>185</v>
      </c>
      <c r="B44" s="1">
        <v>82</v>
      </c>
      <c r="C44" s="26" t="s">
        <v>1315</v>
      </c>
      <c r="D44" t="s">
        <v>239</v>
      </c>
      <c r="E44" s="27" t="s">
        <v>1316</v>
      </c>
      <c r="F44" s="28" t="s">
        <v>285</v>
      </c>
      <c r="G44" s="29">
        <v>25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242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191</v>
      </c>
      <c r="E45" s="27" t="s">
        <v>243</v>
      </c>
    </row>
    <row r="46">
      <c r="A46" s="1" t="s">
        <v>193</v>
      </c>
      <c r="E46" s="33" t="s">
        <v>1069</v>
      </c>
    </row>
    <row r="47">
      <c r="A47" s="1" t="s">
        <v>194</v>
      </c>
      <c r="E47" s="27" t="s">
        <v>703</v>
      </c>
    </row>
    <row r="48" ht="25.5">
      <c r="A48" s="1" t="s">
        <v>185</v>
      </c>
      <c r="B48" s="1">
        <v>87</v>
      </c>
      <c r="C48" s="26" t="s">
        <v>1688</v>
      </c>
      <c r="D48" t="s">
        <v>239</v>
      </c>
      <c r="E48" s="27" t="s">
        <v>1689</v>
      </c>
      <c r="F48" s="28" t="s">
        <v>285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243</v>
      </c>
    </row>
    <row r="50">
      <c r="A50" s="1" t="s">
        <v>193</v>
      </c>
      <c r="E50" s="33" t="s">
        <v>792</v>
      </c>
    </row>
    <row r="51">
      <c r="A51" s="1" t="s">
        <v>194</v>
      </c>
      <c r="E51" s="27" t="s">
        <v>703</v>
      </c>
    </row>
    <row r="52" ht="25.5">
      <c r="A52" s="1" t="s">
        <v>185</v>
      </c>
      <c r="B52" s="1">
        <v>85</v>
      </c>
      <c r="C52" s="26" t="s">
        <v>1024</v>
      </c>
      <c r="D52" t="s">
        <v>239</v>
      </c>
      <c r="E52" s="27" t="s">
        <v>1025</v>
      </c>
      <c r="F52" s="28" t="s">
        <v>285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243</v>
      </c>
    </row>
    <row r="54">
      <c r="A54" s="1" t="s">
        <v>193</v>
      </c>
      <c r="E54" s="33" t="s">
        <v>792</v>
      </c>
    </row>
    <row r="55">
      <c r="A55" s="1" t="s">
        <v>194</v>
      </c>
      <c r="E55" s="27" t="s">
        <v>703</v>
      </c>
    </row>
    <row r="56">
      <c r="A56" s="1" t="s">
        <v>185</v>
      </c>
      <c r="B56" s="1">
        <v>88</v>
      </c>
      <c r="C56" s="26" t="s">
        <v>1428</v>
      </c>
      <c r="D56" t="s">
        <v>239</v>
      </c>
      <c r="E56" s="27" t="s">
        <v>1429</v>
      </c>
      <c r="F56" s="28" t="s">
        <v>289</v>
      </c>
      <c r="G56" s="29">
        <v>100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>
      <c r="A58" s="1" t="s">
        <v>193</v>
      </c>
      <c r="E58" s="33" t="s">
        <v>734</v>
      </c>
    </row>
    <row r="59">
      <c r="A59" s="1" t="s">
        <v>194</v>
      </c>
      <c r="E59" s="27" t="s">
        <v>703</v>
      </c>
    </row>
    <row r="60">
      <c r="A60" s="1" t="s">
        <v>185</v>
      </c>
      <c r="B60" s="1">
        <v>89</v>
      </c>
      <c r="C60" s="26" t="s">
        <v>1630</v>
      </c>
      <c r="D60" t="s">
        <v>239</v>
      </c>
      <c r="E60" s="27" t="s">
        <v>1631</v>
      </c>
      <c r="F60" s="28" t="s">
        <v>289</v>
      </c>
      <c r="G60" s="29">
        <v>10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>
      <c r="A62" s="1" t="s">
        <v>193</v>
      </c>
      <c r="E62" s="33" t="s">
        <v>706</v>
      </c>
    </row>
    <row r="63">
      <c r="A63" s="1" t="s">
        <v>194</v>
      </c>
      <c r="E63" s="27" t="s">
        <v>703</v>
      </c>
    </row>
    <row r="64">
      <c r="A64" s="1" t="s">
        <v>185</v>
      </c>
      <c r="B64" s="1">
        <v>81</v>
      </c>
      <c r="C64" s="26" t="s">
        <v>311</v>
      </c>
      <c r="D64" t="s">
        <v>239</v>
      </c>
      <c r="E64" s="27" t="s">
        <v>312</v>
      </c>
      <c r="F64" s="28" t="s">
        <v>285</v>
      </c>
      <c r="G64" s="29">
        <v>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792</v>
      </c>
    </row>
    <row r="67">
      <c r="A67" s="1" t="s">
        <v>194</v>
      </c>
      <c r="E67" s="27" t="s">
        <v>703</v>
      </c>
    </row>
    <row r="68">
      <c r="A68" s="1" t="s">
        <v>185</v>
      </c>
      <c r="B68" s="1">
        <v>76</v>
      </c>
      <c r="C68" s="26" t="s">
        <v>784</v>
      </c>
      <c r="D68" t="s">
        <v>239</v>
      </c>
      <c r="E68" s="27" t="s">
        <v>785</v>
      </c>
      <c r="F68" s="28" t="s">
        <v>285</v>
      </c>
      <c r="G68" s="29">
        <v>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1095</v>
      </c>
    </row>
    <row r="71">
      <c r="A71" s="1" t="s">
        <v>194</v>
      </c>
      <c r="E71" s="27" t="s">
        <v>703</v>
      </c>
    </row>
    <row r="72">
      <c r="A72" s="1" t="s">
        <v>185</v>
      </c>
      <c r="B72" s="1">
        <v>77</v>
      </c>
      <c r="C72" s="26" t="s">
        <v>1690</v>
      </c>
      <c r="D72" t="s">
        <v>239</v>
      </c>
      <c r="E72" s="27" t="s">
        <v>1691</v>
      </c>
      <c r="F72" s="28" t="s">
        <v>285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  <c r="E74" s="33" t="s">
        <v>792</v>
      </c>
    </row>
    <row r="75">
      <c r="A75" s="1" t="s">
        <v>194</v>
      </c>
      <c r="E75" s="27" t="s">
        <v>703</v>
      </c>
    </row>
    <row r="76">
      <c r="A76" s="1" t="s">
        <v>185</v>
      </c>
      <c r="B76" s="1">
        <v>80</v>
      </c>
      <c r="C76" s="26" t="s">
        <v>1692</v>
      </c>
      <c r="D76" t="s">
        <v>239</v>
      </c>
      <c r="E76" s="27" t="s">
        <v>1693</v>
      </c>
      <c r="F76" s="28" t="s">
        <v>289</v>
      </c>
      <c r="G76" s="29">
        <v>12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  <c r="E78" s="33" t="s">
        <v>729</v>
      </c>
    </row>
    <row r="79">
      <c r="A79" s="1" t="s">
        <v>194</v>
      </c>
      <c r="E79" s="27" t="s">
        <v>703</v>
      </c>
    </row>
    <row r="80">
      <c r="A80" s="1" t="s">
        <v>185</v>
      </c>
      <c r="B80" s="1">
        <v>78</v>
      </c>
      <c r="C80" s="26" t="s">
        <v>1694</v>
      </c>
      <c r="D80" t="s">
        <v>239</v>
      </c>
      <c r="E80" s="27" t="s">
        <v>1695</v>
      </c>
      <c r="F80" s="28" t="s">
        <v>289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  <c r="E82" s="33" t="s">
        <v>871</v>
      </c>
    </row>
    <row r="83">
      <c r="A83" s="1" t="s">
        <v>194</v>
      </c>
      <c r="E83" s="27" t="s">
        <v>703</v>
      </c>
    </row>
    <row r="84" ht="25.5">
      <c r="A84" s="1" t="s">
        <v>185</v>
      </c>
      <c r="B84" s="1">
        <v>79</v>
      </c>
      <c r="C84" s="26" t="s">
        <v>1696</v>
      </c>
      <c r="D84" t="s">
        <v>239</v>
      </c>
      <c r="E84" s="27" t="s">
        <v>1697</v>
      </c>
      <c r="F84" s="28" t="s">
        <v>285</v>
      </c>
      <c r="G84" s="29">
        <v>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  <c r="E86" s="33" t="s">
        <v>792</v>
      </c>
    </row>
    <row r="87">
      <c r="A87" s="1" t="s">
        <v>194</v>
      </c>
      <c r="E87" s="27" t="s">
        <v>703</v>
      </c>
    </row>
    <row r="88">
      <c r="A88" s="1" t="s">
        <v>185</v>
      </c>
      <c r="B88" s="1">
        <v>93</v>
      </c>
      <c r="C88" s="26" t="s">
        <v>1318</v>
      </c>
      <c r="D88" t="s">
        <v>239</v>
      </c>
      <c r="E88" s="27" t="s">
        <v>1319</v>
      </c>
      <c r="F88" s="28" t="s">
        <v>1320</v>
      </c>
      <c r="G88" s="29">
        <v>50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  <c r="E90" s="33" t="s">
        <v>721</v>
      </c>
    </row>
    <row r="91">
      <c r="A91" s="1" t="s">
        <v>194</v>
      </c>
      <c r="E91" s="27" t="s">
        <v>703</v>
      </c>
    </row>
    <row r="92">
      <c r="A92" s="1" t="s">
        <v>185</v>
      </c>
      <c r="B92" s="1">
        <v>68</v>
      </c>
      <c r="C92" s="26" t="s">
        <v>1698</v>
      </c>
      <c r="D92" t="s">
        <v>239</v>
      </c>
      <c r="E92" s="27" t="s">
        <v>1699</v>
      </c>
      <c r="F92" s="28" t="s">
        <v>289</v>
      </c>
      <c r="G92" s="29">
        <v>25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>
      <c r="A94" s="1" t="s">
        <v>193</v>
      </c>
      <c r="E94" s="33" t="s">
        <v>1069</v>
      </c>
    </row>
    <row r="95">
      <c r="A95" s="1" t="s">
        <v>194</v>
      </c>
      <c r="E95" s="27" t="s">
        <v>703</v>
      </c>
    </row>
    <row r="96" ht="25.5">
      <c r="A96" s="1" t="s">
        <v>185</v>
      </c>
      <c r="B96" s="1">
        <v>70</v>
      </c>
      <c r="C96" s="26" t="s">
        <v>786</v>
      </c>
      <c r="D96" t="s">
        <v>239</v>
      </c>
      <c r="E96" s="27" t="s">
        <v>787</v>
      </c>
      <c r="F96" s="28" t="s">
        <v>289</v>
      </c>
      <c r="G96" s="29">
        <v>30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707</v>
      </c>
    </row>
    <row r="99">
      <c r="A99" s="1" t="s">
        <v>194</v>
      </c>
      <c r="E99" s="27" t="s">
        <v>703</v>
      </c>
    </row>
    <row r="100" ht="25.5">
      <c r="A100" s="1" t="s">
        <v>185</v>
      </c>
      <c r="B100" s="1">
        <v>69</v>
      </c>
      <c r="C100" s="26" t="s">
        <v>1700</v>
      </c>
      <c r="D100" t="s">
        <v>239</v>
      </c>
      <c r="E100" s="27" t="s">
        <v>1701</v>
      </c>
      <c r="F100" s="28" t="s">
        <v>285</v>
      </c>
      <c r="G100" s="29">
        <v>16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841</v>
      </c>
    </row>
    <row r="103">
      <c r="A103" s="1" t="s">
        <v>194</v>
      </c>
      <c r="E103" s="27" t="s">
        <v>703</v>
      </c>
    </row>
    <row r="104" ht="25.5">
      <c r="A104" s="1" t="s">
        <v>185</v>
      </c>
      <c r="B104" s="1">
        <v>71</v>
      </c>
      <c r="C104" s="26" t="s">
        <v>789</v>
      </c>
      <c r="D104" t="s">
        <v>239</v>
      </c>
      <c r="E104" s="27" t="s">
        <v>790</v>
      </c>
      <c r="F104" s="28" t="s">
        <v>285</v>
      </c>
      <c r="G104" s="29">
        <v>20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  <c r="E106" s="33" t="s">
        <v>743</v>
      </c>
    </row>
    <row r="107">
      <c r="A107" s="1" t="s">
        <v>194</v>
      </c>
      <c r="E107" s="27" t="s">
        <v>703</v>
      </c>
    </row>
    <row r="108">
      <c r="A108" s="1" t="s">
        <v>185</v>
      </c>
      <c r="B108" s="1">
        <v>73</v>
      </c>
      <c r="C108" s="26" t="s">
        <v>1323</v>
      </c>
      <c r="D108" t="s">
        <v>239</v>
      </c>
      <c r="E108" s="27" t="s">
        <v>1324</v>
      </c>
      <c r="F108" s="28" t="s">
        <v>289</v>
      </c>
      <c r="G108" s="29">
        <v>100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  <c r="E110" s="33" t="s">
        <v>734</v>
      </c>
    </row>
    <row r="111">
      <c r="A111" s="1" t="s">
        <v>194</v>
      </c>
      <c r="E111" s="27" t="s">
        <v>703</v>
      </c>
    </row>
    <row r="112">
      <c r="A112" s="1" t="s">
        <v>185</v>
      </c>
      <c r="B112" s="1">
        <v>72</v>
      </c>
      <c r="C112" s="26" t="s">
        <v>1441</v>
      </c>
      <c r="D112" t="s">
        <v>239</v>
      </c>
      <c r="E112" s="27" t="s">
        <v>1442</v>
      </c>
      <c r="F112" s="28" t="s">
        <v>285</v>
      </c>
      <c r="G112" s="29">
        <v>60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  <c r="E114" s="33" t="s">
        <v>754</v>
      </c>
    </row>
    <row r="115">
      <c r="A115" s="1" t="s">
        <v>194</v>
      </c>
      <c r="E115" s="27" t="s">
        <v>703</v>
      </c>
    </row>
    <row r="116">
      <c r="A116" s="1" t="s">
        <v>185</v>
      </c>
      <c r="B116" s="1">
        <v>65</v>
      </c>
      <c r="C116" s="26" t="s">
        <v>1443</v>
      </c>
      <c r="D116" t="s">
        <v>239</v>
      </c>
      <c r="E116" s="27" t="s">
        <v>1444</v>
      </c>
      <c r="F116" s="28" t="s">
        <v>285</v>
      </c>
      <c r="G116" s="29">
        <v>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871</v>
      </c>
    </row>
    <row r="119">
      <c r="A119" s="1" t="s">
        <v>194</v>
      </c>
      <c r="E119" s="27" t="s">
        <v>703</v>
      </c>
    </row>
    <row r="120">
      <c r="A120" s="1" t="s">
        <v>185</v>
      </c>
      <c r="B120" s="1">
        <v>74</v>
      </c>
      <c r="C120" s="26" t="s">
        <v>1451</v>
      </c>
      <c r="D120" t="s">
        <v>239</v>
      </c>
      <c r="E120" s="27" t="s">
        <v>1452</v>
      </c>
      <c r="F120" s="28" t="s">
        <v>285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  <c r="E122" s="33" t="s">
        <v>822</v>
      </c>
    </row>
    <row r="123">
      <c r="A123" s="1" t="s">
        <v>194</v>
      </c>
      <c r="E123" s="27" t="s">
        <v>703</v>
      </c>
    </row>
    <row r="124" ht="25.5">
      <c r="A124" s="1" t="s">
        <v>185</v>
      </c>
      <c r="B124" s="1">
        <v>66</v>
      </c>
      <c r="C124" s="26" t="s">
        <v>1326</v>
      </c>
      <c r="D124" t="s">
        <v>239</v>
      </c>
      <c r="E124" s="27" t="s">
        <v>1327</v>
      </c>
      <c r="F124" s="28" t="s">
        <v>285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792</v>
      </c>
    </row>
    <row r="127">
      <c r="A127" s="1" t="s">
        <v>194</v>
      </c>
      <c r="E127" s="27" t="s">
        <v>703</v>
      </c>
    </row>
    <row r="128" ht="38.25">
      <c r="A128" s="1" t="s">
        <v>185</v>
      </c>
      <c r="B128" s="1">
        <v>67</v>
      </c>
      <c r="C128" s="26" t="s">
        <v>1328</v>
      </c>
      <c r="D128" t="s">
        <v>239</v>
      </c>
      <c r="E128" s="27" t="s">
        <v>1329</v>
      </c>
      <c r="F128" s="28" t="s">
        <v>285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  <c r="E130" s="33" t="s">
        <v>855</v>
      </c>
    </row>
    <row r="131">
      <c r="A131" s="1" t="s">
        <v>194</v>
      </c>
      <c r="E131" s="27" t="s">
        <v>703</v>
      </c>
    </row>
    <row r="132" ht="25.5">
      <c r="A132" s="1" t="s">
        <v>185</v>
      </c>
      <c r="B132" s="1">
        <v>75</v>
      </c>
      <c r="C132" s="26" t="s">
        <v>1459</v>
      </c>
      <c r="D132" t="s">
        <v>239</v>
      </c>
      <c r="E132" s="27" t="s">
        <v>1460</v>
      </c>
      <c r="F132" s="28" t="s">
        <v>285</v>
      </c>
      <c r="G132" s="29">
        <v>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>
      <c r="A134" s="1" t="s">
        <v>193</v>
      </c>
      <c r="E134" s="33" t="s">
        <v>1096</v>
      </c>
    </row>
    <row r="135">
      <c r="A135" s="1" t="s">
        <v>194</v>
      </c>
      <c r="E135" s="27" t="s">
        <v>703</v>
      </c>
    </row>
    <row r="136">
      <c r="A136" s="1" t="s">
        <v>185</v>
      </c>
      <c r="B136" s="1">
        <v>59</v>
      </c>
      <c r="C136" s="26" t="s">
        <v>1461</v>
      </c>
      <c r="D136" t="s">
        <v>239</v>
      </c>
      <c r="E136" s="27" t="s">
        <v>1462</v>
      </c>
      <c r="F136" s="28" t="s">
        <v>503</v>
      </c>
      <c r="G136" s="29">
        <v>48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>
      <c r="A138" s="1" t="s">
        <v>193</v>
      </c>
      <c r="E138" s="33" t="s">
        <v>1336</v>
      </c>
    </row>
    <row r="139">
      <c r="A139" s="1" t="s">
        <v>194</v>
      </c>
      <c r="E139" s="27" t="s">
        <v>703</v>
      </c>
    </row>
    <row r="140">
      <c r="A140" s="1" t="s">
        <v>185</v>
      </c>
      <c r="B140" s="1">
        <v>60</v>
      </c>
      <c r="C140" s="26" t="s">
        <v>1702</v>
      </c>
      <c r="D140" t="s">
        <v>239</v>
      </c>
      <c r="E140" s="27" t="s">
        <v>1703</v>
      </c>
      <c r="F140" s="28" t="s">
        <v>503</v>
      </c>
      <c r="G140" s="29">
        <v>16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>
      <c r="A142" s="1" t="s">
        <v>193</v>
      </c>
      <c r="E142" s="33" t="s">
        <v>841</v>
      </c>
    </row>
    <row r="143">
      <c r="A143" s="1" t="s">
        <v>194</v>
      </c>
      <c r="E143" s="27" t="s">
        <v>703</v>
      </c>
    </row>
    <row r="144">
      <c r="A144" s="1" t="s">
        <v>185</v>
      </c>
      <c r="B144" s="1">
        <v>61</v>
      </c>
      <c r="C144" s="26" t="s">
        <v>1464</v>
      </c>
      <c r="D144" t="s">
        <v>239</v>
      </c>
      <c r="E144" s="27" t="s">
        <v>1465</v>
      </c>
      <c r="F144" s="28" t="s">
        <v>503</v>
      </c>
      <c r="G144" s="29">
        <v>72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242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191</v>
      </c>
      <c r="E145" s="27" t="s">
        <v>243</v>
      </c>
    </row>
    <row r="146">
      <c r="A146" s="1" t="s">
        <v>193</v>
      </c>
      <c r="E146" s="33" t="s">
        <v>1463</v>
      </c>
    </row>
    <row r="147">
      <c r="A147" s="1" t="s">
        <v>194</v>
      </c>
      <c r="E147" s="27" t="s">
        <v>703</v>
      </c>
    </row>
    <row r="148">
      <c r="A148" s="1" t="s">
        <v>185</v>
      </c>
      <c r="B148" s="1">
        <v>62</v>
      </c>
      <c r="C148" s="26" t="s">
        <v>1330</v>
      </c>
      <c r="D148" t="s">
        <v>239</v>
      </c>
      <c r="E148" s="27" t="s">
        <v>1331</v>
      </c>
      <c r="F148" s="28" t="s">
        <v>503</v>
      </c>
      <c r="G148" s="29">
        <v>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242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191</v>
      </c>
      <c r="E149" s="27" t="s">
        <v>243</v>
      </c>
    </row>
    <row r="150">
      <c r="A150" s="1" t="s">
        <v>193</v>
      </c>
      <c r="E150" s="33" t="s">
        <v>894</v>
      </c>
    </row>
    <row r="151">
      <c r="A151" s="1" t="s">
        <v>194</v>
      </c>
      <c r="E151" s="27" t="s">
        <v>703</v>
      </c>
    </row>
    <row r="152">
      <c r="A152" s="1" t="s">
        <v>185</v>
      </c>
      <c r="B152" s="1">
        <v>63</v>
      </c>
      <c r="C152" s="26" t="s">
        <v>1332</v>
      </c>
      <c r="D152" t="s">
        <v>239</v>
      </c>
      <c r="E152" s="27" t="s">
        <v>1333</v>
      </c>
      <c r="F152" s="28" t="s">
        <v>503</v>
      </c>
      <c r="G152" s="29">
        <v>48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242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191</v>
      </c>
      <c r="E153" s="27" t="s">
        <v>243</v>
      </c>
    </row>
    <row r="154">
      <c r="A154" s="1" t="s">
        <v>193</v>
      </c>
      <c r="E154" s="33" t="s">
        <v>1336</v>
      </c>
    </row>
    <row r="155">
      <c r="A155" s="1" t="s">
        <v>194</v>
      </c>
      <c r="E155" s="27" t="s">
        <v>703</v>
      </c>
    </row>
    <row r="156">
      <c r="A156" s="1" t="s">
        <v>185</v>
      </c>
      <c r="B156" s="1">
        <v>64</v>
      </c>
      <c r="C156" s="26" t="s">
        <v>1334</v>
      </c>
      <c r="D156" t="s">
        <v>239</v>
      </c>
      <c r="E156" s="27" t="s">
        <v>1335</v>
      </c>
      <c r="F156" s="28" t="s">
        <v>503</v>
      </c>
      <c r="G156" s="29">
        <v>8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242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191</v>
      </c>
      <c r="E157" s="27" t="s">
        <v>243</v>
      </c>
    </row>
    <row r="158">
      <c r="A158" s="1" t="s">
        <v>193</v>
      </c>
      <c r="E158" s="33" t="s">
        <v>894</v>
      </c>
    </row>
    <row r="159">
      <c r="A159" s="1" t="s">
        <v>194</v>
      </c>
      <c r="E159" s="27" t="s">
        <v>703</v>
      </c>
    </row>
    <row r="160">
      <c r="A160" s="1" t="s">
        <v>185</v>
      </c>
      <c r="B160" s="1">
        <v>57</v>
      </c>
      <c r="C160" s="26" t="s">
        <v>913</v>
      </c>
      <c r="D160" t="s">
        <v>239</v>
      </c>
      <c r="E160" s="27" t="s">
        <v>914</v>
      </c>
      <c r="F160" s="28" t="s">
        <v>285</v>
      </c>
      <c r="G160" s="29">
        <v>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242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243</v>
      </c>
    </row>
    <row r="162">
      <c r="A162" s="1" t="s">
        <v>193</v>
      </c>
      <c r="E162" s="33" t="s">
        <v>792</v>
      </c>
    </row>
    <row r="163">
      <c r="A163" s="1" t="s">
        <v>194</v>
      </c>
      <c r="E163" s="27" t="s">
        <v>703</v>
      </c>
    </row>
    <row r="164">
      <c r="A164" s="1" t="s">
        <v>185</v>
      </c>
      <c r="B164" s="1">
        <v>58</v>
      </c>
      <c r="C164" s="26" t="s">
        <v>916</v>
      </c>
      <c r="D164" t="s">
        <v>239</v>
      </c>
      <c r="E164" s="27" t="s">
        <v>917</v>
      </c>
      <c r="F164" s="28" t="s">
        <v>285</v>
      </c>
      <c r="G164" s="29">
        <v>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243</v>
      </c>
    </row>
    <row r="166">
      <c r="A166" s="1" t="s">
        <v>193</v>
      </c>
      <c r="E166" s="33" t="s">
        <v>792</v>
      </c>
    </row>
    <row r="167">
      <c r="A167" s="1" t="s">
        <v>194</v>
      </c>
      <c r="E167" s="27" t="s">
        <v>703</v>
      </c>
    </row>
    <row r="168">
      <c r="A168" s="1" t="s">
        <v>185</v>
      </c>
      <c r="B168" s="1">
        <v>48</v>
      </c>
      <c r="C168" s="26" t="s">
        <v>1704</v>
      </c>
      <c r="D168" t="s">
        <v>239</v>
      </c>
      <c r="E168" s="27" t="s">
        <v>1705</v>
      </c>
      <c r="F168" s="28" t="s">
        <v>830</v>
      </c>
      <c r="G168" s="29">
        <v>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243</v>
      </c>
    </row>
    <row r="170">
      <c r="A170" s="1" t="s">
        <v>193</v>
      </c>
      <c r="E170" s="33" t="s">
        <v>871</v>
      </c>
    </row>
    <row r="171">
      <c r="A171" s="1" t="s">
        <v>194</v>
      </c>
      <c r="E171" s="27" t="s">
        <v>703</v>
      </c>
    </row>
    <row r="172">
      <c r="A172" s="1" t="s">
        <v>185</v>
      </c>
      <c r="B172" s="1">
        <v>35</v>
      </c>
      <c r="C172" s="26" t="s">
        <v>983</v>
      </c>
      <c r="D172" t="s">
        <v>239</v>
      </c>
      <c r="E172" s="27" t="s">
        <v>984</v>
      </c>
      <c r="F172" s="28" t="s">
        <v>337</v>
      </c>
      <c r="G172" s="29">
        <v>0.20000000000000001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243</v>
      </c>
    </row>
    <row r="174">
      <c r="A174" s="1" t="s">
        <v>193</v>
      </c>
      <c r="E174" s="33" t="s">
        <v>1016</v>
      </c>
    </row>
    <row r="175">
      <c r="A175" s="1" t="s">
        <v>194</v>
      </c>
      <c r="E175" s="27" t="s">
        <v>703</v>
      </c>
    </row>
    <row r="176">
      <c r="A176" s="1" t="s">
        <v>185</v>
      </c>
      <c r="B176" s="1">
        <v>36</v>
      </c>
      <c r="C176" s="26" t="s">
        <v>1138</v>
      </c>
      <c r="D176" t="s">
        <v>239</v>
      </c>
      <c r="E176" s="27" t="s">
        <v>1139</v>
      </c>
      <c r="F176" s="28" t="s">
        <v>337</v>
      </c>
      <c r="G176" s="29">
        <v>0.59999999999999998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242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243</v>
      </c>
    </row>
    <row r="178">
      <c r="A178" s="1" t="s">
        <v>193</v>
      </c>
      <c r="E178" s="33" t="s">
        <v>1706</v>
      </c>
    </row>
    <row r="179">
      <c r="A179" s="1" t="s">
        <v>194</v>
      </c>
      <c r="E179" s="27" t="s">
        <v>703</v>
      </c>
    </row>
    <row r="180">
      <c r="A180" s="1" t="s">
        <v>185</v>
      </c>
      <c r="B180" s="1">
        <v>37</v>
      </c>
      <c r="C180" s="26" t="s">
        <v>1707</v>
      </c>
      <c r="D180" t="s">
        <v>239</v>
      </c>
      <c r="E180" s="27" t="s">
        <v>1708</v>
      </c>
      <c r="F180" s="28" t="s">
        <v>337</v>
      </c>
      <c r="G180" s="29">
        <v>0.20000000000000001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242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243</v>
      </c>
    </row>
    <row r="182">
      <c r="A182" s="1" t="s">
        <v>193</v>
      </c>
      <c r="E182" s="33" t="s">
        <v>1016</v>
      </c>
    </row>
    <row r="183">
      <c r="A183" s="1" t="s">
        <v>194</v>
      </c>
      <c r="E183" s="27" t="s">
        <v>703</v>
      </c>
    </row>
    <row r="184">
      <c r="A184" s="1" t="s">
        <v>185</v>
      </c>
      <c r="B184" s="1">
        <v>45</v>
      </c>
      <c r="C184" s="26" t="s">
        <v>1347</v>
      </c>
      <c r="D184" t="s">
        <v>239</v>
      </c>
      <c r="E184" s="27" t="s">
        <v>1348</v>
      </c>
      <c r="F184" s="28" t="s">
        <v>285</v>
      </c>
      <c r="G184" s="29">
        <v>2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242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191</v>
      </c>
      <c r="E185" s="27" t="s">
        <v>243</v>
      </c>
    </row>
    <row r="186">
      <c r="A186" s="1" t="s">
        <v>193</v>
      </c>
      <c r="E186" s="33" t="s">
        <v>871</v>
      </c>
    </row>
    <row r="187">
      <c r="A187" s="1" t="s">
        <v>194</v>
      </c>
      <c r="E187" s="27" t="s">
        <v>703</v>
      </c>
    </row>
    <row r="188">
      <c r="A188" s="1" t="s">
        <v>185</v>
      </c>
      <c r="B188" s="1">
        <v>46</v>
      </c>
      <c r="C188" s="26" t="s">
        <v>1249</v>
      </c>
      <c r="D188" t="s">
        <v>239</v>
      </c>
      <c r="E188" s="27" t="s">
        <v>1250</v>
      </c>
      <c r="F188" s="28" t="s">
        <v>285</v>
      </c>
      <c r="G188" s="29">
        <v>10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242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191</v>
      </c>
      <c r="E189" s="27" t="s">
        <v>243</v>
      </c>
    </row>
    <row r="190">
      <c r="A190" s="1" t="s">
        <v>193</v>
      </c>
      <c r="E190" s="33" t="s">
        <v>706</v>
      </c>
    </row>
    <row r="191">
      <c r="A191" s="1" t="s">
        <v>194</v>
      </c>
      <c r="E191" s="27" t="s">
        <v>703</v>
      </c>
    </row>
    <row r="192">
      <c r="A192" s="1" t="s">
        <v>185</v>
      </c>
      <c r="B192" s="1">
        <v>47</v>
      </c>
      <c r="C192" s="26" t="s">
        <v>1254</v>
      </c>
      <c r="D192" t="s">
        <v>239</v>
      </c>
      <c r="E192" s="27" t="s">
        <v>1255</v>
      </c>
      <c r="F192" s="28" t="s">
        <v>285</v>
      </c>
      <c r="G192" s="29">
        <v>12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242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191</v>
      </c>
      <c r="E193" s="27" t="s">
        <v>243</v>
      </c>
    </row>
    <row r="194">
      <c r="A194" s="1" t="s">
        <v>193</v>
      </c>
      <c r="E194" s="33" t="s">
        <v>729</v>
      </c>
    </row>
    <row r="195">
      <c r="A195" s="1" t="s">
        <v>194</v>
      </c>
      <c r="E195" s="27" t="s">
        <v>703</v>
      </c>
    </row>
    <row r="196" ht="25.5">
      <c r="A196" s="1" t="s">
        <v>185</v>
      </c>
      <c r="B196" s="1">
        <v>32</v>
      </c>
      <c r="C196" s="26" t="s">
        <v>1709</v>
      </c>
      <c r="D196" t="s">
        <v>239</v>
      </c>
      <c r="E196" s="27" t="s">
        <v>1710</v>
      </c>
      <c r="F196" s="28" t="s">
        <v>285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242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191</v>
      </c>
      <c r="E197" s="27" t="s">
        <v>243</v>
      </c>
    </row>
    <row r="198">
      <c r="A198" s="1" t="s">
        <v>193</v>
      </c>
      <c r="E198" s="33" t="s">
        <v>871</v>
      </c>
    </row>
    <row r="199">
      <c r="A199" s="1" t="s">
        <v>194</v>
      </c>
      <c r="E199" s="27" t="s">
        <v>703</v>
      </c>
    </row>
    <row r="200">
      <c r="A200" s="1" t="s">
        <v>185</v>
      </c>
      <c r="B200" s="1">
        <v>33</v>
      </c>
      <c r="C200" s="26" t="s">
        <v>1711</v>
      </c>
      <c r="D200" t="s">
        <v>239</v>
      </c>
      <c r="E200" s="27" t="s">
        <v>1712</v>
      </c>
      <c r="F200" s="28" t="s">
        <v>285</v>
      </c>
      <c r="G200" s="29">
        <v>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242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191</v>
      </c>
      <c r="E201" s="27" t="s">
        <v>243</v>
      </c>
    </row>
    <row r="202">
      <c r="A202" s="1" t="s">
        <v>193</v>
      </c>
      <c r="E202" s="33" t="s">
        <v>871</v>
      </c>
    </row>
    <row r="203">
      <c r="A203" s="1" t="s">
        <v>194</v>
      </c>
      <c r="E203" s="27" t="s">
        <v>703</v>
      </c>
    </row>
    <row r="204">
      <c r="A204" s="1" t="s">
        <v>185</v>
      </c>
      <c r="B204" s="1">
        <v>34</v>
      </c>
      <c r="C204" s="26" t="s">
        <v>1713</v>
      </c>
      <c r="D204" t="s">
        <v>239</v>
      </c>
      <c r="E204" s="27" t="s">
        <v>1714</v>
      </c>
      <c r="F204" s="28" t="s">
        <v>285</v>
      </c>
      <c r="G204" s="29">
        <v>6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242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191</v>
      </c>
      <c r="E205" s="27" t="s">
        <v>243</v>
      </c>
    </row>
    <row r="206">
      <c r="A206" s="1" t="s">
        <v>193</v>
      </c>
      <c r="E206" s="33" t="s">
        <v>724</v>
      </c>
    </row>
    <row r="207">
      <c r="A207" s="1" t="s">
        <v>194</v>
      </c>
      <c r="E207" s="27" t="s">
        <v>703</v>
      </c>
    </row>
    <row r="208" ht="25.5">
      <c r="A208" s="1" t="s">
        <v>185</v>
      </c>
      <c r="B208" s="1">
        <v>49</v>
      </c>
      <c r="C208" s="26" t="s">
        <v>1715</v>
      </c>
      <c r="D208" t="s">
        <v>239</v>
      </c>
      <c r="E208" s="27" t="s">
        <v>1716</v>
      </c>
      <c r="F208" s="28" t="s">
        <v>285</v>
      </c>
      <c r="G208" s="29">
        <v>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242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191</v>
      </c>
      <c r="E209" s="27" t="s">
        <v>243</v>
      </c>
    </row>
    <row r="210">
      <c r="A210" s="1" t="s">
        <v>193</v>
      </c>
      <c r="E210" s="33" t="s">
        <v>792</v>
      </c>
    </row>
    <row r="211">
      <c r="A211" s="1" t="s">
        <v>194</v>
      </c>
      <c r="E211" s="27" t="s">
        <v>703</v>
      </c>
    </row>
    <row r="212">
      <c r="A212" s="1" t="s">
        <v>185</v>
      </c>
      <c r="B212" s="1">
        <v>41</v>
      </c>
      <c r="C212" s="26" t="s">
        <v>1717</v>
      </c>
      <c r="D212" t="s">
        <v>239</v>
      </c>
      <c r="E212" s="27" t="s">
        <v>1718</v>
      </c>
      <c r="F212" s="28" t="s">
        <v>285</v>
      </c>
      <c r="G212" s="29">
        <v>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242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191</v>
      </c>
      <c r="E213" s="27" t="s">
        <v>243</v>
      </c>
    </row>
    <row r="214">
      <c r="A214" s="1" t="s">
        <v>193</v>
      </c>
      <c r="E214" s="33" t="s">
        <v>724</v>
      </c>
    </row>
    <row r="215">
      <c r="A215" s="1" t="s">
        <v>194</v>
      </c>
      <c r="E215" s="27" t="s">
        <v>703</v>
      </c>
    </row>
    <row r="216">
      <c r="A216" s="1" t="s">
        <v>185</v>
      </c>
      <c r="B216" s="1">
        <v>42</v>
      </c>
      <c r="C216" s="26" t="s">
        <v>1719</v>
      </c>
      <c r="D216" t="s">
        <v>239</v>
      </c>
      <c r="E216" s="27" t="s">
        <v>1720</v>
      </c>
      <c r="F216" s="28" t="s">
        <v>285</v>
      </c>
      <c r="G216" s="29">
        <v>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242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191</v>
      </c>
      <c r="E217" s="27" t="s">
        <v>243</v>
      </c>
    </row>
    <row r="218">
      <c r="A218" s="1" t="s">
        <v>193</v>
      </c>
      <c r="E218" s="33" t="s">
        <v>724</v>
      </c>
    </row>
    <row r="219">
      <c r="A219" s="1" t="s">
        <v>194</v>
      </c>
      <c r="E219" s="27" t="s">
        <v>703</v>
      </c>
    </row>
    <row r="220">
      <c r="A220" s="1" t="s">
        <v>185</v>
      </c>
      <c r="B220" s="1">
        <v>44</v>
      </c>
      <c r="C220" s="26" t="s">
        <v>1721</v>
      </c>
      <c r="D220" t="s">
        <v>239</v>
      </c>
      <c r="E220" s="27" t="s">
        <v>1722</v>
      </c>
      <c r="F220" s="28" t="s">
        <v>285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242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191</v>
      </c>
      <c r="E221" s="27" t="s">
        <v>243</v>
      </c>
    </row>
    <row r="222">
      <c r="A222" s="1" t="s">
        <v>193</v>
      </c>
      <c r="E222" s="33" t="s">
        <v>792</v>
      </c>
    </row>
    <row r="223">
      <c r="A223" s="1" t="s">
        <v>194</v>
      </c>
      <c r="E223" s="27" t="s">
        <v>703</v>
      </c>
    </row>
    <row r="224">
      <c r="A224" s="1" t="s">
        <v>185</v>
      </c>
      <c r="B224" s="1">
        <v>26</v>
      </c>
      <c r="C224" s="26" t="s">
        <v>1723</v>
      </c>
      <c r="D224" t="s">
        <v>239</v>
      </c>
      <c r="E224" s="27" t="s">
        <v>1724</v>
      </c>
      <c r="F224" s="28" t="s">
        <v>285</v>
      </c>
      <c r="G224" s="29">
        <v>1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242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191</v>
      </c>
      <c r="E225" s="27" t="s">
        <v>243</v>
      </c>
    </row>
    <row r="226">
      <c r="A226" s="1" t="s">
        <v>193</v>
      </c>
      <c r="E226" s="33" t="s">
        <v>792</v>
      </c>
    </row>
    <row r="227">
      <c r="A227" s="1" t="s">
        <v>194</v>
      </c>
      <c r="E227" s="27" t="s">
        <v>703</v>
      </c>
    </row>
    <row r="228">
      <c r="A228" s="1" t="s">
        <v>185</v>
      </c>
      <c r="B228" s="1">
        <v>27</v>
      </c>
      <c r="C228" s="26" t="s">
        <v>1725</v>
      </c>
      <c r="D228" t="s">
        <v>239</v>
      </c>
      <c r="E228" s="27" t="s">
        <v>1726</v>
      </c>
      <c r="F228" s="28" t="s">
        <v>285</v>
      </c>
      <c r="G228" s="29">
        <v>1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242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191</v>
      </c>
      <c r="E229" s="27" t="s">
        <v>243</v>
      </c>
    </row>
    <row r="230">
      <c r="A230" s="1" t="s">
        <v>193</v>
      </c>
      <c r="E230" s="33" t="s">
        <v>792</v>
      </c>
    </row>
    <row r="231">
      <c r="A231" s="1" t="s">
        <v>194</v>
      </c>
      <c r="E231" s="27" t="s">
        <v>703</v>
      </c>
    </row>
    <row r="232">
      <c r="A232" s="1" t="s">
        <v>185</v>
      </c>
      <c r="B232" s="1">
        <v>28</v>
      </c>
      <c r="C232" s="26" t="s">
        <v>1727</v>
      </c>
      <c r="D232" t="s">
        <v>239</v>
      </c>
      <c r="E232" s="27" t="s">
        <v>1728</v>
      </c>
      <c r="F232" s="28" t="s">
        <v>285</v>
      </c>
      <c r="G232" s="29">
        <v>1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242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191</v>
      </c>
      <c r="E233" s="27" t="s">
        <v>243</v>
      </c>
    </row>
    <row r="234">
      <c r="A234" s="1" t="s">
        <v>193</v>
      </c>
      <c r="E234" s="33" t="s">
        <v>792</v>
      </c>
    </row>
    <row r="235">
      <c r="A235" s="1" t="s">
        <v>194</v>
      </c>
      <c r="E235" s="27" t="s">
        <v>703</v>
      </c>
    </row>
    <row r="236">
      <c r="A236" s="1" t="s">
        <v>185</v>
      </c>
      <c r="B236" s="1">
        <v>9</v>
      </c>
      <c r="C236" s="26" t="s">
        <v>1729</v>
      </c>
      <c r="D236" t="s">
        <v>239</v>
      </c>
      <c r="E236" s="27" t="s">
        <v>1730</v>
      </c>
      <c r="F236" s="28" t="s">
        <v>285</v>
      </c>
      <c r="G236" s="29">
        <v>2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242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191</v>
      </c>
      <c r="E237" s="27" t="s">
        <v>243</v>
      </c>
    </row>
    <row r="238">
      <c r="A238" s="1" t="s">
        <v>193</v>
      </c>
      <c r="E238" s="33" t="s">
        <v>871</v>
      </c>
    </row>
    <row r="239">
      <c r="A239" s="1" t="s">
        <v>194</v>
      </c>
      <c r="E239" s="27" t="s">
        <v>703</v>
      </c>
    </row>
    <row r="240">
      <c r="A240" s="1" t="s">
        <v>185</v>
      </c>
      <c r="B240" s="1">
        <v>10</v>
      </c>
      <c r="C240" s="26" t="s">
        <v>1731</v>
      </c>
      <c r="D240" t="s">
        <v>239</v>
      </c>
      <c r="E240" s="27" t="s">
        <v>1732</v>
      </c>
      <c r="F240" s="28" t="s">
        <v>285</v>
      </c>
      <c r="G240" s="29">
        <v>2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242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191</v>
      </c>
      <c r="E241" s="27" t="s">
        <v>243</v>
      </c>
    </row>
    <row r="242">
      <c r="A242" s="1" t="s">
        <v>193</v>
      </c>
      <c r="E242" s="33" t="s">
        <v>871</v>
      </c>
    </row>
    <row r="243">
      <c r="A243" s="1" t="s">
        <v>194</v>
      </c>
      <c r="E243" s="27" t="s">
        <v>703</v>
      </c>
    </row>
    <row r="244">
      <c r="A244" s="1" t="s">
        <v>185</v>
      </c>
      <c r="B244" s="1">
        <v>12</v>
      </c>
      <c r="C244" s="26" t="s">
        <v>1733</v>
      </c>
      <c r="D244" t="s">
        <v>239</v>
      </c>
      <c r="E244" s="27" t="s">
        <v>1734</v>
      </c>
      <c r="F244" s="28" t="s">
        <v>285</v>
      </c>
      <c r="G244" s="29">
        <v>2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242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191</v>
      </c>
      <c r="E245" s="27" t="s">
        <v>243</v>
      </c>
    </row>
    <row r="246">
      <c r="A246" s="1" t="s">
        <v>193</v>
      </c>
      <c r="E246" s="33" t="s">
        <v>871</v>
      </c>
    </row>
    <row r="247">
      <c r="A247" s="1" t="s">
        <v>194</v>
      </c>
      <c r="E247" s="27" t="s">
        <v>703</v>
      </c>
    </row>
    <row r="248">
      <c r="A248" s="1" t="s">
        <v>185</v>
      </c>
      <c r="B248" s="1">
        <v>11</v>
      </c>
      <c r="C248" s="26" t="s">
        <v>1735</v>
      </c>
      <c r="D248" t="s">
        <v>239</v>
      </c>
      <c r="E248" s="27" t="s">
        <v>1736</v>
      </c>
      <c r="F248" s="28" t="s">
        <v>285</v>
      </c>
      <c r="G248" s="29">
        <v>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242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191</v>
      </c>
      <c r="E249" s="27" t="s">
        <v>243</v>
      </c>
    </row>
    <row r="250">
      <c r="A250" s="1" t="s">
        <v>193</v>
      </c>
      <c r="E250" s="33" t="s">
        <v>792</v>
      </c>
    </row>
    <row r="251">
      <c r="A251" s="1" t="s">
        <v>194</v>
      </c>
      <c r="E251" s="27" t="s">
        <v>703</v>
      </c>
    </row>
    <row r="252">
      <c r="A252" s="1" t="s">
        <v>185</v>
      </c>
      <c r="B252" s="1">
        <v>14</v>
      </c>
      <c r="C252" s="26" t="s">
        <v>1737</v>
      </c>
      <c r="D252" t="s">
        <v>239</v>
      </c>
      <c r="E252" s="27" t="s">
        <v>1738</v>
      </c>
      <c r="F252" s="28" t="s">
        <v>285</v>
      </c>
      <c r="G252" s="29">
        <v>2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242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191</v>
      </c>
      <c r="E253" s="27" t="s">
        <v>243</v>
      </c>
    </row>
    <row r="254">
      <c r="A254" s="1" t="s">
        <v>193</v>
      </c>
      <c r="E254" s="33" t="s">
        <v>871</v>
      </c>
    </row>
    <row r="255">
      <c r="A255" s="1" t="s">
        <v>194</v>
      </c>
      <c r="E255" s="27" t="s">
        <v>703</v>
      </c>
    </row>
    <row r="256">
      <c r="A256" s="1" t="s">
        <v>185</v>
      </c>
      <c r="B256" s="1">
        <v>13</v>
      </c>
      <c r="C256" s="26" t="s">
        <v>1739</v>
      </c>
      <c r="D256" t="s">
        <v>239</v>
      </c>
      <c r="E256" s="27" t="s">
        <v>1740</v>
      </c>
      <c r="F256" s="28" t="s">
        <v>285</v>
      </c>
      <c r="G256" s="29">
        <v>3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242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191</v>
      </c>
      <c r="E257" s="27" t="s">
        <v>243</v>
      </c>
    </row>
    <row r="258">
      <c r="A258" s="1" t="s">
        <v>193</v>
      </c>
      <c r="E258" s="33" t="s">
        <v>1096</v>
      </c>
    </row>
    <row r="259">
      <c r="A259" s="1" t="s">
        <v>194</v>
      </c>
      <c r="E259" s="27" t="s">
        <v>703</v>
      </c>
    </row>
    <row r="260">
      <c r="A260" s="1" t="s">
        <v>185</v>
      </c>
      <c r="B260" s="1">
        <v>15</v>
      </c>
      <c r="C260" s="26" t="s">
        <v>1741</v>
      </c>
      <c r="D260" t="s">
        <v>239</v>
      </c>
      <c r="E260" s="27" t="s">
        <v>1742</v>
      </c>
      <c r="F260" s="28" t="s">
        <v>289</v>
      </c>
      <c r="G260" s="29">
        <v>45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242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191</v>
      </c>
      <c r="E261" s="27" t="s">
        <v>243</v>
      </c>
    </row>
    <row r="262">
      <c r="A262" s="1" t="s">
        <v>193</v>
      </c>
      <c r="E262" s="33" t="s">
        <v>1023</v>
      </c>
    </row>
    <row r="263">
      <c r="A263" s="1" t="s">
        <v>194</v>
      </c>
      <c r="E263" s="27" t="s">
        <v>703</v>
      </c>
    </row>
    <row r="264">
      <c r="A264" s="1" t="s">
        <v>185</v>
      </c>
      <c r="B264" s="1">
        <v>16</v>
      </c>
      <c r="C264" s="26" t="s">
        <v>1743</v>
      </c>
      <c r="D264" t="s">
        <v>239</v>
      </c>
      <c r="E264" s="27" t="s">
        <v>1744</v>
      </c>
      <c r="F264" s="28" t="s">
        <v>285</v>
      </c>
      <c r="G264" s="29">
        <v>7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242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191</v>
      </c>
      <c r="E265" s="27" t="s">
        <v>243</v>
      </c>
    </row>
    <row r="266">
      <c r="A266" s="1" t="s">
        <v>193</v>
      </c>
      <c r="E266" s="33" t="s">
        <v>1095</v>
      </c>
    </row>
    <row r="267">
      <c r="A267" s="1" t="s">
        <v>194</v>
      </c>
      <c r="E267" s="27" t="s">
        <v>703</v>
      </c>
    </row>
    <row r="268">
      <c r="A268" s="1" t="s">
        <v>185</v>
      </c>
      <c r="B268" s="1">
        <v>29</v>
      </c>
      <c r="C268" s="26" t="s">
        <v>1745</v>
      </c>
      <c r="D268" t="s">
        <v>239</v>
      </c>
      <c r="E268" s="27" t="s">
        <v>1746</v>
      </c>
      <c r="F268" s="28" t="s">
        <v>289</v>
      </c>
      <c r="G268" s="29">
        <v>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242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191</v>
      </c>
      <c r="E269" s="27" t="s">
        <v>243</v>
      </c>
    </row>
    <row r="270">
      <c r="A270" s="1" t="s">
        <v>193</v>
      </c>
      <c r="E270" s="33" t="s">
        <v>792</v>
      </c>
    </row>
    <row r="271">
      <c r="A271" s="1" t="s">
        <v>194</v>
      </c>
      <c r="E271" s="27" t="s">
        <v>703</v>
      </c>
    </row>
    <row r="272">
      <c r="A272" s="1" t="s">
        <v>185</v>
      </c>
      <c r="B272" s="1">
        <v>30</v>
      </c>
      <c r="C272" s="26" t="s">
        <v>1747</v>
      </c>
      <c r="D272" t="s">
        <v>239</v>
      </c>
      <c r="E272" s="27" t="s">
        <v>1748</v>
      </c>
      <c r="F272" s="28" t="s">
        <v>289</v>
      </c>
      <c r="G272" s="29">
        <v>20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242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191</v>
      </c>
      <c r="E273" s="27" t="s">
        <v>243</v>
      </c>
    </row>
    <row r="274">
      <c r="A274" s="1" t="s">
        <v>193</v>
      </c>
      <c r="E274" s="33" t="s">
        <v>743</v>
      </c>
    </row>
    <row r="275">
      <c r="A275" s="1" t="s">
        <v>194</v>
      </c>
      <c r="E275" s="27" t="s">
        <v>703</v>
      </c>
    </row>
    <row r="276">
      <c r="A276" s="1" t="s">
        <v>185</v>
      </c>
      <c r="B276" s="1">
        <v>7</v>
      </c>
      <c r="C276" s="26" t="s">
        <v>1749</v>
      </c>
      <c r="D276" t="s">
        <v>239</v>
      </c>
      <c r="E276" s="27" t="s">
        <v>1750</v>
      </c>
      <c r="F276" s="28" t="s">
        <v>285</v>
      </c>
      <c r="G276" s="29">
        <v>2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242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191</v>
      </c>
      <c r="E277" s="27" t="s">
        <v>243</v>
      </c>
    </row>
    <row r="278">
      <c r="A278" s="1" t="s">
        <v>193</v>
      </c>
      <c r="E278" s="33" t="s">
        <v>871</v>
      </c>
    </row>
    <row r="279">
      <c r="A279" s="1" t="s">
        <v>194</v>
      </c>
      <c r="E279" s="27" t="s">
        <v>703</v>
      </c>
    </row>
    <row r="280">
      <c r="A280" s="1" t="s">
        <v>185</v>
      </c>
      <c r="B280" s="1">
        <v>8</v>
      </c>
      <c r="C280" s="26" t="s">
        <v>1751</v>
      </c>
      <c r="D280" t="s">
        <v>239</v>
      </c>
      <c r="E280" s="27" t="s">
        <v>1752</v>
      </c>
      <c r="F280" s="28" t="s">
        <v>285</v>
      </c>
      <c r="G280" s="29">
        <v>2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242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191</v>
      </c>
      <c r="E281" s="27" t="s">
        <v>243</v>
      </c>
    </row>
    <row r="282">
      <c r="A282" s="1" t="s">
        <v>193</v>
      </c>
      <c r="E282" s="33" t="s">
        <v>871</v>
      </c>
    </row>
    <row r="283">
      <c r="A283" s="1" t="s">
        <v>194</v>
      </c>
      <c r="E283" s="27" t="s">
        <v>703</v>
      </c>
    </row>
    <row r="284">
      <c r="A284" s="1" t="s">
        <v>185</v>
      </c>
      <c r="B284" s="1">
        <v>18</v>
      </c>
      <c r="C284" s="26" t="s">
        <v>1753</v>
      </c>
      <c r="D284" t="s">
        <v>239</v>
      </c>
      <c r="E284" s="27" t="s">
        <v>1754</v>
      </c>
      <c r="F284" s="28" t="s">
        <v>285</v>
      </c>
      <c r="G284" s="29">
        <v>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242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191</v>
      </c>
      <c r="E285" s="27" t="s">
        <v>243</v>
      </c>
    </row>
    <row r="286">
      <c r="A286" s="1" t="s">
        <v>193</v>
      </c>
      <c r="E286" s="33" t="s">
        <v>792</v>
      </c>
    </row>
    <row r="287">
      <c r="A287" s="1" t="s">
        <v>194</v>
      </c>
      <c r="E287" s="27" t="s">
        <v>703</v>
      </c>
    </row>
    <row r="288">
      <c r="A288" s="1" t="s">
        <v>185</v>
      </c>
      <c r="B288" s="1">
        <v>20</v>
      </c>
      <c r="C288" s="26" t="s">
        <v>1755</v>
      </c>
      <c r="D288" t="s">
        <v>239</v>
      </c>
      <c r="E288" s="27" t="s">
        <v>1756</v>
      </c>
      <c r="F288" s="28" t="s">
        <v>285</v>
      </c>
      <c r="G288" s="29">
        <v>6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242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191</v>
      </c>
      <c r="E289" s="27" t="s">
        <v>243</v>
      </c>
    </row>
    <row r="290">
      <c r="A290" s="1" t="s">
        <v>193</v>
      </c>
      <c r="E290" s="33" t="s">
        <v>724</v>
      </c>
    </row>
    <row r="291">
      <c r="A291" s="1" t="s">
        <v>194</v>
      </c>
      <c r="E291" s="27" t="s">
        <v>703</v>
      </c>
    </row>
    <row r="292">
      <c r="A292" s="1" t="s">
        <v>185</v>
      </c>
      <c r="B292" s="1">
        <v>19</v>
      </c>
      <c r="C292" s="26" t="s">
        <v>1757</v>
      </c>
      <c r="D292" t="s">
        <v>239</v>
      </c>
      <c r="E292" s="27" t="s">
        <v>1758</v>
      </c>
      <c r="F292" s="28" t="s">
        <v>285</v>
      </c>
      <c r="G292" s="29">
        <v>1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242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191</v>
      </c>
      <c r="E293" s="27" t="s">
        <v>243</v>
      </c>
    </row>
    <row r="294">
      <c r="A294" s="1" t="s">
        <v>193</v>
      </c>
      <c r="E294" s="33" t="s">
        <v>792</v>
      </c>
    </row>
    <row r="295">
      <c r="A295" s="1" t="s">
        <v>194</v>
      </c>
      <c r="E295" s="27" t="s">
        <v>703</v>
      </c>
    </row>
    <row r="296" ht="25.5">
      <c r="A296" s="1" t="s">
        <v>185</v>
      </c>
      <c r="B296" s="1">
        <v>21</v>
      </c>
      <c r="C296" s="26" t="s">
        <v>1759</v>
      </c>
      <c r="D296" t="s">
        <v>239</v>
      </c>
      <c r="E296" s="27" t="s">
        <v>1760</v>
      </c>
      <c r="F296" s="28" t="s">
        <v>285</v>
      </c>
      <c r="G296" s="29">
        <v>3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242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191</v>
      </c>
      <c r="E297" s="27" t="s">
        <v>243</v>
      </c>
    </row>
    <row r="298">
      <c r="A298" s="1" t="s">
        <v>193</v>
      </c>
      <c r="E298" s="33" t="s">
        <v>1096</v>
      </c>
    </row>
    <row r="299">
      <c r="A299" s="1" t="s">
        <v>194</v>
      </c>
      <c r="E299" s="27" t="s">
        <v>703</v>
      </c>
    </row>
    <row r="300">
      <c r="A300" s="1" t="s">
        <v>185</v>
      </c>
      <c r="B300" s="1">
        <v>22</v>
      </c>
      <c r="C300" s="26" t="s">
        <v>1761</v>
      </c>
      <c r="D300" t="s">
        <v>239</v>
      </c>
      <c r="E300" s="27" t="s">
        <v>1762</v>
      </c>
      <c r="F300" s="28" t="s">
        <v>285</v>
      </c>
      <c r="G300" s="29">
        <v>2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242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191</v>
      </c>
      <c r="E301" s="27" t="s">
        <v>243</v>
      </c>
    </row>
    <row r="302">
      <c r="A302" s="1" t="s">
        <v>193</v>
      </c>
      <c r="E302" s="33" t="s">
        <v>871</v>
      </c>
    </row>
    <row r="303">
      <c r="A303" s="1" t="s">
        <v>194</v>
      </c>
      <c r="E303" s="27" t="s">
        <v>703</v>
      </c>
    </row>
    <row r="304">
      <c r="A304" s="1" t="s">
        <v>185</v>
      </c>
      <c r="B304" s="1">
        <v>23</v>
      </c>
      <c r="C304" s="26" t="s">
        <v>1763</v>
      </c>
      <c r="D304" t="s">
        <v>239</v>
      </c>
      <c r="E304" s="27" t="s">
        <v>1764</v>
      </c>
      <c r="F304" s="28" t="s">
        <v>285</v>
      </c>
      <c r="G304" s="29">
        <v>2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242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191</v>
      </c>
      <c r="E305" s="27" t="s">
        <v>243</v>
      </c>
    </row>
    <row r="306">
      <c r="A306" s="1" t="s">
        <v>193</v>
      </c>
      <c r="E306" s="33" t="s">
        <v>871</v>
      </c>
    </row>
    <row r="307">
      <c r="A307" s="1" t="s">
        <v>194</v>
      </c>
      <c r="E307" s="27" t="s">
        <v>703</v>
      </c>
    </row>
    <row r="308">
      <c r="A308" s="1" t="s">
        <v>185</v>
      </c>
      <c r="B308" s="1">
        <v>39</v>
      </c>
      <c r="C308" s="26" t="s">
        <v>1765</v>
      </c>
      <c r="D308" t="s">
        <v>239</v>
      </c>
      <c r="E308" s="27" t="s">
        <v>1766</v>
      </c>
      <c r="F308" s="28" t="s">
        <v>285</v>
      </c>
      <c r="G308" s="29">
        <v>1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242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191</v>
      </c>
      <c r="E309" s="27" t="s">
        <v>243</v>
      </c>
    </row>
    <row r="310">
      <c r="A310" s="1" t="s">
        <v>193</v>
      </c>
      <c r="E310" s="33" t="s">
        <v>792</v>
      </c>
    </row>
    <row r="311">
      <c r="A311" s="1" t="s">
        <v>194</v>
      </c>
      <c r="E311" s="27" t="s">
        <v>703</v>
      </c>
    </row>
    <row r="312">
      <c r="A312" s="1" t="s">
        <v>185</v>
      </c>
      <c r="B312" s="1">
        <v>40</v>
      </c>
      <c r="C312" s="26" t="s">
        <v>1767</v>
      </c>
      <c r="D312" t="s">
        <v>239</v>
      </c>
      <c r="E312" s="27" t="s">
        <v>1768</v>
      </c>
      <c r="F312" s="28" t="s">
        <v>285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242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191</v>
      </c>
      <c r="E313" s="27" t="s">
        <v>243</v>
      </c>
    </row>
    <row r="314">
      <c r="A314" s="1" t="s">
        <v>193</v>
      </c>
      <c r="E314" s="33" t="s">
        <v>792</v>
      </c>
    </row>
    <row r="315">
      <c r="A315" s="1" t="s">
        <v>194</v>
      </c>
      <c r="E315" s="27" t="s">
        <v>703</v>
      </c>
    </row>
    <row r="316">
      <c r="A316" s="1" t="s">
        <v>185</v>
      </c>
      <c r="B316" s="1">
        <v>24</v>
      </c>
      <c r="C316" s="26" t="s">
        <v>1769</v>
      </c>
      <c r="D316" t="s">
        <v>239</v>
      </c>
      <c r="E316" s="27" t="s">
        <v>1770</v>
      </c>
      <c r="F316" s="28" t="s">
        <v>285</v>
      </c>
      <c r="G316" s="29">
        <v>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242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191</v>
      </c>
      <c r="E317" s="27" t="s">
        <v>1771</v>
      </c>
    </row>
    <row r="318">
      <c r="A318" s="1" t="s">
        <v>193</v>
      </c>
      <c r="E318" s="33" t="s">
        <v>792</v>
      </c>
    </row>
    <row r="319">
      <c r="A319" s="1" t="s">
        <v>194</v>
      </c>
      <c r="E319" s="27" t="s">
        <v>703</v>
      </c>
    </row>
    <row r="320">
      <c r="A320" s="1" t="s">
        <v>185</v>
      </c>
      <c r="B320" s="1">
        <v>25</v>
      </c>
      <c r="C320" s="26" t="s">
        <v>1772</v>
      </c>
      <c r="D320" t="s">
        <v>239</v>
      </c>
      <c r="E320" s="27" t="s">
        <v>1773</v>
      </c>
      <c r="F320" s="28" t="s">
        <v>285</v>
      </c>
      <c r="G320" s="29">
        <v>1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242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191</v>
      </c>
      <c r="E321" s="27" t="s">
        <v>1771</v>
      </c>
    </row>
    <row r="322">
      <c r="A322" s="1" t="s">
        <v>193</v>
      </c>
      <c r="E322" s="33" t="s">
        <v>792</v>
      </c>
    </row>
    <row r="323">
      <c r="A323" s="1" t="s">
        <v>194</v>
      </c>
      <c r="E323" s="27" t="s">
        <v>703</v>
      </c>
    </row>
    <row r="324">
      <c r="A324" s="1" t="s">
        <v>185</v>
      </c>
      <c r="B324" s="1">
        <v>55</v>
      </c>
      <c r="C324" s="26" t="s">
        <v>1774</v>
      </c>
      <c r="D324" t="s">
        <v>239</v>
      </c>
      <c r="E324" s="27" t="s">
        <v>1775</v>
      </c>
      <c r="F324" s="28" t="s">
        <v>1776</v>
      </c>
      <c r="G324" s="29">
        <v>4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242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191</v>
      </c>
      <c r="E325" s="27" t="s">
        <v>243</v>
      </c>
    </row>
    <row r="326">
      <c r="A326" s="1" t="s">
        <v>193</v>
      </c>
      <c r="E326" s="33" t="s">
        <v>822</v>
      </c>
    </row>
    <row r="327">
      <c r="A327" s="1" t="s">
        <v>194</v>
      </c>
      <c r="E327" s="27" t="s">
        <v>703</v>
      </c>
    </row>
    <row r="328">
      <c r="A328" s="1" t="s">
        <v>185</v>
      </c>
      <c r="B328" s="1">
        <v>52</v>
      </c>
      <c r="C328" s="26" t="s">
        <v>1777</v>
      </c>
      <c r="D328" t="s">
        <v>239</v>
      </c>
      <c r="E328" s="27" t="s">
        <v>1778</v>
      </c>
      <c r="F328" s="28" t="s">
        <v>285</v>
      </c>
      <c r="G328" s="29">
        <v>4</v>
      </c>
      <c r="H328" s="28">
        <v>0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242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191</v>
      </c>
      <c r="E329" s="27" t="s">
        <v>243</v>
      </c>
    </row>
    <row r="330">
      <c r="A330" s="1" t="s">
        <v>193</v>
      </c>
      <c r="E330" s="33" t="s">
        <v>822</v>
      </c>
    </row>
    <row r="331">
      <c r="A331" s="1" t="s">
        <v>194</v>
      </c>
      <c r="E331" s="27" t="s">
        <v>703</v>
      </c>
    </row>
    <row r="332">
      <c r="A332" s="1" t="s">
        <v>185</v>
      </c>
      <c r="B332" s="1">
        <v>53</v>
      </c>
      <c r="C332" s="26" t="s">
        <v>1779</v>
      </c>
      <c r="D332" t="s">
        <v>239</v>
      </c>
      <c r="E332" s="27" t="s">
        <v>1780</v>
      </c>
      <c r="F332" s="28" t="s">
        <v>285</v>
      </c>
      <c r="G332" s="29">
        <v>6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242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191</v>
      </c>
      <c r="E333" s="27" t="s">
        <v>243</v>
      </c>
    </row>
    <row r="334">
      <c r="A334" s="1" t="s">
        <v>193</v>
      </c>
      <c r="E334" s="33" t="s">
        <v>724</v>
      </c>
    </row>
    <row r="335">
      <c r="A335" s="1" t="s">
        <v>194</v>
      </c>
      <c r="E335" s="27" t="s">
        <v>703</v>
      </c>
    </row>
    <row r="336">
      <c r="A336" s="1" t="s">
        <v>185</v>
      </c>
      <c r="B336" s="1">
        <v>54</v>
      </c>
      <c r="C336" s="26" t="s">
        <v>1781</v>
      </c>
      <c r="D336" t="s">
        <v>239</v>
      </c>
      <c r="E336" s="27" t="s">
        <v>1782</v>
      </c>
      <c r="F336" s="28" t="s">
        <v>285</v>
      </c>
      <c r="G336" s="29">
        <v>6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242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191</v>
      </c>
      <c r="E337" s="27" t="s">
        <v>243</v>
      </c>
    </row>
    <row r="338">
      <c r="A338" s="1" t="s">
        <v>193</v>
      </c>
      <c r="E338" s="33" t="s">
        <v>724</v>
      </c>
    </row>
    <row r="339">
      <c r="A339" s="1" t="s">
        <v>194</v>
      </c>
      <c r="E339" s="27" t="s">
        <v>703</v>
      </c>
    </row>
    <row r="340">
      <c r="A340" s="1" t="s">
        <v>185</v>
      </c>
      <c r="B340" s="1">
        <v>50</v>
      </c>
      <c r="C340" s="26" t="s">
        <v>1783</v>
      </c>
      <c r="D340" t="s">
        <v>239</v>
      </c>
      <c r="E340" s="27" t="s">
        <v>1784</v>
      </c>
      <c r="F340" s="28" t="s">
        <v>285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242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191</v>
      </c>
      <c r="E341" s="27" t="s">
        <v>243</v>
      </c>
    </row>
    <row r="342">
      <c r="A342" s="1" t="s">
        <v>193</v>
      </c>
      <c r="E342" s="33" t="s">
        <v>792</v>
      </c>
    </row>
    <row r="343">
      <c r="A343" s="1" t="s">
        <v>194</v>
      </c>
      <c r="E343" s="27" t="s">
        <v>703</v>
      </c>
    </row>
    <row r="344">
      <c r="A344" s="1" t="s">
        <v>185</v>
      </c>
      <c r="B344" s="1">
        <v>17</v>
      </c>
      <c r="C344" s="26" t="s">
        <v>1785</v>
      </c>
      <c r="D344" t="s">
        <v>239</v>
      </c>
      <c r="E344" s="27" t="s">
        <v>1786</v>
      </c>
      <c r="F344" s="28" t="s">
        <v>285</v>
      </c>
      <c r="G344" s="29">
        <v>7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759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191</v>
      </c>
      <c r="E345" s="27" t="s">
        <v>243</v>
      </c>
    </row>
    <row r="346">
      <c r="A346" s="1" t="s">
        <v>193</v>
      </c>
      <c r="E346" s="33" t="s">
        <v>1095</v>
      </c>
    </row>
    <row r="347" ht="127.5">
      <c r="A347" s="1" t="s">
        <v>194</v>
      </c>
      <c r="E347" s="27" t="s">
        <v>1787</v>
      </c>
    </row>
    <row r="348">
      <c r="A348" s="1" t="s">
        <v>185</v>
      </c>
      <c r="B348" s="1">
        <v>31</v>
      </c>
      <c r="C348" s="26" t="s">
        <v>1788</v>
      </c>
      <c r="D348" t="s">
        <v>239</v>
      </c>
      <c r="E348" s="27" t="s">
        <v>1789</v>
      </c>
      <c r="F348" s="28" t="s">
        <v>285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759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191</v>
      </c>
      <c r="E349" s="27" t="s">
        <v>243</v>
      </c>
    </row>
    <row r="350">
      <c r="A350" s="1" t="s">
        <v>193</v>
      </c>
      <c r="E350" s="33" t="s">
        <v>792</v>
      </c>
    </row>
    <row r="351" ht="153">
      <c r="A351" s="1" t="s">
        <v>194</v>
      </c>
      <c r="E351" s="27" t="s">
        <v>1790</v>
      </c>
    </row>
    <row r="352" ht="25.5">
      <c r="A352" s="1" t="s">
        <v>185</v>
      </c>
      <c r="B352" s="1">
        <v>38</v>
      </c>
      <c r="C352" s="26" t="s">
        <v>1791</v>
      </c>
      <c r="D352" t="s">
        <v>239</v>
      </c>
      <c r="E352" s="27" t="s">
        <v>1792</v>
      </c>
      <c r="F352" s="28" t="s">
        <v>337</v>
      </c>
      <c r="G352" s="29">
        <v>0.20000000000000001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759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191</v>
      </c>
      <c r="E353" s="27" t="s">
        <v>243</v>
      </c>
    </row>
    <row r="354">
      <c r="A354" s="1" t="s">
        <v>193</v>
      </c>
      <c r="E354" s="33" t="s">
        <v>1016</v>
      </c>
    </row>
    <row r="355" ht="153">
      <c r="A355" s="1" t="s">
        <v>194</v>
      </c>
      <c r="E355" s="27" t="s">
        <v>1793</v>
      </c>
    </row>
    <row r="356">
      <c r="A356" s="1" t="s">
        <v>185</v>
      </c>
      <c r="B356" s="1">
        <v>43</v>
      </c>
      <c r="C356" s="26" t="s">
        <v>1794</v>
      </c>
      <c r="D356" t="s">
        <v>239</v>
      </c>
      <c r="E356" s="27" t="s">
        <v>1795</v>
      </c>
      <c r="F356" s="28" t="s">
        <v>285</v>
      </c>
      <c r="G356" s="29">
        <v>6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759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191</v>
      </c>
      <c r="E357" s="27" t="s">
        <v>243</v>
      </c>
    </row>
    <row r="358">
      <c r="A358" s="1" t="s">
        <v>193</v>
      </c>
      <c r="E358" s="33" t="s">
        <v>724</v>
      </c>
    </row>
    <row r="359" ht="178.5">
      <c r="A359" s="1" t="s">
        <v>194</v>
      </c>
      <c r="E359" s="27" t="s">
        <v>1796</v>
      </c>
    </row>
    <row r="360" ht="25.5">
      <c r="A360" s="1" t="s">
        <v>185</v>
      </c>
      <c r="B360" s="1">
        <v>51</v>
      </c>
      <c r="C360" s="26" t="s">
        <v>1797</v>
      </c>
      <c r="D360" t="s">
        <v>239</v>
      </c>
      <c r="E360" s="27" t="s">
        <v>1798</v>
      </c>
      <c r="F360" s="28" t="s">
        <v>285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759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191</v>
      </c>
      <c r="E361" s="27" t="s">
        <v>243</v>
      </c>
    </row>
    <row r="362">
      <c r="A362" s="1" t="s">
        <v>193</v>
      </c>
      <c r="E362" s="33" t="s">
        <v>792</v>
      </c>
    </row>
    <row r="363" ht="178.5">
      <c r="A363" s="1" t="s">
        <v>194</v>
      </c>
      <c r="E363" s="27" t="s">
        <v>1799</v>
      </c>
    </row>
    <row r="364">
      <c r="A364" s="1" t="s">
        <v>185</v>
      </c>
      <c r="B364" s="1">
        <v>56</v>
      </c>
      <c r="C364" s="26" t="s">
        <v>1800</v>
      </c>
      <c r="D364" t="s">
        <v>239</v>
      </c>
      <c r="E364" s="27" t="s">
        <v>1801</v>
      </c>
      <c r="F364" s="28" t="s">
        <v>285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759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191</v>
      </c>
      <c r="E365" s="27" t="s">
        <v>243</v>
      </c>
    </row>
    <row r="366">
      <c r="A366" s="1" t="s">
        <v>193</v>
      </c>
      <c r="E366" s="33" t="s">
        <v>792</v>
      </c>
    </row>
    <row r="367" ht="229.5">
      <c r="A367" s="1" t="s">
        <v>194</v>
      </c>
      <c r="E367" s="27" t="s">
        <v>1802</v>
      </c>
    </row>
    <row r="368">
      <c r="A368" s="1" t="s">
        <v>185</v>
      </c>
      <c r="B368" s="1">
        <v>86</v>
      </c>
      <c r="C368" s="26" t="s">
        <v>1803</v>
      </c>
      <c r="D368" t="s">
        <v>239</v>
      </c>
      <c r="E368" s="27" t="s">
        <v>1614</v>
      </c>
      <c r="F368" s="28" t="s">
        <v>285</v>
      </c>
      <c r="G368" s="29">
        <v>2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759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191</v>
      </c>
      <c r="E369" s="27" t="s">
        <v>243</v>
      </c>
    </row>
    <row r="370">
      <c r="A370" s="1" t="s">
        <v>193</v>
      </c>
      <c r="E370" s="33" t="s">
        <v>871</v>
      </c>
    </row>
    <row r="371" ht="38.25">
      <c r="A371" s="1" t="s">
        <v>194</v>
      </c>
      <c r="E371" s="27" t="s">
        <v>1615</v>
      </c>
    </row>
    <row r="372">
      <c r="A372" s="1" t="s">
        <v>185</v>
      </c>
      <c r="B372" s="1">
        <v>90</v>
      </c>
      <c r="C372" s="26" t="s">
        <v>1804</v>
      </c>
      <c r="D372" t="s">
        <v>239</v>
      </c>
      <c r="E372" s="27" t="s">
        <v>1602</v>
      </c>
      <c r="F372" s="28" t="s">
        <v>319</v>
      </c>
      <c r="G372" s="29">
        <v>0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759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191</v>
      </c>
      <c r="E373" s="27" t="s">
        <v>243</v>
      </c>
    </row>
    <row r="374">
      <c r="A374" s="1" t="s">
        <v>193</v>
      </c>
      <c r="E374" s="33" t="s">
        <v>1603</v>
      </c>
    </row>
    <row r="375" ht="25.5">
      <c r="A375" s="1" t="s">
        <v>194</v>
      </c>
      <c r="E375" s="27" t="s">
        <v>1604</v>
      </c>
    </row>
    <row r="376">
      <c r="A376" s="1" t="s">
        <v>185</v>
      </c>
      <c r="B376" s="1">
        <v>91</v>
      </c>
      <c r="C376" s="26" t="s">
        <v>1805</v>
      </c>
      <c r="D376" t="s">
        <v>239</v>
      </c>
      <c r="E376" s="27" t="s">
        <v>1806</v>
      </c>
      <c r="F376" s="28" t="s">
        <v>269</v>
      </c>
      <c r="G376" s="29">
        <v>0.59999999999999998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759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191</v>
      </c>
      <c r="E377" s="27" t="s">
        <v>243</v>
      </c>
    </row>
    <row r="378">
      <c r="A378" s="1" t="s">
        <v>193</v>
      </c>
      <c r="E378" s="33" t="s">
        <v>1706</v>
      </c>
    </row>
    <row r="379" ht="76.5">
      <c r="A379" s="1" t="s">
        <v>194</v>
      </c>
      <c r="E379" s="27" t="s">
        <v>313</v>
      </c>
    </row>
    <row r="380">
      <c r="A380" s="1" t="s">
        <v>185</v>
      </c>
      <c r="B380" s="1">
        <v>92</v>
      </c>
      <c r="C380" s="26" t="s">
        <v>1807</v>
      </c>
      <c r="D380" t="s">
        <v>239</v>
      </c>
      <c r="E380" s="27" t="s">
        <v>1408</v>
      </c>
      <c r="F380" s="28" t="s">
        <v>319</v>
      </c>
      <c r="G380" s="29">
        <v>1</v>
      </c>
      <c r="H380" s="28">
        <v>0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759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191</v>
      </c>
      <c r="E381" s="27" t="s">
        <v>243</v>
      </c>
    </row>
    <row r="382">
      <c r="A382" s="1" t="s">
        <v>193</v>
      </c>
      <c r="E382" s="33" t="s">
        <v>792</v>
      </c>
    </row>
    <row r="383" ht="25.5">
      <c r="A383" s="1" t="s">
        <v>194</v>
      </c>
      <c r="E383" s="27" t="s">
        <v>1409</v>
      </c>
    </row>
    <row r="384">
      <c r="A384" s="1" t="s">
        <v>185</v>
      </c>
      <c r="B384" s="1">
        <v>94</v>
      </c>
      <c r="C384" s="26" t="s">
        <v>1808</v>
      </c>
      <c r="D384" t="s">
        <v>239</v>
      </c>
      <c r="E384" s="27" t="s">
        <v>1809</v>
      </c>
      <c r="F384" s="28" t="s">
        <v>285</v>
      </c>
      <c r="G384" s="29">
        <v>1</v>
      </c>
      <c r="H384" s="28">
        <v>0</v>
      </c>
      <c r="I384" s="30">
        <f>ROUND(G384*H384,P4)</f>
        <v>0</v>
      </c>
      <c r="L384" s="31">
        <v>0</v>
      </c>
      <c r="M384" s="24">
        <f>ROUND(G384*L384,P4)</f>
        <v>0</v>
      </c>
      <c r="N384" s="25" t="s">
        <v>759</v>
      </c>
      <c r="O384" s="32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191</v>
      </c>
      <c r="E385" s="27" t="s">
        <v>243</v>
      </c>
    </row>
    <row r="386">
      <c r="A386" s="1" t="s">
        <v>193</v>
      </c>
      <c r="E386" s="33" t="s">
        <v>792</v>
      </c>
    </row>
    <row r="387" ht="76.5">
      <c r="A387" s="1" t="s">
        <v>194</v>
      </c>
      <c r="E387" s="27" t="s">
        <v>1810</v>
      </c>
    </row>
    <row r="388">
      <c r="A388" s="1" t="s">
        <v>182</v>
      </c>
      <c r="C388" s="22" t="s">
        <v>1228</v>
      </c>
      <c r="E388" s="23" t="s">
        <v>1229</v>
      </c>
      <c r="L388" s="24">
        <f>SUMIFS(L389:L400,A389:A400,"P")</f>
        <v>0</v>
      </c>
      <c r="M388" s="24">
        <f>SUMIFS(M389:M400,A389:A400,"P")</f>
        <v>0</v>
      </c>
      <c r="N388" s="25"/>
    </row>
    <row r="389" ht="25.5">
      <c r="A389" s="1" t="s">
        <v>185</v>
      </c>
      <c r="B389" s="1">
        <v>95</v>
      </c>
      <c r="C389" s="26" t="s">
        <v>186</v>
      </c>
      <c r="D389" t="s">
        <v>187</v>
      </c>
      <c r="E389" s="27" t="s">
        <v>188</v>
      </c>
      <c r="F389" s="28" t="s">
        <v>189</v>
      </c>
      <c r="G389" s="29">
        <v>4.2000000000000002</v>
      </c>
      <c r="H389" s="28">
        <v>0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190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191</v>
      </c>
      <c r="E390" s="27" t="s">
        <v>192</v>
      </c>
    </row>
    <row r="391">
      <c r="A391" s="1" t="s">
        <v>193</v>
      </c>
      <c r="E391" s="33" t="s">
        <v>1811</v>
      </c>
    </row>
    <row r="392" ht="153">
      <c r="A392" s="1" t="s">
        <v>194</v>
      </c>
      <c r="E392" s="27" t="s">
        <v>195</v>
      </c>
    </row>
    <row r="393" ht="25.5">
      <c r="A393" s="1" t="s">
        <v>185</v>
      </c>
      <c r="B393" s="1">
        <v>96</v>
      </c>
      <c r="C393" s="26" t="s">
        <v>1231</v>
      </c>
      <c r="D393" t="s">
        <v>1232</v>
      </c>
      <c r="E393" s="27" t="s">
        <v>1233</v>
      </c>
      <c r="F393" s="28" t="s">
        <v>189</v>
      </c>
      <c r="G393" s="29">
        <v>0.02</v>
      </c>
      <c r="H393" s="28">
        <v>0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190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191</v>
      </c>
      <c r="E394" s="27" t="s">
        <v>192</v>
      </c>
    </row>
    <row r="395">
      <c r="A395" s="1" t="s">
        <v>193</v>
      </c>
      <c r="E395" s="33" t="s">
        <v>1230</v>
      </c>
    </row>
    <row r="396" ht="153">
      <c r="A396" s="1" t="s">
        <v>194</v>
      </c>
      <c r="E396" s="27" t="s">
        <v>195</v>
      </c>
    </row>
    <row r="397" ht="25.5">
      <c r="A397" s="1" t="s">
        <v>185</v>
      </c>
      <c r="B397" s="1">
        <v>97</v>
      </c>
      <c r="C397" s="26" t="s">
        <v>209</v>
      </c>
      <c r="D397" t="s">
        <v>210</v>
      </c>
      <c r="E397" s="27" t="s">
        <v>211</v>
      </c>
      <c r="F397" s="28" t="s">
        <v>189</v>
      </c>
      <c r="G397" s="29">
        <v>0.02</v>
      </c>
      <c r="H397" s="28">
        <v>0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190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191</v>
      </c>
      <c r="E398" s="27" t="s">
        <v>192</v>
      </c>
    </row>
    <row r="399">
      <c r="A399" s="1" t="s">
        <v>193</v>
      </c>
      <c r="E399" s="33" t="s">
        <v>1230</v>
      </c>
    </row>
    <row r="400" ht="153">
      <c r="A400" s="1" t="s">
        <v>194</v>
      </c>
      <c r="E400" s="27" t="s">
        <v>195</v>
      </c>
    </row>
  </sheetData>
  <sheetProtection sheet="1" objects="1" scenarios="1" spinCount="100000" saltValue="wvnx5agEimXdbCsidLVLmHPBMeNcmZnd7mnwlI1x0NAd40V2FpqlznyUh0BO5ShBOnhU6f0OkoyoeekX06J6UQ==" hashValue="s4IJ4yc1yBuAuSWt48AjooflJuyflBA8p2vVL7sxJeJfTr4TA5XP4r2YQ/FzEKeZjaK/FTkxkSDRwlaEuEhvR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COUNTIFS(L8:L448,"=0",A8:A448,"P")+COUNTIFS(L8:L448,"",A8:A448,"P")+SUM(Q8:Q448)</f>
        <v>0</v>
      </c>
    </row>
    <row r="8">
      <c r="A8" s="1" t="s">
        <v>180</v>
      </c>
      <c r="C8" s="22" t="s">
        <v>1812</v>
      </c>
      <c r="E8" s="23" t="s">
        <v>47</v>
      </c>
      <c r="L8" s="24">
        <f>L9+L430+L439</f>
        <v>0</v>
      </c>
      <c r="M8" s="24">
        <f>M9+M430+M439</f>
        <v>0</v>
      </c>
      <c r="N8" s="25"/>
    </row>
    <row r="9">
      <c r="A9" s="1" t="s">
        <v>182</v>
      </c>
      <c r="C9" s="22" t="s">
        <v>641</v>
      </c>
      <c r="E9" s="23" t="s">
        <v>1813</v>
      </c>
      <c r="L9" s="24">
        <f>SUMIFS(L10:L429,A10:A429,"P")</f>
        <v>0</v>
      </c>
      <c r="M9" s="24">
        <f>SUMIFS(M10:M429,A10:A429,"P")</f>
        <v>0</v>
      </c>
      <c r="N9" s="25"/>
    </row>
    <row r="10">
      <c r="A10" s="1" t="s">
        <v>185</v>
      </c>
      <c r="B10" s="1">
        <v>105</v>
      </c>
      <c r="C10" s="26" t="s">
        <v>1814</v>
      </c>
      <c r="D10" t="s">
        <v>239</v>
      </c>
      <c r="E10" s="27" t="s">
        <v>1815</v>
      </c>
      <c r="F10" s="28" t="s">
        <v>269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855</v>
      </c>
    </row>
    <row r="13">
      <c r="A13" s="1" t="s">
        <v>194</v>
      </c>
      <c r="E13" s="27" t="s">
        <v>703</v>
      </c>
    </row>
    <row r="14" ht="25.5">
      <c r="A14" s="1" t="s">
        <v>185</v>
      </c>
      <c r="B14" s="1">
        <v>102</v>
      </c>
      <c r="C14" s="26" t="s">
        <v>715</v>
      </c>
      <c r="D14" t="s">
        <v>239</v>
      </c>
      <c r="E14" s="27" t="s">
        <v>716</v>
      </c>
      <c r="F14" s="28" t="s">
        <v>285</v>
      </c>
      <c r="G14" s="29">
        <v>120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1816</v>
      </c>
    </row>
    <row r="17">
      <c r="A17" s="1" t="s">
        <v>194</v>
      </c>
      <c r="E17" s="27" t="s">
        <v>703</v>
      </c>
    </row>
    <row r="18" ht="25.5">
      <c r="A18" s="1" t="s">
        <v>185</v>
      </c>
      <c r="B18" s="1">
        <v>85</v>
      </c>
      <c r="C18" s="26" t="s">
        <v>1308</v>
      </c>
      <c r="D18" t="s">
        <v>239</v>
      </c>
      <c r="E18" s="27" t="s">
        <v>1309</v>
      </c>
      <c r="F18" s="28" t="s">
        <v>289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743</v>
      </c>
    </row>
    <row r="21">
      <c r="A21" s="1" t="s">
        <v>194</v>
      </c>
      <c r="E21" s="27" t="s">
        <v>1121</v>
      </c>
    </row>
    <row r="22" ht="25.5">
      <c r="A22" s="1" t="s">
        <v>185</v>
      </c>
      <c r="B22" s="1">
        <v>86</v>
      </c>
      <c r="C22" s="26" t="s">
        <v>1124</v>
      </c>
      <c r="D22" t="s">
        <v>239</v>
      </c>
      <c r="E22" s="27" t="s">
        <v>1125</v>
      </c>
      <c r="F22" s="28" t="s">
        <v>289</v>
      </c>
      <c r="G22" s="29">
        <v>40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992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87</v>
      </c>
      <c r="C26" s="26" t="s">
        <v>741</v>
      </c>
      <c r="D26" t="s">
        <v>239</v>
      </c>
      <c r="E26" s="27" t="s">
        <v>742</v>
      </c>
      <c r="F26" s="28" t="s">
        <v>289</v>
      </c>
      <c r="G26" s="29">
        <v>50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721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89</v>
      </c>
      <c r="C30" s="26" t="s">
        <v>1817</v>
      </c>
      <c r="D30" t="s">
        <v>239</v>
      </c>
      <c r="E30" s="27" t="s">
        <v>1818</v>
      </c>
      <c r="F30" s="28" t="s">
        <v>289</v>
      </c>
      <c r="G30" s="29">
        <v>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855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82</v>
      </c>
      <c r="C34" s="26" t="s">
        <v>1819</v>
      </c>
      <c r="D34" t="s">
        <v>239</v>
      </c>
      <c r="E34" s="27" t="s">
        <v>1820</v>
      </c>
      <c r="F34" s="28" t="s">
        <v>285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871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88</v>
      </c>
      <c r="C38" s="26" t="s">
        <v>784</v>
      </c>
      <c r="D38" t="s">
        <v>239</v>
      </c>
      <c r="E38" s="27" t="s">
        <v>785</v>
      </c>
      <c r="F38" s="28" t="s">
        <v>285</v>
      </c>
      <c r="G38" s="29">
        <v>26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915</v>
      </c>
    </row>
    <row r="41">
      <c r="A41" s="1" t="s">
        <v>194</v>
      </c>
      <c r="E41" s="27" t="s">
        <v>703</v>
      </c>
    </row>
    <row r="42" ht="25.5">
      <c r="A42" s="1" t="s">
        <v>185</v>
      </c>
      <c r="B42" s="1">
        <v>80</v>
      </c>
      <c r="C42" s="26" t="s">
        <v>1821</v>
      </c>
      <c r="D42" t="s">
        <v>239</v>
      </c>
      <c r="E42" s="27" t="s">
        <v>1822</v>
      </c>
      <c r="F42" s="28" t="s">
        <v>289</v>
      </c>
      <c r="G42" s="29">
        <v>10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706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76</v>
      </c>
      <c r="C46" s="26" t="s">
        <v>321</v>
      </c>
      <c r="D46" t="s">
        <v>239</v>
      </c>
      <c r="E46" s="27" t="s">
        <v>322</v>
      </c>
      <c r="F46" s="28" t="s">
        <v>289</v>
      </c>
      <c r="G46" s="29">
        <v>80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1067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77</v>
      </c>
      <c r="C50" s="26" t="s">
        <v>660</v>
      </c>
      <c r="D50" t="s">
        <v>239</v>
      </c>
      <c r="E50" s="27" t="s">
        <v>661</v>
      </c>
      <c r="F50" s="28" t="s">
        <v>289</v>
      </c>
      <c r="G50" s="29">
        <v>50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721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78</v>
      </c>
      <c r="C54" s="26" t="s">
        <v>1823</v>
      </c>
      <c r="D54" t="s">
        <v>239</v>
      </c>
      <c r="E54" s="27" t="s">
        <v>1824</v>
      </c>
      <c r="F54" s="28" t="s">
        <v>289</v>
      </c>
      <c r="G54" s="29">
        <v>30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707</v>
      </c>
    </row>
    <row r="57">
      <c r="A57" s="1" t="s">
        <v>194</v>
      </c>
      <c r="E57" s="27" t="s">
        <v>703</v>
      </c>
    </row>
    <row r="58" ht="25.5">
      <c r="A58" s="1" t="s">
        <v>185</v>
      </c>
      <c r="B58" s="1">
        <v>79</v>
      </c>
      <c r="C58" s="26" t="s">
        <v>1130</v>
      </c>
      <c r="D58" t="s">
        <v>239</v>
      </c>
      <c r="E58" s="27" t="s">
        <v>1131</v>
      </c>
      <c r="F58" s="28" t="s">
        <v>285</v>
      </c>
      <c r="G58" s="29">
        <v>42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836</v>
      </c>
    </row>
    <row r="61">
      <c r="A61" s="1" t="s">
        <v>194</v>
      </c>
      <c r="E61" s="27" t="s">
        <v>703</v>
      </c>
    </row>
    <row r="62" ht="25.5">
      <c r="A62" s="1" t="s">
        <v>185</v>
      </c>
      <c r="B62" s="1">
        <v>81</v>
      </c>
      <c r="C62" s="26" t="s">
        <v>1242</v>
      </c>
      <c r="D62" t="s">
        <v>239</v>
      </c>
      <c r="E62" s="27" t="s">
        <v>1243</v>
      </c>
      <c r="F62" s="28" t="s">
        <v>285</v>
      </c>
      <c r="G62" s="29">
        <v>22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1176</v>
      </c>
    </row>
    <row r="65">
      <c r="A65" s="1" t="s">
        <v>194</v>
      </c>
      <c r="E65" s="27" t="s">
        <v>703</v>
      </c>
    </row>
    <row r="66" ht="25.5">
      <c r="A66" s="1" t="s">
        <v>185</v>
      </c>
      <c r="B66" s="1">
        <v>90</v>
      </c>
      <c r="C66" s="26" t="s">
        <v>1825</v>
      </c>
      <c r="D66" t="s">
        <v>239</v>
      </c>
      <c r="E66" s="27" t="s">
        <v>1826</v>
      </c>
      <c r="F66" s="28" t="s">
        <v>285</v>
      </c>
      <c r="G66" s="29">
        <v>10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706</v>
      </c>
    </row>
    <row r="69" ht="114.75">
      <c r="A69" s="1" t="s">
        <v>194</v>
      </c>
      <c r="E69" s="27" t="s">
        <v>1001</v>
      </c>
    </row>
    <row r="70" ht="25.5">
      <c r="A70" s="1" t="s">
        <v>185</v>
      </c>
      <c r="B70" s="1">
        <v>27</v>
      </c>
      <c r="C70" s="26" t="s">
        <v>1827</v>
      </c>
      <c r="D70" t="s">
        <v>239</v>
      </c>
      <c r="E70" s="27" t="s">
        <v>1828</v>
      </c>
      <c r="F70" s="28" t="s">
        <v>285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792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83</v>
      </c>
      <c r="C74" s="26" t="s">
        <v>1132</v>
      </c>
      <c r="D74" t="s">
        <v>239</v>
      </c>
      <c r="E74" s="27" t="s">
        <v>1133</v>
      </c>
      <c r="F74" s="28" t="s">
        <v>285</v>
      </c>
      <c r="G74" s="29">
        <v>22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1176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84</v>
      </c>
      <c r="C78" s="26" t="s">
        <v>1829</v>
      </c>
      <c r="D78" t="s">
        <v>239</v>
      </c>
      <c r="E78" s="27" t="s">
        <v>1830</v>
      </c>
      <c r="F78" s="28" t="s">
        <v>285</v>
      </c>
      <c r="G78" s="29">
        <v>22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1176</v>
      </c>
    </row>
    <row r="81">
      <c r="A81" s="1" t="s">
        <v>194</v>
      </c>
      <c r="E81" s="27" t="s">
        <v>703</v>
      </c>
    </row>
    <row r="82">
      <c r="A82" s="1" t="s">
        <v>185</v>
      </c>
      <c r="B82" s="1">
        <v>103</v>
      </c>
      <c r="C82" s="26" t="s">
        <v>1831</v>
      </c>
      <c r="D82" t="s">
        <v>239</v>
      </c>
      <c r="E82" s="27" t="s">
        <v>1832</v>
      </c>
      <c r="F82" s="28" t="s">
        <v>285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792</v>
      </c>
    </row>
    <row r="85">
      <c r="A85" s="1" t="s">
        <v>194</v>
      </c>
      <c r="E85" s="27" t="s">
        <v>703</v>
      </c>
    </row>
    <row r="86">
      <c r="A86" s="1" t="s">
        <v>185</v>
      </c>
      <c r="B86" s="1">
        <v>104</v>
      </c>
      <c r="C86" s="26" t="s">
        <v>1833</v>
      </c>
      <c r="D86" t="s">
        <v>239</v>
      </c>
      <c r="E86" s="27" t="s">
        <v>1834</v>
      </c>
      <c r="F86" s="28" t="s">
        <v>285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792</v>
      </c>
    </row>
    <row r="89">
      <c r="A89" s="1" t="s">
        <v>194</v>
      </c>
      <c r="E89" s="27" t="s">
        <v>703</v>
      </c>
    </row>
    <row r="90" ht="25.5">
      <c r="A90" s="1" t="s">
        <v>185</v>
      </c>
      <c r="B90" s="1">
        <v>96</v>
      </c>
      <c r="C90" s="26" t="s">
        <v>1326</v>
      </c>
      <c r="D90" t="s">
        <v>239</v>
      </c>
      <c r="E90" s="27" t="s">
        <v>1327</v>
      </c>
      <c r="F90" s="28" t="s">
        <v>285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792</v>
      </c>
    </row>
    <row r="93">
      <c r="A93" s="1" t="s">
        <v>194</v>
      </c>
      <c r="E93" s="27" t="s">
        <v>703</v>
      </c>
    </row>
    <row r="94" ht="38.25">
      <c r="A94" s="1" t="s">
        <v>185</v>
      </c>
      <c r="B94" s="1">
        <v>97</v>
      </c>
      <c r="C94" s="26" t="s">
        <v>1328</v>
      </c>
      <c r="D94" t="s">
        <v>239</v>
      </c>
      <c r="E94" s="27" t="s">
        <v>1329</v>
      </c>
      <c r="F94" s="28" t="s">
        <v>285</v>
      </c>
      <c r="G94" s="29">
        <v>29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1835</v>
      </c>
    </row>
    <row r="97">
      <c r="A97" s="1" t="s">
        <v>194</v>
      </c>
      <c r="E97" s="27" t="s">
        <v>703</v>
      </c>
    </row>
    <row r="98">
      <c r="A98" s="1" t="s">
        <v>185</v>
      </c>
      <c r="B98" s="1">
        <v>91</v>
      </c>
      <c r="C98" s="26" t="s">
        <v>1461</v>
      </c>
      <c r="D98" t="s">
        <v>239</v>
      </c>
      <c r="E98" s="27" t="s">
        <v>1462</v>
      </c>
      <c r="F98" s="28" t="s">
        <v>503</v>
      </c>
      <c r="G98" s="29">
        <v>32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920</v>
      </c>
    </row>
    <row r="101">
      <c r="A101" s="1" t="s">
        <v>194</v>
      </c>
      <c r="E101" s="27" t="s">
        <v>703</v>
      </c>
    </row>
    <row r="102">
      <c r="A102" s="1" t="s">
        <v>185</v>
      </c>
      <c r="B102" s="1">
        <v>92</v>
      </c>
      <c r="C102" s="26" t="s">
        <v>1702</v>
      </c>
      <c r="D102" t="s">
        <v>239</v>
      </c>
      <c r="E102" s="27" t="s">
        <v>1703</v>
      </c>
      <c r="F102" s="28" t="s">
        <v>503</v>
      </c>
      <c r="G102" s="29">
        <v>32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920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93</v>
      </c>
      <c r="C106" s="26" t="s">
        <v>1332</v>
      </c>
      <c r="D106" t="s">
        <v>239</v>
      </c>
      <c r="E106" s="27" t="s">
        <v>1333</v>
      </c>
      <c r="F106" s="28" t="s">
        <v>503</v>
      </c>
      <c r="G106" s="29">
        <v>32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920</v>
      </c>
    </row>
    <row r="109">
      <c r="A109" s="1" t="s">
        <v>194</v>
      </c>
      <c r="E109" s="27" t="s">
        <v>703</v>
      </c>
    </row>
    <row r="110">
      <c r="A110" s="1" t="s">
        <v>185</v>
      </c>
      <c r="B110" s="1">
        <v>94</v>
      </c>
      <c r="C110" s="26" t="s">
        <v>1334</v>
      </c>
      <c r="D110" t="s">
        <v>239</v>
      </c>
      <c r="E110" s="27" t="s">
        <v>1335</v>
      </c>
      <c r="F110" s="28" t="s">
        <v>503</v>
      </c>
      <c r="G110" s="29">
        <v>32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920</v>
      </c>
    </row>
    <row r="113">
      <c r="A113" s="1" t="s">
        <v>194</v>
      </c>
      <c r="E113" s="27" t="s">
        <v>703</v>
      </c>
    </row>
    <row r="114">
      <c r="A114" s="1" t="s">
        <v>185</v>
      </c>
      <c r="B114" s="1">
        <v>95</v>
      </c>
      <c r="C114" s="26" t="s">
        <v>1337</v>
      </c>
      <c r="D114" t="s">
        <v>239</v>
      </c>
      <c r="E114" s="27" t="s">
        <v>1338</v>
      </c>
      <c r="F114" s="28" t="s">
        <v>285</v>
      </c>
      <c r="G114" s="29">
        <v>12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729</v>
      </c>
    </row>
    <row r="117">
      <c r="A117" s="1" t="s">
        <v>194</v>
      </c>
      <c r="E117" s="27" t="s">
        <v>703</v>
      </c>
    </row>
    <row r="118">
      <c r="A118" s="1" t="s">
        <v>185</v>
      </c>
      <c r="B118" s="1">
        <v>34</v>
      </c>
      <c r="C118" s="26" t="s">
        <v>904</v>
      </c>
      <c r="D118" t="s">
        <v>239</v>
      </c>
      <c r="E118" s="27" t="s">
        <v>905</v>
      </c>
      <c r="F118" s="28" t="s">
        <v>285</v>
      </c>
      <c r="G118" s="29">
        <v>26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915</v>
      </c>
    </row>
    <row r="121">
      <c r="A121" s="1" t="s">
        <v>194</v>
      </c>
      <c r="E121" s="27" t="s">
        <v>703</v>
      </c>
    </row>
    <row r="122">
      <c r="A122" s="1" t="s">
        <v>185</v>
      </c>
      <c r="B122" s="1">
        <v>35</v>
      </c>
      <c r="C122" s="26" t="s">
        <v>907</v>
      </c>
      <c r="D122" t="s">
        <v>239</v>
      </c>
      <c r="E122" s="27" t="s">
        <v>908</v>
      </c>
      <c r="F122" s="28" t="s">
        <v>285</v>
      </c>
      <c r="G122" s="29">
        <v>26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915</v>
      </c>
    </row>
    <row r="125">
      <c r="A125" s="1" t="s">
        <v>194</v>
      </c>
      <c r="E125" s="27" t="s">
        <v>703</v>
      </c>
    </row>
    <row r="126">
      <c r="A126" s="1" t="s">
        <v>185</v>
      </c>
      <c r="B126" s="1">
        <v>32</v>
      </c>
      <c r="C126" s="26" t="s">
        <v>913</v>
      </c>
      <c r="D126" t="s">
        <v>239</v>
      </c>
      <c r="E126" s="27" t="s">
        <v>914</v>
      </c>
      <c r="F126" s="28" t="s">
        <v>285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720</v>
      </c>
    </row>
    <row r="129">
      <c r="A129" s="1" t="s">
        <v>194</v>
      </c>
      <c r="E129" s="27" t="s">
        <v>703</v>
      </c>
    </row>
    <row r="130">
      <c r="A130" s="1" t="s">
        <v>185</v>
      </c>
      <c r="B130" s="1">
        <v>33</v>
      </c>
      <c r="C130" s="26" t="s">
        <v>916</v>
      </c>
      <c r="D130" t="s">
        <v>239</v>
      </c>
      <c r="E130" s="27" t="s">
        <v>917</v>
      </c>
      <c r="F130" s="28" t="s">
        <v>285</v>
      </c>
      <c r="G130" s="29">
        <v>52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720</v>
      </c>
    </row>
    <row r="133">
      <c r="A133" s="1" t="s">
        <v>194</v>
      </c>
      <c r="E133" s="27" t="s">
        <v>703</v>
      </c>
    </row>
    <row r="134">
      <c r="A134" s="1" t="s">
        <v>185</v>
      </c>
      <c r="B134" s="1">
        <v>40</v>
      </c>
      <c r="C134" s="26" t="s">
        <v>1339</v>
      </c>
      <c r="D134" t="s">
        <v>239</v>
      </c>
      <c r="E134" s="27" t="s">
        <v>1340</v>
      </c>
      <c r="F134" s="28" t="s">
        <v>289</v>
      </c>
      <c r="G134" s="29">
        <v>20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743</v>
      </c>
    </row>
    <row r="137">
      <c r="A137" s="1" t="s">
        <v>194</v>
      </c>
      <c r="E137" s="27" t="s">
        <v>703</v>
      </c>
    </row>
    <row r="138">
      <c r="A138" s="1" t="s">
        <v>185</v>
      </c>
      <c r="B138" s="1">
        <v>41</v>
      </c>
      <c r="C138" s="26" t="s">
        <v>1341</v>
      </c>
      <c r="D138" t="s">
        <v>239</v>
      </c>
      <c r="E138" s="27" t="s">
        <v>1342</v>
      </c>
      <c r="F138" s="28" t="s">
        <v>289</v>
      </c>
      <c r="G138" s="29">
        <v>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743</v>
      </c>
    </row>
    <row r="141">
      <c r="A141" s="1" t="s">
        <v>194</v>
      </c>
      <c r="E141" s="27" t="s">
        <v>703</v>
      </c>
    </row>
    <row r="142">
      <c r="A142" s="1" t="s">
        <v>185</v>
      </c>
      <c r="B142" s="1">
        <v>72</v>
      </c>
      <c r="C142" s="26" t="s">
        <v>1135</v>
      </c>
      <c r="D142" t="s">
        <v>239</v>
      </c>
      <c r="E142" s="27" t="s">
        <v>1136</v>
      </c>
      <c r="F142" s="28" t="s">
        <v>289</v>
      </c>
      <c r="G142" s="29">
        <v>200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1063</v>
      </c>
    </row>
    <row r="145">
      <c r="A145" s="1" t="s">
        <v>194</v>
      </c>
      <c r="E145" s="27" t="s">
        <v>703</v>
      </c>
    </row>
    <row r="146">
      <c r="A146" s="1" t="s">
        <v>185</v>
      </c>
      <c r="B146" s="1">
        <v>70</v>
      </c>
      <c r="C146" s="26" t="s">
        <v>1138</v>
      </c>
      <c r="D146" t="s">
        <v>239</v>
      </c>
      <c r="E146" s="27" t="s">
        <v>1139</v>
      </c>
      <c r="F146" s="28" t="s">
        <v>337</v>
      </c>
      <c r="G146" s="29">
        <v>0.80000000000000004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1248</v>
      </c>
    </row>
    <row r="149">
      <c r="A149" s="1" t="s">
        <v>194</v>
      </c>
      <c r="E149" s="27" t="s">
        <v>703</v>
      </c>
    </row>
    <row r="150">
      <c r="A150" s="1" t="s">
        <v>185</v>
      </c>
      <c r="B150" s="1">
        <v>71</v>
      </c>
      <c r="C150" s="26" t="s">
        <v>1141</v>
      </c>
      <c r="D150" t="s">
        <v>239</v>
      </c>
      <c r="E150" s="27" t="s">
        <v>1142</v>
      </c>
      <c r="F150" s="28" t="s">
        <v>337</v>
      </c>
      <c r="G150" s="29">
        <v>0.80000000000000004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1248</v>
      </c>
    </row>
    <row r="153">
      <c r="A153" s="1" t="s">
        <v>194</v>
      </c>
      <c r="E153" s="27" t="s">
        <v>703</v>
      </c>
    </row>
    <row r="154">
      <c r="A154" s="1" t="s">
        <v>185</v>
      </c>
      <c r="B154" s="1">
        <v>68</v>
      </c>
      <c r="C154" s="26" t="s">
        <v>990</v>
      </c>
      <c r="D154" t="s">
        <v>239</v>
      </c>
      <c r="E154" s="27" t="s">
        <v>991</v>
      </c>
      <c r="F154" s="28" t="s">
        <v>285</v>
      </c>
      <c r="G154" s="29">
        <v>34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1562</v>
      </c>
    </row>
    <row r="157">
      <c r="A157" s="1" t="s">
        <v>194</v>
      </c>
      <c r="E157" s="27" t="s">
        <v>703</v>
      </c>
    </row>
    <row r="158">
      <c r="A158" s="1" t="s">
        <v>185</v>
      </c>
      <c r="B158" s="1">
        <v>69</v>
      </c>
      <c r="C158" s="26" t="s">
        <v>993</v>
      </c>
      <c r="D158" t="s">
        <v>239</v>
      </c>
      <c r="E158" s="27" t="s">
        <v>994</v>
      </c>
      <c r="F158" s="28" t="s">
        <v>285</v>
      </c>
      <c r="G158" s="29">
        <v>34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  <c r="E160" s="33" t="s">
        <v>1562</v>
      </c>
    </row>
    <row r="161">
      <c r="A161" s="1" t="s">
        <v>194</v>
      </c>
      <c r="E161" s="27" t="s">
        <v>703</v>
      </c>
    </row>
    <row r="162">
      <c r="A162" s="1" t="s">
        <v>185</v>
      </c>
      <c r="B162" s="1">
        <v>73</v>
      </c>
      <c r="C162" s="26" t="s">
        <v>1347</v>
      </c>
      <c r="D162" t="s">
        <v>239</v>
      </c>
      <c r="E162" s="27" t="s">
        <v>1348</v>
      </c>
      <c r="F162" s="28" t="s">
        <v>285</v>
      </c>
      <c r="G162" s="29">
        <v>20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  <c r="E164" s="33" t="s">
        <v>743</v>
      </c>
    </row>
    <row r="165">
      <c r="A165" s="1" t="s">
        <v>194</v>
      </c>
      <c r="E165" s="27" t="s">
        <v>703</v>
      </c>
    </row>
    <row r="166">
      <c r="A166" s="1" t="s">
        <v>185</v>
      </c>
      <c r="B166" s="1">
        <v>74</v>
      </c>
      <c r="C166" s="26" t="s">
        <v>1252</v>
      </c>
      <c r="D166" t="s">
        <v>239</v>
      </c>
      <c r="E166" s="27" t="s">
        <v>1253</v>
      </c>
      <c r="F166" s="28" t="s">
        <v>285</v>
      </c>
      <c r="G166" s="29">
        <v>10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  <c r="E168" s="33" t="s">
        <v>706</v>
      </c>
    </row>
    <row r="169">
      <c r="A169" s="1" t="s">
        <v>194</v>
      </c>
      <c r="E169" s="27" t="s">
        <v>703</v>
      </c>
    </row>
    <row r="170">
      <c r="A170" s="1" t="s">
        <v>185</v>
      </c>
      <c r="B170" s="1">
        <v>75</v>
      </c>
      <c r="C170" s="26" t="s">
        <v>1254</v>
      </c>
      <c r="D170" t="s">
        <v>239</v>
      </c>
      <c r="E170" s="27" t="s">
        <v>1255</v>
      </c>
      <c r="F170" s="28" t="s">
        <v>285</v>
      </c>
      <c r="G170" s="29">
        <v>30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  <c r="E172" s="33" t="s">
        <v>707</v>
      </c>
    </row>
    <row r="173">
      <c r="A173" s="1" t="s">
        <v>194</v>
      </c>
      <c r="E173" s="27" t="s">
        <v>703</v>
      </c>
    </row>
    <row r="174">
      <c r="A174" s="1" t="s">
        <v>185</v>
      </c>
      <c r="B174" s="1">
        <v>28</v>
      </c>
      <c r="C174" s="26" t="s">
        <v>1354</v>
      </c>
      <c r="D174" t="s">
        <v>239</v>
      </c>
      <c r="E174" s="27" t="s">
        <v>1355</v>
      </c>
      <c r="F174" s="28" t="s">
        <v>285</v>
      </c>
      <c r="G174" s="29">
        <v>26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  <c r="E176" s="33" t="s">
        <v>915</v>
      </c>
    </row>
    <row r="177">
      <c r="A177" s="1" t="s">
        <v>194</v>
      </c>
      <c r="E177" s="27" t="s">
        <v>703</v>
      </c>
    </row>
    <row r="178">
      <c r="A178" s="1" t="s">
        <v>185</v>
      </c>
      <c r="B178" s="1">
        <v>29</v>
      </c>
      <c r="C178" s="26" t="s">
        <v>1356</v>
      </c>
      <c r="D178" t="s">
        <v>239</v>
      </c>
      <c r="E178" s="27" t="s">
        <v>1357</v>
      </c>
      <c r="F178" s="28" t="s">
        <v>285</v>
      </c>
      <c r="G178" s="29">
        <v>26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915</v>
      </c>
    </row>
    <row r="181">
      <c r="A181" s="1" t="s">
        <v>194</v>
      </c>
      <c r="E181" s="27" t="s">
        <v>703</v>
      </c>
    </row>
    <row r="182">
      <c r="A182" s="1" t="s">
        <v>185</v>
      </c>
      <c r="B182" s="1">
        <v>30</v>
      </c>
      <c r="C182" s="26" t="s">
        <v>1363</v>
      </c>
      <c r="D182" t="s">
        <v>239</v>
      </c>
      <c r="E182" s="27" t="s">
        <v>1364</v>
      </c>
      <c r="F182" s="28" t="s">
        <v>285</v>
      </c>
      <c r="G182" s="29">
        <v>3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1096</v>
      </c>
    </row>
    <row r="185">
      <c r="A185" s="1" t="s">
        <v>194</v>
      </c>
      <c r="E185" s="27" t="s">
        <v>703</v>
      </c>
    </row>
    <row r="186" ht="25.5">
      <c r="A186" s="1" t="s">
        <v>185</v>
      </c>
      <c r="B186" s="1">
        <v>36</v>
      </c>
      <c r="C186" s="26" t="s">
        <v>1836</v>
      </c>
      <c r="D186" t="s">
        <v>239</v>
      </c>
      <c r="E186" s="27" t="s">
        <v>1837</v>
      </c>
      <c r="F186" s="28" t="s">
        <v>285</v>
      </c>
      <c r="G186" s="29">
        <v>22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1176</v>
      </c>
    </row>
    <row r="189">
      <c r="A189" s="1" t="s">
        <v>194</v>
      </c>
      <c r="E189" s="27" t="s">
        <v>703</v>
      </c>
    </row>
    <row r="190">
      <c r="A190" s="1" t="s">
        <v>185</v>
      </c>
      <c r="B190" s="1">
        <v>37</v>
      </c>
      <c r="C190" s="26" t="s">
        <v>1838</v>
      </c>
      <c r="D190" t="s">
        <v>239</v>
      </c>
      <c r="E190" s="27" t="s">
        <v>1839</v>
      </c>
      <c r="F190" s="28" t="s">
        <v>285</v>
      </c>
      <c r="G190" s="29">
        <v>22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1176</v>
      </c>
    </row>
    <row r="193">
      <c r="A193" s="1" t="s">
        <v>194</v>
      </c>
      <c r="E193" s="27" t="s">
        <v>703</v>
      </c>
    </row>
    <row r="194">
      <c r="A194" s="1" t="s">
        <v>185</v>
      </c>
      <c r="B194" s="1">
        <v>38</v>
      </c>
      <c r="C194" s="26" t="s">
        <v>1840</v>
      </c>
      <c r="D194" t="s">
        <v>239</v>
      </c>
      <c r="E194" s="27" t="s">
        <v>1841</v>
      </c>
      <c r="F194" s="28" t="s">
        <v>285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792</v>
      </c>
    </row>
    <row r="197">
      <c r="A197" s="1" t="s">
        <v>194</v>
      </c>
      <c r="E197" s="27" t="s">
        <v>703</v>
      </c>
    </row>
    <row r="198">
      <c r="A198" s="1" t="s">
        <v>185</v>
      </c>
      <c r="B198" s="1">
        <v>39</v>
      </c>
      <c r="C198" s="26" t="s">
        <v>1842</v>
      </c>
      <c r="D198" t="s">
        <v>239</v>
      </c>
      <c r="E198" s="27" t="s">
        <v>1843</v>
      </c>
      <c r="F198" s="28" t="s">
        <v>285</v>
      </c>
      <c r="G198" s="29">
        <v>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792</v>
      </c>
    </row>
    <row r="201">
      <c r="A201" s="1" t="s">
        <v>194</v>
      </c>
      <c r="E201" s="27" t="s">
        <v>703</v>
      </c>
    </row>
    <row r="202">
      <c r="A202" s="1" t="s">
        <v>185</v>
      </c>
      <c r="B202" s="1">
        <v>31</v>
      </c>
      <c r="C202" s="26" t="s">
        <v>1365</v>
      </c>
      <c r="D202" t="s">
        <v>239</v>
      </c>
      <c r="E202" s="27" t="s">
        <v>1366</v>
      </c>
      <c r="F202" s="28" t="s">
        <v>285</v>
      </c>
      <c r="G202" s="29">
        <v>55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1844</v>
      </c>
    </row>
    <row r="205">
      <c r="A205" s="1" t="s">
        <v>194</v>
      </c>
      <c r="E205" s="27" t="s">
        <v>703</v>
      </c>
    </row>
    <row r="206">
      <c r="A206" s="1" t="s">
        <v>185</v>
      </c>
      <c r="B206" s="1">
        <v>26</v>
      </c>
      <c r="C206" s="26" t="s">
        <v>1845</v>
      </c>
      <c r="D206" t="s">
        <v>239</v>
      </c>
      <c r="E206" s="27" t="s">
        <v>1846</v>
      </c>
      <c r="F206" s="28" t="s">
        <v>285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792</v>
      </c>
    </row>
    <row r="209">
      <c r="A209" s="1" t="s">
        <v>194</v>
      </c>
      <c r="E209" s="27" t="s">
        <v>703</v>
      </c>
    </row>
    <row r="210">
      <c r="A210" s="1" t="s">
        <v>185</v>
      </c>
      <c r="B210" s="1">
        <v>24</v>
      </c>
      <c r="C210" s="26" t="s">
        <v>1847</v>
      </c>
      <c r="D210" t="s">
        <v>239</v>
      </c>
      <c r="E210" s="27" t="s">
        <v>1848</v>
      </c>
      <c r="F210" s="28" t="s">
        <v>285</v>
      </c>
      <c r="G210" s="29">
        <v>7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1095</v>
      </c>
    </row>
    <row r="213">
      <c r="A213" s="1" t="s">
        <v>194</v>
      </c>
      <c r="E213" s="27" t="s">
        <v>703</v>
      </c>
    </row>
    <row r="214">
      <c r="A214" s="1" t="s">
        <v>185</v>
      </c>
      <c r="B214" s="1">
        <v>25</v>
      </c>
      <c r="C214" s="26" t="s">
        <v>1849</v>
      </c>
      <c r="D214" t="s">
        <v>239</v>
      </c>
      <c r="E214" s="27" t="s">
        <v>1850</v>
      </c>
      <c r="F214" s="28" t="s">
        <v>285</v>
      </c>
      <c r="G214" s="29">
        <v>8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  <c r="E216" s="33" t="s">
        <v>894</v>
      </c>
    </row>
    <row r="217">
      <c r="A217" s="1" t="s">
        <v>194</v>
      </c>
      <c r="E217" s="27" t="s">
        <v>703</v>
      </c>
    </row>
    <row r="218">
      <c r="A218" s="1" t="s">
        <v>185</v>
      </c>
      <c r="B218" s="1">
        <v>22</v>
      </c>
      <c r="C218" s="26" t="s">
        <v>1851</v>
      </c>
      <c r="D218" t="s">
        <v>239</v>
      </c>
      <c r="E218" s="27" t="s">
        <v>1852</v>
      </c>
      <c r="F218" s="28" t="s">
        <v>285</v>
      </c>
      <c r="G218" s="29">
        <v>18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  <c r="E220" s="33" t="s">
        <v>817</v>
      </c>
    </row>
    <row r="221">
      <c r="A221" s="1" t="s">
        <v>194</v>
      </c>
      <c r="E221" s="27" t="s">
        <v>703</v>
      </c>
    </row>
    <row r="222">
      <c r="A222" s="1" t="s">
        <v>185</v>
      </c>
      <c r="B222" s="1">
        <v>23</v>
      </c>
      <c r="C222" s="26" t="s">
        <v>1853</v>
      </c>
      <c r="D222" t="s">
        <v>239</v>
      </c>
      <c r="E222" s="27" t="s">
        <v>1854</v>
      </c>
      <c r="F222" s="28" t="s">
        <v>285</v>
      </c>
      <c r="G222" s="29">
        <v>18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  <c r="E224" s="33" t="s">
        <v>817</v>
      </c>
    </row>
    <row r="225">
      <c r="A225" s="1" t="s">
        <v>194</v>
      </c>
      <c r="E225" s="27" t="s">
        <v>703</v>
      </c>
    </row>
    <row r="226">
      <c r="A226" s="1" t="s">
        <v>185</v>
      </c>
      <c r="B226" s="1">
        <v>45</v>
      </c>
      <c r="C226" s="26" t="s">
        <v>1855</v>
      </c>
      <c r="D226" t="s">
        <v>239</v>
      </c>
      <c r="E226" s="27" t="s">
        <v>1856</v>
      </c>
      <c r="F226" s="28" t="s">
        <v>285</v>
      </c>
      <c r="G226" s="29">
        <v>5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  <c r="E228" s="33" t="s">
        <v>855</v>
      </c>
    </row>
    <row r="229">
      <c r="A229" s="1" t="s">
        <v>194</v>
      </c>
      <c r="E229" s="27" t="s">
        <v>703</v>
      </c>
    </row>
    <row r="230">
      <c r="A230" s="1" t="s">
        <v>185</v>
      </c>
      <c r="B230" s="1">
        <v>46</v>
      </c>
      <c r="C230" s="26" t="s">
        <v>1479</v>
      </c>
      <c r="D230" t="s">
        <v>239</v>
      </c>
      <c r="E230" s="27" t="s">
        <v>1480</v>
      </c>
      <c r="F230" s="28" t="s">
        <v>285</v>
      </c>
      <c r="G230" s="29">
        <v>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  <c r="E232" s="33" t="s">
        <v>855</v>
      </c>
    </row>
    <row r="233">
      <c r="A233" s="1" t="s">
        <v>194</v>
      </c>
      <c r="E233" s="27" t="s">
        <v>703</v>
      </c>
    </row>
    <row r="234">
      <c r="A234" s="1" t="s">
        <v>185</v>
      </c>
      <c r="B234" s="1">
        <v>43</v>
      </c>
      <c r="C234" s="26" t="s">
        <v>1857</v>
      </c>
      <c r="D234" t="s">
        <v>239</v>
      </c>
      <c r="E234" s="27" t="s">
        <v>1858</v>
      </c>
      <c r="F234" s="28" t="s">
        <v>285</v>
      </c>
      <c r="G234" s="29">
        <v>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  <c r="E236" s="33" t="s">
        <v>871</v>
      </c>
    </row>
    <row r="237">
      <c r="A237" s="1" t="s">
        <v>194</v>
      </c>
      <c r="E237" s="27" t="s">
        <v>703</v>
      </c>
    </row>
    <row r="238">
      <c r="A238" s="1" t="s">
        <v>185</v>
      </c>
      <c r="B238" s="1">
        <v>42</v>
      </c>
      <c r="C238" s="26" t="s">
        <v>1859</v>
      </c>
      <c r="D238" t="s">
        <v>239</v>
      </c>
      <c r="E238" s="27" t="s">
        <v>1860</v>
      </c>
      <c r="F238" s="28" t="s">
        <v>285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  <c r="E240" s="33" t="s">
        <v>792</v>
      </c>
    </row>
    <row r="241">
      <c r="A241" s="1" t="s">
        <v>194</v>
      </c>
      <c r="E241" s="27" t="s">
        <v>703</v>
      </c>
    </row>
    <row r="242">
      <c r="A242" s="1" t="s">
        <v>185</v>
      </c>
      <c r="B242" s="1">
        <v>44</v>
      </c>
      <c r="C242" s="26" t="s">
        <v>1861</v>
      </c>
      <c r="D242" t="s">
        <v>239</v>
      </c>
      <c r="E242" s="27" t="s">
        <v>1862</v>
      </c>
      <c r="F242" s="28" t="s">
        <v>285</v>
      </c>
      <c r="G242" s="29">
        <v>3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  <c r="E244" s="33" t="s">
        <v>1096</v>
      </c>
    </row>
    <row r="245">
      <c r="A245" s="1" t="s">
        <v>194</v>
      </c>
      <c r="E245" s="27" t="s">
        <v>703</v>
      </c>
    </row>
    <row r="246">
      <c r="A246" s="1" t="s">
        <v>185</v>
      </c>
      <c r="B246" s="1">
        <v>47</v>
      </c>
      <c r="C246" s="26" t="s">
        <v>1863</v>
      </c>
      <c r="D246" t="s">
        <v>239</v>
      </c>
      <c r="E246" s="27" t="s">
        <v>1864</v>
      </c>
      <c r="F246" s="28" t="s">
        <v>285</v>
      </c>
      <c r="G246" s="29">
        <v>3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191</v>
      </c>
      <c r="E247" s="27" t="s">
        <v>243</v>
      </c>
    </row>
    <row r="248">
      <c r="A248" s="1" t="s">
        <v>193</v>
      </c>
      <c r="E248" s="33" t="s">
        <v>1096</v>
      </c>
    </row>
    <row r="249">
      <c r="A249" s="1" t="s">
        <v>194</v>
      </c>
      <c r="E249" s="27" t="s">
        <v>703</v>
      </c>
    </row>
    <row r="250">
      <c r="A250" s="1" t="s">
        <v>185</v>
      </c>
      <c r="B250" s="1">
        <v>48</v>
      </c>
      <c r="C250" s="26" t="s">
        <v>1865</v>
      </c>
      <c r="D250" t="s">
        <v>239</v>
      </c>
      <c r="E250" s="27" t="s">
        <v>1866</v>
      </c>
      <c r="F250" s="28" t="s">
        <v>285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242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243</v>
      </c>
    </row>
    <row r="252">
      <c r="A252" s="1" t="s">
        <v>193</v>
      </c>
      <c r="E252" s="33" t="s">
        <v>1096</v>
      </c>
    </row>
    <row r="253">
      <c r="A253" s="1" t="s">
        <v>194</v>
      </c>
      <c r="E253" s="27" t="s">
        <v>703</v>
      </c>
    </row>
    <row r="254">
      <c r="A254" s="1" t="s">
        <v>185</v>
      </c>
      <c r="B254" s="1">
        <v>58</v>
      </c>
      <c r="C254" s="26" t="s">
        <v>1867</v>
      </c>
      <c r="D254" t="s">
        <v>239</v>
      </c>
      <c r="E254" s="27" t="s">
        <v>1868</v>
      </c>
      <c r="F254" s="28" t="s">
        <v>285</v>
      </c>
      <c r="G254" s="29">
        <v>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242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191</v>
      </c>
      <c r="E255" s="27" t="s">
        <v>243</v>
      </c>
    </row>
    <row r="256">
      <c r="A256" s="1" t="s">
        <v>193</v>
      </c>
      <c r="E256" s="33" t="s">
        <v>792</v>
      </c>
    </row>
    <row r="257">
      <c r="A257" s="1" t="s">
        <v>194</v>
      </c>
      <c r="E257" s="27" t="s">
        <v>703</v>
      </c>
    </row>
    <row r="258">
      <c r="A258" s="1" t="s">
        <v>185</v>
      </c>
      <c r="B258" s="1">
        <v>59</v>
      </c>
      <c r="C258" s="26" t="s">
        <v>1869</v>
      </c>
      <c r="D258" t="s">
        <v>239</v>
      </c>
      <c r="E258" s="27" t="s">
        <v>1870</v>
      </c>
      <c r="F258" s="28" t="s">
        <v>285</v>
      </c>
      <c r="G258" s="29">
        <v>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242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191</v>
      </c>
      <c r="E259" s="27" t="s">
        <v>243</v>
      </c>
    </row>
    <row r="260">
      <c r="A260" s="1" t="s">
        <v>193</v>
      </c>
      <c r="E260" s="33" t="s">
        <v>792</v>
      </c>
    </row>
    <row r="261">
      <c r="A261" s="1" t="s">
        <v>194</v>
      </c>
      <c r="E261" s="27" t="s">
        <v>703</v>
      </c>
    </row>
    <row r="262">
      <c r="A262" s="1" t="s">
        <v>185</v>
      </c>
      <c r="B262" s="1">
        <v>62</v>
      </c>
      <c r="C262" s="26" t="s">
        <v>1871</v>
      </c>
      <c r="D262" t="s">
        <v>239</v>
      </c>
      <c r="E262" s="27" t="s">
        <v>1872</v>
      </c>
      <c r="F262" s="28" t="s">
        <v>285</v>
      </c>
      <c r="G262" s="29">
        <v>2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242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191</v>
      </c>
      <c r="E263" s="27" t="s">
        <v>243</v>
      </c>
    </row>
    <row r="264">
      <c r="A264" s="1" t="s">
        <v>193</v>
      </c>
      <c r="E264" s="33" t="s">
        <v>871</v>
      </c>
    </row>
    <row r="265">
      <c r="A265" s="1" t="s">
        <v>194</v>
      </c>
      <c r="E265" s="27" t="s">
        <v>703</v>
      </c>
    </row>
    <row r="266">
      <c r="A266" s="1" t="s">
        <v>185</v>
      </c>
      <c r="B266" s="1">
        <v>63</v>
      </c>
      <c r="C266" s="26" t="s">
        <v>1873</v>
      </c>
      <c r="D266" t="s">
        <v>239</v>
      </c>
      <c r="E266" s="27" t="s">
        <v>1874</v>
      </c>
      <c r="F266" s="28" t="s">
        <v>285</v>
      </c>
      <c r="G266" s="29">
        <v>2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242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191</v>
      </c>
      <c r="E267" s="27" t="s">
        <v>243</v>
      </c>
    </row>
    <row r="268">
      <c r="A268" s="1" t="s">
        <v>193</v>
      </c>
      <c r="E268" s="33" t="s">
        <v>871</v>
      </c>
    </row>
    <row r="269">
      <c r="A269" s="1" t="s">
        <v>194</v>
      </c>
      <c r="E269" s="27" t="s">
        <v>703</v>
      </c>
    </row>
    <row r="270">
      <c r="A270" s="1" t="s">
        <v>185</v>
      </c>
      <c r="B270" s="1">
        <v>61</v>
      </c>
      <c r="C270" s="26" t="s">
        <v>1875</v>
      </c>
      <c r="D270" t="s">
        <v>239</v>
      </c>
      <c r="E270" s="27" t="s">
        <v>1876</v>
      </c>
      <c r="F270" s="28" t="s">
        <v>285</v>
      </c>
      <c r="G270" s="29">
        <v>3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242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191</v>
      </c>
      <c r="E271" s="27" t="s">
        <v>243</v>
      </c>
    </row>
    <row r="272">
      <c r="A272" s="1" t="s">
        <v>193</v>
      </c>
      <c r="E272" s="33" t="s">
        <v>1096</v>
      </c>
    </row>
    <row r="273">
      <c r="A273" s="1" t="s">
        <v>194</v>
      </c>
      <c r="E273" s="27" t="s">
        <v>703</v>
      </c>
    </row>
    <row r="274">
      <c r="A274" s="1" t="s">
        <v>185</v>
      </c>
      <c r="B274" s="1">
        <v>64</v>
      </c>
      <c r="C274" s="26" t="s">
        <v>1495</v>
      </c>
      <c r="D274" t="s">
        <v>239</v>
      </c>
      <c r="E274" s="27" t="s">
        <v>1496</v>
      </c>
      <c r="F274" s="28" t="s">
        <v>289</v>
      </c>
      <c r="G274" s="29">
        <v>60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242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191</v>
      </c>
      <c r="E275" s="27" t="s">
        <v>243</v>
      </c>
    </row>
    <row r="276">
      <c r="A276" s="1" t="s">
        <v>193</v>
      </c>
      <c r="E276" s="33" t="s">
        <v>754</v>
      </c>
    </row>
    <row r="277">
      <c r="A277" s="1" t="s">
        <v>194</v>
      </c>
      <c r="E277" s="27" t="s">
        <v>703</v>
      </c>
    </row>
    <row r="278">
      <c r="A278" s="1" t="s">
        <v>185</v>
      </c>
      <c r="B278" s="1">
        <v>65</v>
      </c>
      <c r="C278" s="26" t="s">
        <v>1877</v>
      </c>
      <c r="D278" t="s">
        <v>239</v>
      </c>
      <c r="E278" s="27" t="s">
        <v>1878</v>
      </c>
      <c r="F278" s="28" t="s">
        <v>289</v>
      </c>
      <c r="G278" s="29">
        <v>60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242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191</v>
      </c>
      <c r="E279" s="27" t="s">
        <v>243</v>
      </c>
    </row>
    <row r="280">
      <c r="A280" s="1" t="s">
        <v>193</v>
      </c>
      <c r="E280" s="33" t="s">
        <v>754</v>
      </c>
    </row>
    <row r="281">
      <c r="A281" s="1" t="s">
        <v>194</v>
      </c>
      <c r="E281" s="27" t="s">
        <v>703</v>
      </c>
    </row>
    <row r="282">
      <c r="A282" s="1" t="s">
        <v>185</v>
      </c>
      <c r="B282" s="1">
        <v>66</v>
      </c>
      <c r="C282" s="26" t="s">
        <v>1879</v>
      </c>
      <c r="D282" t="s">
        <v>239</v>
      </c>
      <c r="E282" s="27" t="s">
        <v>1880</v>
      </c>
      <c r="F282" s="28" t="s">
        <v>289</v>
      </c>
      <c r="G282" s="29">
        <v>20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242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191</v>
      </c>
      <c r="E283" s="27" t="s">
        <v>243</v>
      </c>
    </row>
    <row r="284">
      <c r="A284" s="1" t="s">
        <v>193</v>
      </c>
      <c r="E284" s="33" t="s">
        <v>743</v>
      </c>
    </row>
    <row r="285">
      <c r="A285" s="1" t="s">
        <v>194</v>
      </c>
      <c r="E285" s="27" t="s">
        <v>703</v>
      </c>
    </row>
    <row r="286">
      <c r="A286" s="1" t="s">
        <v>185</v>
      </c>
      <c r="B286" s="1">
        <v>67</v>
      </c>
      <c r="C286" s="26" t="s">
        <v>1881</v>
      </c>
      <c r="D286" t="s">
        <v>239</v>
      </c>
      <c r="E286" s="27" t="s">
        <v>1882</v>
      </c>
      <c r="F286" s="28" t="s">
        <v>289</v>
      </c>
      <c r="G286" s="29">
        <v>20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242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191</v>
      </c>
      <c r="E287" s="27" t="s">
        <v>243</v>
      </c>
    </row>
    <row r="288">
      <c r="A288" s="1" t="s">
        <v>193</v>
      </c>
      <c r="E288" s="33" t="s">
        <v>743</v>
      </c>
    </row>
    <row r="289">
      <c r="A289" s="1" t="s">
        <v>194</v>
      </c>
      <c r="E289" s="27" t="s">
        <v>703</v>
      </c>
    </row>
    <row r="290">
      <c r="A290" s="1" t="s">
        <v>185</v>
      </c>
      <c r="B290" s="1">
        <v>52</v>
      </c>
      <c r="C290" s="26" t="s">
        <v>520</v>
      </c>
      <c r="D290" t="s">
        <v>239</v>
      </c>
      <c r="E290" s="27" t="s">
        <v>521</v>
      </c>
      <c r="F290" s="28" t="s">
        <v>285</v>
      </c>
      <c r="G290" s="29">
        <v>5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242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191</v>
      </c>
      <c r="E291" s="27" t="s">
        <v>243</v>
      </c>
    </row>
    <row r="292">
      <c r="A292" s="1" t="s">
        <v>193</v>
      </c>
      <c r="E292" s="33" t="s">
        <v>855</v>
      </c>
    </row>
    <row r="293">
      <c r="A293" s="1" t="s">
        <v>194</v>
      </c>
      <c r="E293" s="27" t="s">
        <v>703</v>
      </c>
    </row>
    <row r="294">
      <c r="A294" s="1" t="s">
        <v>185</v>
      </c>
      <c r="B294" s="1">
        <v>53</v>
      </c>
      <c r="C294" s="26" t="s">
        <v>527</v>
      </c>
      <c r="D294" t="s">
        <v>239</v>
      </c>
      <c r="E294" s="27" t="s">
        <v>528</v>
      </c>
      <c r="F294" s="28" t="s">
        <v>285</v>
      </c>
      <c r="G294" s="29">
        <v>5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242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191</v>
      </c>
      <c r="E295" s="27" t="s">
        <v>243</v>
      </c>
    </row>
    <row r="296">
      <c r="A296" s="1" t="s">
        <v>193</v>
      </c>
      <c r="E296" s="33" t="s">
        <v>855</v>
      </c>
    </row>
    <row r="297">
      <c r="A297" s="1" t="s">
        <v>194</v>
      </c>
      <c r="E297" s="27" t="s">
        <v>703</v>
      </c>
    </row>
    <row r="298">
      <c r="A298" s="1" t="s">
        <v>185</v>
      </c>
      <c r="B298" s="1">
        <v>49</v>
      </c>
      <c r="C298" s="26" t="s">
        <v>1883</v>
      </c>
      <c r="D298" t="s">
        <v>239</v>
      </c>
      <c r="E298" s="27" t="s">
        <v>1884</v>
      </c>
      <c r="F298" s="28" t="s">
        <v>285</v>
      </c>
      <c r="G298" s="29">
        <v>1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242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191</v>
      </c>
      <c r="E299" s="27" t="s">
        <v>243</v>
      </c>
    </row>
    <row r="300">
      <c r="A300" s="1" t="s">
        <v>193</v>
      </c>
      <c r="E300" s="33" t="s">
        <v>792</v>
      </c>
    </row>
    <row r="301">
      <c r="A301" s="1" t="s">
        <v>194</v>
      </c>
      <c r="E301" s="27" t="s">
        <v>703</v>
      </c>
    </row>
    <row r="302">
      <c r="A302" s="1" t="s">
        <v>185</v>
      </c>
      <c r="B302" s="1">
        <v>50</v>
      </c>
      <c r="C302" s="26" t="s">
        <v>1885</v>
      </c>
      <c r="D302" t="s">
        <v>239</v>
      </c>
      <c r="E302" s="27" t="s">
        <v>1886</v>
      </c>
      <c r="F302" s="28" t="s">
        <v>285</v>
      </c>
      <c r="G302" s="29">
        <v>4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242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191</v>
      </c>
      <c r="E303" s="27" t="s">
        <v>243</v>
      </c>
    </row>
    <row r="304">
      <c r="A304" s="1" t="s">
        <v>193</v>
      </c>
      <c r="E304" s="33" t="s">
        <v>822</v>
      </c>
    </row>
    <row r="305">
      <c r="A305" s="1" t="s">
        <v>194</v>
      </c>
      <c r="E305" s="27" t="s">
        <v>703</v>
      </c>
    </row>
    <row r="306">
      <c r="A306" s="1" t="s">
        <v>185</v>
      </c>
      <c r="B306" s="1">
        <v>51</v>
      </c>
      <c r="C306" s="26" t="s">
        <v>1887</v>
      </c>
      <c r="D306" t="s">
        <v>239</v>
      </c>
      <c r="E306" s="27" t="s">
        <v>1888</v>
      </c>
      <c r="F306" s="28" t="s">
        <v>285</v>
      </c>
      <c r="G306" s="29">
        <v>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242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191</v>
      </c>
      <c r="E307" s="27" t="s">
        <v>243</v>
      </c>
    </row>
    <row r="308">
      <c r="A308" s="1" t="s">
        <v>193</v>
      </c>
      <c r="E308" s="33" t="s">
        <v>855</v>
      </c>
    </row>
    <row r="309">
      <c r="A309" s="1" t="s">
        <v>194</v>
      </c>
      <c r="E309" s="27" t="s">
        <v>703</v>
      </c>
    </row>
    <row r="310">
      <c r="A310" s="1" t="s">
        <v>185</v>
      </c>
      <c r="B310" s="1">
        <v>54</v>
      </c>
      <c r="C310" s="26" t="s">
        <v>1889</v>
      </c>
      <c r="D310" t="s">
        <v>239</v>
      </c>
      <c r="E310" s="27" t="s">
        <v>1890</v>
      </c>
      <c r="F310" s="28" t="s">
        <v>285</v>
      </c>
      <c r="G310" s="29">
        <v>2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242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191</v>
      </c>
      <c r="E311" s="27" t="s">
        <v>243</v>
      </c>
    </row>
    <row r="312">
      <c r="A312" s="1" t="s">
        <v>193</v>
      </c>
      <c r="E312" s="33" t="s">
        <v>871</v>
      </c>
    </row>
    <row r="313">
      <c r="A313" s="1" t="s">
        <v>194</v>
      </c>
      <c r="E313" s="27" t="s">
        <v>703</v>
      </c>
    </row>
    <row r="314">
      <c r="A314" s="1" t="s">
        <v>185</v>
      </c>
      <c r="B314" s="1">
        <v>55</v>
      </c>
      <c r="C314" s="26" t="s">
        <v>1891</v>
      </c>
      <c r="D314" t="s">
        <v>239</v>
      </c>
      <c r="E314" s="27" t="s">
        <v>1892</v>
      </c>
      <c r="F314" s="28" t="s">
        <v>285</v>
      </c>
      <c r="G314" s="29">
        <v>2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242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191</v>
      </c>
      <c r="E315" s="27" t="s">
        <v>243</v>
      </c>
    </row>
    <row r="316">
      <c r="A316" s="1" t="s">
        <v>193</v>
      </c>
      <c r="E316" s="33" t="s">
        <v>871</v>
      </c>
    </row>
    <row r="317">
      <c r="A317" s="1" t="s">
        <v>194</v>
      </c>
      <c r="E317" s="27" t="s">
        <v>703</v>
      </c>
    </row>
    <row r="318">
      <c r="A318" s="1" t="s">
        <v>185</v>
      </c>
      <c r="B318" s="1">
        <v>56</v>
      </c>
      <c r="C318" s="26" t="s">
        <v>1893</v>
      </c>
      <c r="D318" t="s">
        <v>239</v>
      </c>
      <c r="E318" s="27" t="s">
        <v>1894</v>
      </c>
      <c r="F318" s="28" t="s">
        <v>285</v>
      </c>
      <c r="G318" s="29">
        <v>25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242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191</v>
      </c>
      <c r="E319" s="27" t="s">
        <v>243</v>
      </c>
    </row>
    <row r="320">
      <c r="A320" s="1" t="s">
        <v>193</v>
      </c>
      <c r="E320" s="33" t="s">
        <v>1069</v>
      </c>
    </row>
    <row r="321">
      <c r="A321" s="1" t="s">
        <v>194</v>
      </c>
      <c r="E321" s="27" t="s">
        <v>703</v>
      </c>
    </row>
    <row r="322">
      <c r="A322" s="1" t="s">
        <v>185</v>
      </c>
      <c r="B322" s="1">
        <v>57</v>
      </c>
      <c r="C322" s="26" t="s">
        <v>1895</v>
      </c>
      <c r="D322" t="s">
        <v>239</v>
      </c>
      <c r="E322" s="27" t="s">
        <v>1896</v>
      </c>
      <c r="F322" s="28" t="s">
        <v>285</v>
      </c>
      <c r="G322" s="29">
        <v>25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242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191</v>
      </c>
      <c r="E323" s="27" t="s">
        <v>243</v>
      </c>
    </row>
    <row r="324">
      <c r="A324" s="1" t="s">
        <v>193</v>
      </c>
      <c r="E324" s="33" t="s">
        <v>1069</v>
      </c>
    </row>
    <row r="325">
      <c r="A325" s="1" t="s">
        <v>194</v>
      </c>
      <c r="E325" s="27" t="s">
        <v>703</v>
      </c>
    </row>
    <row r="326">
      <c r="A326" s="1" t="s">
        <v>185</v>
      </c>
      <c r="B326" s="1">
        <v>19</v>
      </c>
      <c r="C326" s="26" t="s">
        <v>1897</v>
      </c>
      <c r="D326" t="s">
        <v>239</v>
      </c>
      <c r="E326" s="27" t="s">
        <v>1898</v>
      </c>
      <c r="F326" s="28" t="s">
        <v>285</v>
      </c>
      <c r="G326" s="29">
        <v>1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242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191</v>
      </c>
      <c r="E327" s="27" t="s">
        <v>243</v>
      </c>
    </row>
    <row r="328">
      <c r="A328" s="1" t="s">
        <v>193</v>
      </c>
      <c r="E328" s="33" t="s">
        <v>792</v>
      </c>
    </row>
    <row r="329">
      <c r="A329" s="1" t="s">
        <v>194</v>
      </c>
      <c r="E329" s="27" t="s">
        <v>703</v>
      </c>
    </row>
    <row r="330">
      <c r="A330" s="1" t="s">
        <v>185</v>
      </c>
      <c r="B330" s="1">
        <v>20</v>
      </c>
      <c r="C330" s="26" t="s">
        <v>1899</v>
      </c>
      <c r="D330" t="s">
        <v>239</v>
      </c>
      <c r="E330" s="27" t="s">
        <v>1900</v>
      </c>
      <c r="F330" s="28" t="s">
        <v>285</v>
      </c>
      <c r="G330" s="29">
        <v>1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242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191</v>
      </c>
      <c r="E331" s="27" t="s">
        <v>243</v>
      </c>
    </row>
    <row r="332">
      <c r="A332" s="1" t="s">
        <v>193</v>
      </c>
      <c r="E332" s="33" t="s">
        <v>792</v>
      </c>
    </row>
    <row r="333">
      <c r="A333" s="1" t="s">
        <v>194</v>
      </c>
      <c r="E333" s="27" t="s">
        <v>703</v>
      </c>
    </row>
    <row r="334" ht="25.5">
      <c r="A334" s="1" t="s">
        <v>185</v>
      </c>
      <c r="B334" s="1">
        <v>21</v>
      </c>
      <c r="C334" s="26" t="s">
        <v>1901</v>
      </c>
      <c r="D334" t="s">
        <v>239</v>
      </c>
      <c r="E334" s="27" t="s">
        <v>1902</v>
      </c>
      <c r="F334" s="28" t="s">
        <v>285</v>
      </c>
      <c r="G334" s="29">
        <v>1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242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191</v>
      </c>
      <c r="E335" s="27" t="s">
        <v>243</v>
      </c>
    </row>
    <row r="336">
      <c r="A336" s="1" t="s">
        <v>193</v>
      </c>
      <c r="E336" s="33" t="s">
        <v>792</v>
      </c>
    </row>
    <row r="337">
      <c r="A337" s="1" t="s">
        <v>194</v>
      </c>
      <c r="E337" s="27" t="s">
        <v>703</v>
      </c>
    </row>
    <row r="338">
      <c r="A338" s="1" t="s">
        <v>185</v>
      </c>
      <c r="B338" s="1">
        <v>1</v>
      </c>
      <c r="C338" s="26" t="s">
        <v>1903</v>
      </c>
      <c r="D338" t="s">
        <v>239</v>
      </c>
      <c r="E338" s="27" t="s">
        <v>1904</v>
      </c>
      <c r="F338" s="28" t="s">
        <v>285</v>
      </c>
      <c r="G338" s="29">
        <v>7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242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191</v>
      </c>
      <c r="E339" s="27" t="s">
        <v>243</v>
      </c>
    </row>
    <row r="340">
      <c r="A340" s="1" t="s">
        <v>193</v>
      </c>
      <c r="E340" s="33" t="s">
        <v>1095</v>
      </c>
    </row>
    <row r="341">
      <c r="A341" s="1" t="s">
        <v>194</v>
      </c>
      <c r="E341" s="27" t="s">
        <v>703</v>
      </c>
    </row>
    <row r="342">
      <c r="A342" s="1" t="s">
        <v>185</v>
      </c>
      <c r="B342" s="1">
        <v>2</v>
      </c>
      <c r="C342" s="26" t="s">
        <v>1905</v>
      </c>
      <c r="D342" t="s">
        <v>239</v>
      </c>
      <c r="E342" s="27" t="s">
        <v>1906</v>
      </c>
      <c r="F342" s="28" t="s">
        <v>285</v>
      </c>
      <c r="G342" s="29">
        <v>7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242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191</v>
      </c>
      <c r="E343" s="27" t="s">
        <v>243</v>
      </c>
    </row>
    <row r="344">
      <c r="A344" s="1" t="s">
        <v>193</v>
      </c>
      <c r="E344" s="33" t="s">
        <v>1095</v>
      </c>
    </row>
    <row r="345">
      <c r="A345" s="1" t="s">
        <v>194</v>
      </c>
      <c r="E345" s="27" t="s">
        <v>703</v>
      </c>
    </row>
    <row r="346">
      <c r="A346" s="1" t="s">
        <v>185</v>
      </c>
      <c r="B346" s="1">
        <v>4</v>
      </c>
      <c r="C346" s="26" t="s">
        <v>1907</v>
      </c>
      <c r="D346" t="s">
        <v>239</v>
      </c>
      <c r="E346" s="27" t="s">
        <v>1908</v>
      </c>
      <c r="F346" s="28" t="s">
        <v>285</v>
      </c>
      <c r="G346" s="29">
        <v>3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242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191</v>
      </c>
      <c r="E347" s="27" t="s">
        <v>243</v>
      </c>
    </row>
    <row r="348">
      <c r="A348" s="1" t="s">
        <v>193</v>
      </c>
      <c r="E348" s="33" t="s">
        <v>1096</v>
      </c>
    </row>
    <row r="349">
      <c r="A349" s="1" t="s">
        <v>194</v>
      </c>
      <c r="E349" s="27" t="s">
        <v>703</v>
      </c>
    </row>
    <row r="350">
      <c r="A350" s="1" t="s">
        <v>185</v>
      </c>
      <c r="B350" s="1">
        <v>3</v>
      </c>
      <c r="C350" s="26" t="s">
        <v>1909</v>
      </c>
      <c r="D350" t="s">
        <v>239</v>
      </c>
      <c r="E350" s="27" t="s">
        <v>1910</v>
      </c>
      <c r="F350" s="28" t="s">
        <v>285</v>
      </c>
      <c r="G350" s="29">
        <v>7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242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191</v>
      </c>
      <c r="E351" s="27" t="s">
        <v>243</v>
      </c>
    </row>
    <row r="352">
      <c r="A352" s="1" t="s">
        <v>193</v>
      </c>
      <c r="E352" s="33" t="s">
        <v>1095</v>
      </c>
    </row>
    <row r="353">
      <c r="A353" s="1" t="s">
        <v>194</v>
      </c>
      <c r="E353" s="27" t="s">
        <v>703</v>
      </c>
    </row>
    <row r="354">
      <c r="A354" s="1" t="s">
        <v>185</v>
      </c>
      <c r="B354" s="1">
        <v>5</v>
      </c>
      <c r="C354" s="26" t="s">
        <v>1911</v>
      </c>
      <c r="D354" t="s">
        <v>239</v>
      </c>
      <c r="E354" s="27" t="s">
        <v>1912</v>
      </c>
      <c r="F354" s="28" t="s">
        <v>285</v>
      </c>
      <c r="G354" s="29">
        <v>10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242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191</v>
      </c>
      <c r="E355" s="27" t="s">
        <v>243</v>
      </c>
    </row>
    <row r="356">
      <c r="A356" s="1" t="s">
        <v>193</v>
      </c>
      <c r="E356" s="33" t="s">
        <v>706</v>
      </c>
    </row>
    <row r="357">
      <c r="A357" s="1" t="s">
        <v>194</v>
      </c>
      <c r="E357" s="27" t="s">
        <v>703</v>
      </c>
    </row>
    <row r="358" ht="25.5">
      <c r="A358" s="1" t="s">
        <v>185</v>
      </c>
      <c r="B358" s="1">
        <v>6</v>
      </c>
      <c r="C358" s="26" t="s">
        <v>1913</v>
      </c>
      <c r="D358" t="s">
        <v>239</v>
      </c>
      <c r="E358" s="27" t="s">
        <v>1914</v>
      </c>
      <c r="F358" s="28" t="s">
        <v>285</v>
      </c>
      <c r="G358" s="29">
        <v>8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242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191</v>
      </c>
      <c r="E359" s="27" t="s">
        <v>243</v>
      </c>
    </row>
    <row r="360">
      <c r="A360" s="1" t="s">
        <v>193</v>
      </c>
      <c r="E360" s="33" t="s">
        <v>894</v>
      </c>
    </row>
    <row r="361">
      <c r="A361" s="1" t="s">
        <v>194</v>
      </c>
      <c r="E361" s="27" t="s">
        <v>703</v>
      </c>
    </row>
    <row r="362">
      <c r="A362" s="1" t="s">
        <v>185</v>
      </c>
      <c r="B362" s="1">
        <v>7</v>
      </c>
      <c r="C362" s="26" t="s">
        <v>1915</v>
      </c>
      <c r="D362" t="s">
        <v>239</v>
      </c>
      <c r="E362" s="27" t="s">
        <v>1916</v>
      </c>
      <c r="F362" s="28" t="s">
        <v>285</v>
      </c>
      <c r="G362" s="29">
        <v>8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242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191</v>
      </c>
      <c r="E363" s="27" t="s">
        <v>243</v>
      </c>
    </row>
    <row r="364">
      <c r="A364" s="1" t="s">
        <v>193</v>
      </c>
      <c r="E364" s="33" t="s">
        <v>894</v>
      </c>
    </row>
    <row r="365">
      <c r="A365" s="1" t="s">
        <v>194</v>
      </c>
      <c r="E365" s="27" t="s">
        <v>703</v>
      </c>
    </row>
    <row r="366" ht="25.5">
      <c r="A366" s="1" t="s">
        <v>185</v>
      </c>
      <c r="B366" s="1">
        <v>8</v>
      </c>
      <c r="C366" s="26" t="s">
        <v>1917</v>
      </c>
      <c r="D366" t="s">
        <v>239</v>
      </c>
      <c r="E366" s="27" t="s">
        <v>1918</v>
      </c>
      <c r="F366" s="28" t="s">
        <v>285</v>
      </c>
      <c r="G366" s="29">
        <v>3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242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191</v>
      </c>
      <c r="E367" s="27" t="s">
        <v>243</v>
      </c>
    </row>
    <row r="368">
      <c r="A368" s="1" t="s">
        <v>193</v>
      </c>
      <c r="E368" s="33" t="s">
        <v>1096</v>
      </c>
    </row>
    <row r="369">
      <c r="A369" s="1" t="s">
        <v>194</v>
      </c>
      <c r="E369" s="27" t="s">
        <v>703</v>
      </c>
    </row>
    <row r="370">
      <c r="A370" s="1" t="s">
        <v>185</v>
      </c>
      <c r="B370" s="1">
        <v>9</v>
      </c>
      <c r="C370" s="26" t="s">
        <v>1919</v>
      </c>
      <c r="D370" t="s">
        <v>239</v>
      </c>
      <c r="E370" s="27" t="s">
        <v>1920</v>
      </c>
      <c r="F370" s="28" t="s">
        <v>285</v>
      </c>
      <c r="G370" s="29">
        <v>3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242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191</v>
      </c>
      <c r="E371" s="27" t="s">
        <v>243</v>
      </c>
    </row>
    <row r="372">
      <c r="A372" s="1" t="s">
        <v>193</v>
      </c>
      <c r="E372" s="33" t="s">
        <v>1096</v>
      </c>
    </row>
    <row r="373">
      <c r="A373" s="1" t="s">
        <v>194</v>
      </c>
      <c r="E373" s="27" t="s">
        <v>703</v>
      </c>
    </row>
    <row r="374" ht="25.5">
      <c r="A374" s="1" t="s">
        <v>185</v>
      </c>
      <c r="B374" s="1">
        <v>12</v>
      </c>
      <c r="C374" s="26" t="s">
        <v>1921</v>
      </c>
      <c r="D374" t="s">
        <v>239</v>
      </c>
      <c r="E374" s="27" t="s">
        <v>1922</v>
      </c>
      <c r="F374" s="28" t="s">
        <v>285</v>
      </c>
      <c r="G374" s="29">
        <v>2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242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191</v>
      </c>
      <c r="E375" s="27" t="s">
        <v>243</v>
      </c>
    </row>
    <row r="376">
      <c r="A376" s="1" t="s">
        <v>193</v>
      </c>
      <c r="E376" s="33" t="s">
        <v>871</v>
      </c>
    </row>
    <row r="377">
      <c r="A377" s="1" t="s">
        <v>194</v>
      </c>
      <c r="E377" s="27" t="s">
        <v>703</v>
      </c>
    </row>
    <row r="378" ht="25.5">
      <c r="A378" s="1" t="s">
        <v>185</v>
      </c>
      <c r="B378" s="1">
        <v>10</v>
      </c>
      <c r="C378" s="26" t="s">
        <v>1923</v>
      </c>
      <c r="D378" t="s">
        <v>239</v>
      </c>
      <c r="E378" s="27" t="s">
        <v>1924</v>
      </c>
      <c r="F378" s="28" t="s">
        <v>285</v>
      </c>
      <c r="G378" s="29">
        <v>1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242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191</v>
      </c>
      <c r="E379" s="27" t="s">
        <v>243</v>
      </c>
    </row>
    <row r="380">
      <c r="A380" s="1" t="s">
        <v>193</v>
      </c>
      <c r="E380" s="33" t="s">
        <v>792</v>
      </c>
    </row>
    <row r="381">
      <c r="A381" s="1" t="s">
        <v>194</v>
      </c>
      <c r="E381" s="27" t="s">
        <v>703</v>
      </c>
    </row>
    <row r="382" ht="25.5">
      <c r="A382" s="1" t="s">
        <v>185</v>
      </c>
      <c r="B382" s="1">
        <v>11</v>
      </c>
      <c r="C382" s="26" t="s">
        <v>1925</v>
      </c>
      <c r="D382" t="s">
        <v>239</v>
      </c>
      <c r="E382" s="27" t="s">
        <v>1926</v>
      </c>
      <c r="F382" s="28" t="s">
        <v>285</v>
      </c>
      <c r="G382" s="29">
        <v>5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242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191</v>
      </c>
      <c r="E383" s="27" t="s">
        <v>243</v>
      </c>
    </row>
    <row r="384">
      <c r="A384" s="1" t="s">
        <v>193</v>
      </c>
      <c r="E384" s="33" t="s">
        <v>855</v>
      </c>
    </row>
    <row r="385">
      <c r="A385" s="1" t="s">
        <v>194</v>
      </c>
      <c r="E385" s="27" t="s">
        <v>703</v>
      </c>
    </row>
    <row r="386" ht="25.5">
      <c r="A386" s="1" t="s">
        <v>185</v>
      </c>
      <c r="B386" s="1">
        <v>13</v>
      </c>
      <c r="C386" s="26" t="s">
        <v>1927</v>
      </c>
      <c r="D386" t="s">
        <v>239</v>
      </c>
      <c r="E386" s="27" t="s">
        <v>1928</v>
      </c>
      <c r="F386" s="28" t="s">
        <v>285</v>
      </c>
      <c r="G386" s="29">
        <v>8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242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191</v>
      </c>
      <c r="E387" s="27" t="s">
        <v>243</v>
      </c>
    </row>
    <row r="388">
      <c r="A388" s="1" t="s">
        <v>193</v>
      </c>
      <c r="E388" s="33" t="s">
        <v>894</v>
      </c>
    </row>
    <row r="389">
      <c r="A389" s="1" t="s">
        <v>194</v>
      </c>
      <c r="E389" s="27" t="s">
        <v>703</v>
      </c>
    </row>
    <row r="390" ht="25.5">
      <c r="A390" s="1" t="s">
        <v>185</v>
      </c>
      <c r="B390" s="1">
        <v>14</v>
      </c>
      <c r="C390" s="26" t="s">
        <v>1929</v>
      </c>
      <c r="D390" t="s">
        <v>239</v>
      </c>
      <c r="E390" s="27" t="s">
        <v>1930</v>
      </c>
      <c r="F390" s="28" t="s">
        <v>285</v>
      </c>
      <c r="G390" s="29">
        <v>8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242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191</v>
      </c>
      <c r="E391" s="27" t="s">
        <v>243</v>
      </c>
    </row>
    <row r="392">
      <c r="A392" s="1" t="s">
        <v>193</v>
      </c>
      <c r="E392" s="33" t="s">
        <v>894</v>
      </c>
    </row>
    <row r="393">
      <c r="A393" s="1" t="s">
        <v>194</v>
      </c>
      <c r="E393" s="27" t="s">
        <v>703</v>
      </c>
    </row>
    <row r="394">
      <c r="A394" s="1" t="s">
        <v>185</v>
      </c>
      <c r="B394" s="1">
        <v>15</v>
      </c>
      <c r="C394" s="26" t="s">
        <v>1286</v>
      </c>
      <c r="D394" t="s">
        <v>239</v>
      </c>
      <c r="E394" s="27" t="s">
        <v>1287</v>
      </c>
      <c r="F394" s="28" t="s">
        <v>285</v>
      </c>
      <c r="G394" s="29">
        <v>24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242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191</v>
      </c>
      <c r="E395" s="27" t="s">
        <v>243</v>
      </c>
    </row>
    <row r="396">
      <c r="A396" s="1" t="s">
        <v>193</v>
      </c>
      <c r="E396" s="33" t="s">
        <v>1047</v>
      </c>
    </row>
    <row r="397">
      <c r="A397" s="1" t="s">
        <v>194</v>
      </c>
      <c r="E397" s="27" t="s">
        <v>703</v>
      </c>
    </row>
    <row r="398">
      <c r="A398" s="1" t="s">
        <v>185</v>
      </c>
      <c r="B398" s="1">
        <v>16</v>
      </c>
      <c r="C398" s="26" t="s">
        <v>1931</v>
      </c>
      <c r="D398" t="s">
        <v>239</v>
      </c>
      <c r="E398" s="27" t="s">
        <v>1932</v>
      </c>
      <c r="F398" s="28" t="s">
        <v>285</v>
      </c>
      <c r="G398" s="29">
        <v>18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242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191</v>
      </c>
      <c r="E399" s="27" t="s">
        <v>243</v>
      </c>
    </row>
    <row r="400">
      <c r="A400" s="1" t="s">
        <v>193</v>
      </c>
      <c r="E400" s="33" t="s">
        <v>817</v>
      </c>
    </row>
    <row r="401">
      <c r="A401" s="1" t="s">
        <v>194</v>
      </c>
      <c r="E401" s="27" t="s">
        <v>703</v>
      </c>
    </row>
    <row r="402">
      <c r="A402" s="1" t="s">
        <v>185</v>
      </c>
      <c r="B402" s="1">
        <v>17</v>
      </c>
      <c r="C402" s="26" t="s">
        <v>1933</v>
      </c>
      <c r="D402" t="s">
        <v>239</v>
      </c>
      <c r="E402" s="27" t="s">
        <v>1934</v>
      </c>
      <c r="F402" s="28" t="s">
        <v>285</v>
      </c>
      <c r="G402" s="29">
        <v>34</v>
      </c>
      <c r="H402" s="28">
        <v>0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242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191</v>
      </c>
      <c r="E403" s="27" t="s">
        <v>243</v>
      </c>
    </row>
    <row r="404">
      <c r="A404" s="1" t="s">
        <v>193</v>
      </c>
      <c r="E404" s="33" t="s">
        <v>1562</v>
      </c>
    </row>
    <row r="405">
      <c r="A405" s="1" t="s">
        <v>194</v>
      </c>
      <c r="E405" s="27" t="s">
        <v>703</v>
      </c>
    </row>
    <row r="406">
      <c r="A406" s="1" t="s">
        <v>185</v>
      </c>
      <c r="B406" s="1">
        <v>18</v>
      </c>
      <c r="C406" s="26" t="s">
        <v>1935</v>
      </c>
      <c r="D406" t="s">
        <v>239</v>
      </c>
      <c r="E406" s="27" t="s">
        <v>1936</v>
      </c>
      <c r="F406" s="28" t="s">
        <v>285</v>
      </c>
      <c r="G406" s="29">
        <v>34</v>
      </c>
      <c r="H406" s="28">
        <v>0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242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191</v>
      </c>
      <c r="E407" s="27" t="s">
        <v>243</v>
      </c>
    </row>
    <row r="408">
      <c r="A408" s="1" t="s">
        <v>193</v>
      </c>
      <c r="E408" s="33" t="s">
        <v>1562</v>
      </c>
    </row>
    <row r="409">
      <c r="A409" s="1" t="s">
        <v>194</v>
      </c>
      <c r="E409" s="27" t="s">
        <v>703</v>
      </c>
    </row>
    <row r="410">
      <c r="A410" s="1" t="s">
        <v>185</v>
      </c>
      <c r="B410" s="1">
        <v>60</v>
      </c>
      <c r="C410" s="26" t="s">
        <v>1937</v>
      </c>
      <c r="D410" t="s">
        <v>239</v>
      </c>
      <c r="E410" s="27" t="s">
        <v>1938</v>
      </c>
      <c r="F410" s="28" t="s">
        <v>285</v>
      </c>
      <c r="G410" s="29">
        <v>1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759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191</v>
      </c>
      <c r="E411" s="27" t="s">
        <v>243</v>
      </c>
    </row>
    <row r="412">
      <c r="A412" s="1" t="s">
        <v>193</v>
      </c>
      <c r="E412" s="33" t="s">
        <v>792</v>
      </c>
    </row>
    <row r="413" ht="153">
      <c r="A413" s="1" t="s">
        <v>194</v>
      </c>
      <c r="E413" s="27" t="s">
        <v>1939</v>
      </c>
    </row>
    <row r="414">
      <c r="A414" s="1" t="s">
        <v>185</v>
      </c>
      <c r="B414" s="1">
        <v>98</v>
      </c>
      <c r="C414" s="26" t="s">
        <v>1940</v>
      </c>
      <c r="D414" t="s">
        <v>239</v>
      </c>
      <c r="E414" s="27" t="s">
        <v>1941</v>
      </c>
      <c r="F414" s="28" t="s">
        <v>503</v>
      </c>
      <c r="G414" s="29">
        <v>48</v>
      </c>
      <c r="H414" s="28">
        <v>0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759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191</v>
      </c>
      <c r="E415" s="27" t="s">
        <v>243</v>
      </c>
    </row>
    <row r="416">
      <c r="A416" s="1" t="s">
        <v>193</v>
      </c>
      <c r="E416" s="33" t="s">
        <v>1336</v>
      </c>
    </row>
    <row r="417" ht="127.5">
      <c r="A417" s="1" t="s">
        <v>194</v>
      </c>
      <c r="E417" s="27" t="s">
        <v>1942</v>
      </c>
    </row>
    <row r="418">
      <c r="A418" s="1" t="s">
        <v>185</v>
      </c>
      <c r="B418" s="1">
        <v>99</v>
      </c>
      <c r="C418" s="26" t="s">
        <v>1943</v>
      </c>
      <c r="D418" t="s">
        <v>239</v>
      </c>
      <c r="E418" s="27" t="s">
        <v>1944</v>
      </c>
      <c r="F418" s="28" t="s">
        <v>503</v>
      </c>
      <c r="G418" s="29">
        <v>56</v>
      </c>
      <c r="H418" s="28">
        <v>0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759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191</v>
      </c>
      <c r="E419" s="27" t="s">
        <v>243</v>
      </c>
    </row>
    <row r="420">
      <c r="A420" s="1" t="s">
        <v>193</v>
      </c>
      <c r="E420" s="33" t="s">
        <v>1945</v>
      </c>
    </row>
    <row r="421" ht="127.5">
      <c r="A421" s="1" t="s">
        <v>194</v>
      </c>
      <c r="E421" s="27" t="s">
        <v>1946</v>
      </c>
    </row>
    <row r="422" ht="25.5">
      <c r="A422" s="1" t="s">
        <v>185</v>
      </c>
      <c r="B422" s="1">
        <v>100</v>
      </c>
      <c r="C422" s="26" t="s">
        <v>1947</v>
      </c>
      <c r="D422" t="s">
        <v>239</v>
      </c>
      <c r="E422" s="27" t="s">
        <v>1948</v>
      </c>
      <c r="F422" s="28" t="s">
        <v>1776</v>
      </c>
      <c r="G422" s="29">
        <v>3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759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191</v>
      </c>
      <c r="E423" s="27" t="s">
        <v>243</v>
      </c>
    </row>
    <row r="424">
      <c r="A424" s="1" t="s">
        <v>193</v>
      </c>
      <c r="E424" s="33" t="s">
        <v>1096</v>
      </c>
    </row>
    <row r="425" ht="114.75">
      <c r="A425" s="1" t="s">
        <v>194</v>
      </c>
      <c r="E425" s="27" t="s">
        <v>1001</v>
      </c>
    </row>
    <row r="426">
      <c r="A426" s="1" t="s">
        <v>185</v>
      </c>
      <c r="B426" s="1">
        <v>101</v>
      </c>
      <c r="C426" s="26" t="s">
        <v>1949</v>
      </c>
      <c r="D426" t="s">
        <v>239</v>
      </c>
      <c r="E426" s="27" t="s">
        <v>1950</v>
      </c>
      <c r="F426" s="28" t="s">
        <v>285</v>
      </c>
      <c r="G426" s="29">
        <v>1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759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191</v>
      </c>
      <c r="E427" s="27" t="s">
        <v>243</v>
      </c>
    </row>
    <row r="428">
      <c r="A428" s="1" t="s">
        <v>193</v>
      </c>
      <c r="E428" s="33" t="s">
        <v>792</v>
      </c>
    </row>
    <row r="429" ht="114.75">
      <c r="A429" s="1" t="s">
        <v>194</v>
      </c>
      <c r="E429" s="27" t="s">
        <v>1001</v>
      </c>
    </row>
    <row r="430">
      <c r="A430" s="1" t="s">
        <v>182</v>
      </c>
      <c r="C430" s="22" t="s">
        <v>778</v>
      </c>
      <c r="E430" s="23" t="s">
        <v>1951</v>
      </c>
      <c r="L430" s="24">
        <f>SUMIFS(L431:L438,A431:A438,"P")</f>
        <v>0</v>
      </c>
      <c r="M430" s="24">
        <f>SUMIFS(M431:M438,A431:A438,"P")</f>
        <v>0</v>
      </c>
      <c r="N430" s="25"/>
    </row>
    <row r="431">
      <c r="A431" s="1" t="s">
        <v>185</v>
      </c>
      <c r="B431" s="1">
        <v>106</v>
      </c>
      <c r="C431" s="26" t="s">
        <v>1949</v>
      </c>
      <c r="D431" t="s">
        <v>641</v>
      </c>
      <c r="E431" s="27" t="s">
        <v>1952</v>
      </c>
      <c r="F431" s="28" t="s">
        <v>1776</v>
      </c>
      <c r="G431" s="29">
        <v>25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759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191</v>
      </c>
      <c r="E432" s="27" t="s">
        <v>243</v>
      </c>
    </row>
    <row r="433">
      <c r="A433" s="1" t="s">
        <v>193</v>
      </c>
      <c r="E433" s="33" t="s">
        <v>1069</v>
      </c>
    </row>
    <row r="434" ht="127.5">
      <c r="A434" s="1" t="s">
        <v>194</v>
      </c>
      <c r="E434" s="27" t="s">
        <v>1953</v>
      </c>
    </row>
    <row r="435">
      <c r="A435" s="1" t="s">
        <v>185</v>
      </c>
      <c r="B435" s="1">
        <v>107</v>
      </c>
      <c r="C435" s="26" t="s">
        <v>1954</v>
      </c>
      <c r="D435" t="s">
        <v>239</v>
      </c>
      <c r="E435" s="27" t="s">
        <v>1955</v>
      </c>
      <c r="F435" s="28" t="s">
        <v>1776</v>
      </c>
      <c r="G435" s="29">
        <v>20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759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191</v>
      </c>
      <c r="E436" s="27" t="s">
        <v>243</v>
      </c>
    </row>
    <row r="437">
      <c r="A437" s="1" t="s">
        <v>193</v>
      </c>
      <c r="E437" s="33" t="s">
        <v>743</v>
      </c>
    </row>
    <row r="438" ht="127.5">
      <c r="A438" s="1" t="s">
        <v>194</v>
      </c>
      <c r="E438" s="27" t="s">
        <v>1956</v>
      </c>
    </row>
    <row r="439">
      <c r="A439" s="1" t="s">
        <v>182</v>
      </c>
      <c r="C439" s="22" t="s">
        <v>1006</v>
      </c>
      <c r="E439" s="23" t="s">
        <v>1007</v>
      </c>
      <c r="L439" s="24">
        <f>SUMIFS(L440:L447,A440:A447,"P")</f>
        <v>0</v>
      </c>
      <c r="M439" s="24">
        <f>SUMIFS(M440:M447,A440:A447,"P")</f>
        <v>0</v>
      </c>
      <c r="N439" s="25"/>
    </row>
    <row r="440" ht="38.25">
      <c r="A440" s="1" t="s">
        <v>185</v>
      </c>
      <c r="B440" s="1">
        <v>108</v>
      </c>
      <c r="C440" s="26" t="s">
        <v>212</v>
      </c>
      <c r="D440" t="s">
        <v>213</v>
      </c>
      <c r="E440" s="27" t="s">
        <v>214</v>
      </c>
      <c r="F440" s="28" t="s">
        <v>189</v>
      </c>
      <c r="G440" s="29">
        <v>0.20000000000000001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190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191</v>
      </c>
      <c r="E441" s="27" t="s">
        <v>192</v>
      </c>
    </row>
    <row r="442">
      <c r="A442" s="1" t="s">
        <v>193</v>
      </c>
      <c r="E442" s="33" t="s">
        <v>1016</v>
      </c>
    </row>
    <row r="443" ht="153">
      <c r="A443" s="1" t="s">
        <v>194</v>
      </c>
      <c r="E443" s="27" t="s">
        <v>195</v>
      </c>
    </row>
    <row r="444" ht="25.5">
      <c r="A444" s="1" t="s">
        <v>185</v>
      </c>
      <c r="B444" s="1">
        <v>109</v>
      </c>
      <c r="C444" s="26" t="s">
        <v>1411</v>
      </c>
      <c r="D444" t="s">
        <v>1412</v>
      </c>
      <c r="E444" s="27" t="s">
        <v>1413</v>
      </c>
      <c r="F444" s="28" t="s">
        <v>189</v>
      </c>
      <c r="G444" s="29">
        <v>0.20000000000000001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190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191</v>
      </c>
      <c r="E445" s="27" t="s">
        <v>192</v>
      </c>
    </row>
    <row r="446">
      <c r="A446" s="1" t="s">
        <v>193</v>
      </c>
      <c r="E446" s="33" t="s">
        <v>1016</v>
      </c>
    </row>
    <row r="447" ht="153">
      <c r="A447" s="1" t="s">
        <v>194</v>
      </c>
      <c r="E447" s="27" t="s">
        <v>195</v>
      </c>
    </row>
  </sheetData>
  <sheetProtection sheet="1" objects="1" scenarios="1" spinCount="100000" saltValue="GaOyG32GH0pGvor5IQKNZAXhhxDpMH5ohiWSOWNgDtWavIpo9uQPtfcSR/3UbNAqEXCiI3iHfXEWcR1ki2v8Dg==" hashValue="Uo3cHPeaBhGhDaZDwo3CCyhvxJZpQ4TzxER38lsr5I34j9/amX3aSgnNX8RMNUbflfN3gj54UAeAktzMciAAU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COUNTIFS(L8:L408,"=0",A8:A408,"P")+COUNTIFS(L8:L408,"",A8:A408,"P")+SUM(Q8:Q408)</f>
        <v>0</v>
      </c>
    </row>
    <row r="8">
      <c r="A8" s="1" t="s">
        <v>180</v>
      </c>
      <c r="C8" s="22" t="s">
        <v>1957</v>
      </c>
      <c r="E8" s="23" t="s">
        <v>49</v>
      </c>
      <c r="L8" s="24">
        <f>L9+L122+L379</f>
        <v>0</v>
      </c>
      <c r="M8" s="24">
        <f>M9+M122+M379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SUMIFS(L10:L121,A10:A121,"P")</f>
        <v>0</v>
      </c>
      <c r="M9" s="24">
        <f>SUMIFS(M10:M121,A10:A121,"P")</f>
        <v>0</v>
      </c>
      <c r="N9" s="25"/>
    </row>
    <row r="10">
      <c r="A10" s="1" t="s">
        <v>185</v>
      </c>
      <c r="B10" s="1">
        <v>6</v>
      </c>
      <c r="C10" s="26" t="s">
        <v>700</v>
      </c>
      <c r="D10" t="s">
        <v>239</v>
      </c>
      <c r="E10" s="27" t="s">
        <v>701</v>
      </c>
      <c r="F10" s="28" t="s">
        <v>269</v>
      </c>
      <c r="G10" s="29">
        <v>2000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702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7</v>
      </c>
      <c r="C14" s="26" t="s">
        <v>704</v>
      </c>
      <c r="D14" t="s">
        <v>239</v>
      </c>
      <c r="E14" s="27" t="s">
        <v>705</v>
      </c>
      <c r="F14" s="28" t="s">
        <v>285</v>
      </c>
      <c r="G14" s="29">
        <v>100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734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2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706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3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439.5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1958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4</v>
      </c>
      <c r="C26" s="26" t="s">
        <v>262</v>
      </c>
      <c r="D26" t="s">
        <v>239</v>
      </c>
      <c r="E26" s="27" t="s">
        <v>263</v>
      </c>
      <c r="F26" s="28" t="s">
        <v>241</v>
      </c>
      <c r="G26" s="29">
        <v>414.52499999999998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1959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8</v>
      </c>
      <c r="C30" s="26" t="s">
        <v>713</v>
      </c>
      <c r="D30" t="s">
        <v>239</v>
      </c>
      <c r="E30" s="27" t="s">
        <v>714</v>
      </c>
      <c r="F30" s="28" t="s">
        <v>241</v>
      </c>
      <c r="G30" s="29">
        <v>15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1060</v>
      </c>
    </row>
    <row r="33">
      <c r="A33" s="1" t="s">
        <v>194</v>
      </c>
      <c r="E33" s="27" t="s">
        <v>703</v>
      </c>
    </row>
    <row r="34" ht="25.5">
      <c r="A34" s="1" t="s">
        <v>185</v>
      </c>
      <c r="B34" s="1">
        <v>23</v>
      </c>
      <c r="C34" s="26" t="s">
        <v>715</v>
      </c>
      <c r="D34" t="s">
        <v>239</v>
      </c>
      <c r="E34" s="27" t="s">
        <v>716</v>
      </c>
      <c r="F34" s="28" t="s">
        <v>285</v>
      </c>
      <c r="G34" s="29">
        <v>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743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25</v>
      </c>
      <c r="C38" s="26" t="s">
        <v>718</v>
      </c>
      <c r="D38" t="s">
        <v>239</v>
      </c>
      <c r="E38" s="27" t="s">
        <v>719</v>
      </c>
      <c r="F38" s="28" t="s">
        <v>285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729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26</v>
      </c>
      <c r="C42" s="26" t="s">
        <v>283</v>
      </c>
      <c r="D42" t="s">
        <v>239</v>
      </c>
      <c r="E42" s="27" t="s">
        <v>284</v>
      </c>
      <c r="F42" s="28" t="s">
        <v>285</v>
      </c>
      <c r="G42" s="29">
        <v>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743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9</v>
      </c>
      <c r="C46" s="26" t="s">
        <v>287</v>
      </c>
      <c r="D46" t="s">
        <v>239</v>
      </c>
      <c r="E46" s="27" t="s">
        <v>288</v>
      </c>
      <c r="F46" s="28" t="s">
        <v>289</v>
      </c>
      <c r="G46" s="29">
        <v>45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1023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11</v>
      </c>
      <c r="C50" s="26" t="s">
        <v>540</v>
      </c>
      <c r="D50" t="s">
        <v>239</v>
      </c>
      <c r="E50" s="27" t="s">
        <v>541</v>
      </c>
      <c r="F50" s="28" t="s">
        <v>289</v>
      </c>
      <c r="G50" s="29">
        <v>1030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1960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13</v>
      </c>
      <c r="C54" s="26" t="s">
        <v>291</v>
      </c>
      <c r="D54" t="s">
        <v>239</v>
      </c>
      <c r="E54" s="27" t="s">
        <v>292</v>
      </c>
      <c r="F54" s="28" t="s">
        <v>289</v>
      </c>
      <c r="G54" s="29">
        <v>330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1650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14</v>
      </c>
      <c r="C58" s="26" t="s">
        <v>294</v>
      </c>
      <c r="D58" t="s">
        <v>239</v>
      </c>
      <c r="E58" s="27" t="s">
        <v>295</v>
      </c>
      <c r="F58" s="28" t="s">
        <v>289</v>
      </c>
      <c r="G58" s="29">
        <v>1095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727</v>
      </c>
    </row>
    <row r="61">
      <c r="A61" s="1" t="s">
        <v>194</v>
      </c>
      <c r="E61" s="27" t="s">
        <v>703</v>
      </c>
    </row>
    <row r="62" ht="25.5">
      <c r="A62" s="1" t="s">
        <v>185</v>
      </c>
      <c r="B62" s="1">
        <v>16</v>
      </c>
      <c r="C62" s="26" t="s">
        <v>297</v>
      </c>
      <c r="D62" t="s">
        <v>239</v>
      </c>
      <c r="E62" s="27" t="s">
        <v>298</v>
      </c>
      <c r="F62" s="28" t="s">
        <v>285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822</v>
      </c>
    </row>
    <row r="65">
      <c r="A65" s="1" t="s">
        <v>194</v>
      </c>
      <c r="E65" s="27" t="s">
        <v>703</v>
      </c>
    </row>
    <row r="66" ht="25.5">
      <c r="A66" s="1" t="s">
        <v>185</v>
      </c>
      <c r="B66" s="1">
        <v>10</v>
      </c>
      <c r="C66" s="26" t="s">
        <v>735</v>
      </c>
      <c r="D66" t="s">
        <v>239</v>
      </c>
      <c r="E66" s="27" t="s">
        <v>736</v>
      </c>
      <c r="F66" s="28" t="s">
        <v>289</v>
      </c>
      <c r="G66" s="29">
        <v>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1023</v>
      </c>
    </row>
    <row r="69">
      <c r="A69" s="1" t="s">
        <v>194</v>
      </c>
      <c r="E69" s="27" t="s">
        <v>703</v>
      </c>
    </row>
    <row r="70" ht="25.5">
      <c r="A70" s="1" t="s">
        <v>185</v>
      </c>
      <c r="B70" s="1">
        <v>12</v>
      </c>
      <c r="C70" s="26" t="s">
        <v>737</v>
      </c>
      <c r="D70" t="s">
        <v>239</v>
      </c>
      <c r="E70" s="27" t="s">
        <v>738</v>
      </c>
      <c r="F70" s="28" t="s">
        <v>289</v>
      </c>
      <c r="G70" s="29">
        <v>1030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1960</v>
      </c>
    </row>
    <row r="73">
      <c r="A73" s="1" t="s">
        <v>194</v>
      </c>
      <c r="E73" s="27" t="s">
        <v>703</v>
      </c>
    </row>
    <row r="74" ht="25.5">
      <c r="A74" s="1" t="s">
        <v>185</v>
      </c>
      <c r="B74" s="1">
        <v>21</v>
      </c>
      <c r="C74" s="26" t="s">
        <v>1058</v>
      </c>
      <c r="D74" t="s">
        <v>239</v>
      </c>
      <c r="E74" s="27" t="s">
        <v>1059</v>
      </c>
      <c r="F74" s="28" t="s">
        <v>289</v>
      </c>
      <c r="G74" s="29">
        <v>40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992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22</v>
      </c>
      <c r="C78" s="26" t="s">
        <v>741</v>
      </c>
      <c r="D78" t="s">
        <v>239</v>
      </c>
      <c r="E78" s="27" t="s">
        <v>742</v>
      </c>
      <c r="F78" s="28" t="s">
        <v>289</v>
      </c>
      <c r="G78" s="29">
        <v>20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743</v>
      </c>
    </row>
    <row r="81">
      <c r="A81" s="1" t="s">
        <v>194</v>
      </c>
      <c r="E81" s="27" t="s">
        <v>703</v>
      </c>
    </row>
    <row r="82" ht="25.5">
      <c r="A82" s="1" t="s">
        <v>185</v>
      </c>
      <c r="B82" s="1">
        <v>17</v>
      </c>
      <c r="C82" s="26" t="s">
        <v>744</v>
      </c>
      <c r="D82" t="s">
        <v>239</v>
      </c>
      <c r="E82" s="27" t="s">
        <v>745</v>
      </c>
      <c r="F82" s="28" t="s">
        <v>285</v>
      </c>
      <c r="G82" s="29">
        <v>4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822</v>
      </c>
    </row>
    <row r="85">
      <c r="A85" s="1" t="s">
        <v>194</v>
      </c>
      <c r="E85" s="27" t="s">
        <v>703</v>
      </c>
    </row>
    <row r="86" ht="25.5">
      <c r="A86" s="1" t="s">
        <v>185</v>
      </c>
      <c r="B86" s="1">
        <v>18</v>
      </c>
      <c r="C86" s="26" t="s">
        <v>747</v>
      </c>
      <c r="D86" t="s">
        <v>239</v>
      </c>
      <c r="E86" s="27" t="s">
        <v>748</v>
      </c>
      <c r="F86" s="28" t="s">
        <v>285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822</v>
      </c>
    </row>
    <row r="89">
      <c r="A89" s="1" t="s">
        <v>194</v>
      </c>
      <c r="E89" s="27" t="s">
        <v>703</v>
      </c>
    </row>
    <row r="90">
      <c r="A90" s="1" t="s">
        <v>185</v>
      </c>
      <c r="B90" s="1">
        <v>19</v>
      </c>
      <c r="C90" s="26" t="s">
        <v>750</v>
      </c>
      <c r="D90" t="s">
        <v>239</v>
      </c>
      <c r="E90" s="27" t="s">
        <v>751</v>
      </c>
      <c r="F90" s="28" t="s">
        <v>285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871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20</v>
      </c>
      <c r="C94" s="26" t="s">
        <v>752</v>
      </c>
      <c r="D94" t="s">
        <v>239</v>
      </c>
      <c r="E94" s="27" t="s">
        <v>753</v>
      </c>
      <c r="F94" s="28" t="s">
        <v>285</v>
      </c>
      <c r="G94" s="29">
        <v>10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706</v>
      </c>
    </row>
    <row r="97">
      <c r="A97" s="1" t="s">
        <v>194</v>
      </c>
      <c r="E97" s="27" t="s">
        <v>703</v>
      </c>
    </row>
    <row r="98" ht="25.5">
      <c r="A98" s="1" t="s">
        <v>185</v>
      </c>
      <c r="B98" s="1">
        <v>24</v>
      </c>
      <c r="C98" s="26" t="s">
        <v>755</v>
      </c>
      <c r="D98" t="s">
        <v>239</v>
      </c>
      <c r="E98" s="27" t="s">
        <v>756</v>
      </c>
      <c r="F98" s="28" t="s">
        <v>285</v>
      </c>
      <c r="G98" s="29">
        <v>20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743</v>
      </c>
    </row>
    <row r="101">
      <c r="A101" s="1" t="s">
        <v>194</v>
      </c>
      <c r="E101" s="27" t="s">
        <v>703</v>
      </c>
    </row>
    <row r="102" ht="25.5">
      <c r="A102" s="1" t="s">
        <v>185</v>
      </c>
      <c r="B102" s="1">
        <v>27</v>
      </c>
      <c r="C102" s="26" t="s">
        <v>757</v>
      </c>
      <c r="D102" t="s">
        <v>239</v>
      </c>
      <c r="E102" s="27" t="s">
        <v>758</v>
      </c>
      <c r="F102" s="28" t="s">
        <v>385</v>
      </c>
      <c r="G102" s="29">
        <v>1.1100000000000001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759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1961</v>
      </c>
    </row>
    <row r="105" ht="89.25">
      <c r="A105" s="1" t="s">
        <v>194</v>
      </c>
      <c r="E105" s="27" t="s">
        <v>761</v>
      </c>
    </row>
    <row r="106" ht="38.25">
      <c r="A106" s="1" t="s">
        <v>185</v>
      </c>
      <c r="B106" s="1">
        <v>5</v>
      </c>
      <c r="C106" s="26" t="s">
        <v>762</v>
      </c>
      <c r="D106" t="s">
        <v>239</v>
      </c>
      <c r="E106" s="27" t="s">
        <v>763</v>
      </c>
      <c r="F106" s="28" t="s">
        <v>241</v>
      </c>
      <c r="G106" s="29">
        <v>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759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855</v>
      </c>
    </row>
    <row r="109" ht="409.5">
      <c r="A109" s="1" t="s">
        <v>194</v>
      </c>
      <c r="E109" s="27" t="s">
        <v>764</v>
      </c>
    </row>
    <row r="110" ht="25.5">
      <c r="A110" s="1" t="s">
        <v>185</v>
      </c>
      <c r="B110" s="1">
        <v>15</v>
      </c>
      <c r="C110" s="26" t="s">
        <v>765</v>
      </c>
      <c r="D110" t="s">
        <v>239</v>
      </c>
      <c r="E110" s="27" t="s">
        <v>766</v>
      </c>
      <c r="F110" s="28" t="s">
        <v>285</v>
      </c>
      <c r="G110" s="29">
        <v>10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759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706</v>
      </c>
    </row>
    <row r="113" ht="76.5">
      <c r="A113" s="1" t="s">
        <v>194</v>
      </c>
      <c r="E113" s="27" t="s">
        <v>767</v>
      </c>
    </row>
    <row r="114">
      <c r="A114" s="1" t="s">
        <v>185</v>
      </c>
      <c r="B114" s="1">
        <v>1</v>
      </c>
      <c r="C114" s="26" t="s">
        <v>768</v>
      </c>
      <c r="D114" t="s">
        <v>239</v>
      </c>
      <c r="E114" s="27" t="s">
        <v>769</v>
      </c>
      <c r="F114" s="28" t="s">
        <v>385</v>
      </c>
      <c r="G114" s="29">
        <v>1.1100000000000001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759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1961</v>
      </c>
    </row>
    <row r="117" ht="76.5">
      <c r="A117" s="1" t="s">
        <v>194</v>
      </c>
      <c r="E117" s="27" t="s">
        <v>770</v>
      </c>
    </row>
    <row r="118">
      <c r="A118" s="1" t="s">
        <v>185</v>
      </c>
      <c r="B118" s="1">
        <v>28</v>
      </c>
      <c r="C118" s="26" t="s">
        <v>771</v>
      </c>
      <c r="D118" t="s">
        <v>239</v>
      </c>
      <c r="E118" s="27" t="s">
        <v>772</v>
      </c>
      <c r="F118" s="28" t="s">
        <v>385</v>
      </c>
      <c r="G118" s="29">
        <v>1.1100000000000001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759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1961</v>
      </c>
    </row>
    <row r="121" ht="89.25">
      <c r="A121" s="1" t="s">
        <v>194</v>
      </c>
      <c r="E121" s="27" t="s">
        <v>773</v>
      </c>
    </row>
    <row r="122">
      <c r="A122" s="1" t="s">
        <v>182</v>
      </c>
      <c r="C122" s="22" t="s">
        <v>778</v>
      </c>
      <c r="E122" s="23" t="s">
        <v>779</v>
      </c>
      <c r="L122" s="24">
        <f>SUMIFS(L123:L378,A123:A378,"P")</f>
        <v>0</v>
      </c>
      <c r="M122" s="24">
        <f>SUMIFS(M123:M378,A123:A378,"P")</f>
        <v>0</v>
      </c>
      <c r="N122" s="25"/>
    </row>
    <row r="123" ht="25.5">
      <c r="A123" s="1" t="s">
        <v>185</v>
      </c>
      <c r="B123" s="1">
        <v>33</v>
      </c>
      <c r="C123" s="26" t="s">
        <v>780</v>
      </c>
      <c r="D123" t="s">
        <v>239</v>
      </c>
      <c r="E123" s="27" t="s">
        <v>781</v>
      </c>
      <c r="F123" s="28" t="s">
        <v>289</v>
      </c>
      <c r="G123" s="29">
        <v>100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>
      <c r="A125" s="1" t="s">
        <v>193</v>
      </c>
      <c r="E125" s="33" t="s">
        <v>734</v>
      </c>
    </row>
    <row r="126">
      <c r="A126" s="1" t="s">
        <v>194</v>
      </c>
      <c r="E126" s="27" t="s">
        <v>703</v>
      </c>
    </row>
    <row r="127">
      <c r="A127" s="1" t="s">
        <v>185</v>
      </c>
      <c r="B127" s="1">
        <v>71</v>
      </c>
      <c r="C127" s="26" t="s">
        <v>311</v>
      </c>
      <c r="D127" t="s">
        <v>239</v>
      </c>
      <c r="E127" s="27" t="s">
        <v>312</v>
      </c>
      <c r="F127" s="28" t="s">
        <v>285</v>
      </c>
      <c r="G127" s="29">
        <v>2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243</v>
      </c>
    </row>
    <row r="129">
      <c r="A129" s="1" t="s">
        <v>193</v>
      </c>
      <c r="E129" s="33" t="s">
        <v>871</v>
      </c>
    </row>
    <row r="130">
      <c r="A130" s="1" t="s">
        <v>194</v>
      </c>
      <c r="E130" s="27" t="s">
        <v>703</v>
      </c>
    </row>
    <row r="131">
      <c r="A131" s="1" t="s">
        <v>185</v>
      </c>
      <c r="B131" s="1">
        <v>70</v>
      </c>
      <c r="C131" s="26" t="s">
        <v>314</v>
      </c>
      <c r="D131" t="s">
        <v>239</v>
      </c>
      <c r="E131" s="27" t="s">
        <v>315</v>
      </c>
      <c r="F131" s="28" t="s">
        <v>285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>
      <c r="A133" s="1" t="s">
        <v>193</v>
      </c>
      <c r="E133" s="33" t="s">
        <v>871</v>
      </c>
    </row>
    <row r="134">
      <c r="A134" s="1" t="s">
        <v>194</v>
      </c>
      <c r="E134" s="27" t="s">
        <v>703</v>
      </c>
    </row>
    <row r="135">
      <c r="A135" s="1" t="s">
        <v>185</v>
      </c>
      <c r="B135" s="1">
        <v>72</v>
      </c>
      <c r="C135" s="26" t="s">
        <v>784</v>
      </c>
      <c r="D135" t="s">
        <v>239</v>
      </c>
      <c r="E135" s="27" t="s">
        <v>785</v>
      </c>
      <c r="F135" s="28" t="s">
        <v>285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871</v>
      </c>
    </row>
    <row r="138">
      <c r="A138" s="1" t="s">
        <v>194</v>
      </c>
      <c r="E138" s="27" t="s">
        <v>703</v>
      </c>
    </row>
    <row r="139" ht="25.5">
      <c r="A139" s="1" t="s">
        <v>185</v>
      </c>
      <c r="B139" s="1">
        <v>73</v>
      </c>
      <c r="C139" s="26" t="s">
        <v>786</v>
      </c>
      <c r="D139" t="s">
        <v>239</v>
      </c>
      <c r="E139" s="27" t="s">
        <v>787</v>
      </c>
      <c r="F139" s="28" t="s">
        <v>289</v>
      </c>
      <c r="G139" s="29">
        <v>10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>
      <c r="A141" s="1" t="s">
        <v>193</v>
      </c>
      <c r="E141" s="33" t="s">
        <v>706</v>
      </c>
    </row>
    <row r="142">
      <c r="A142" s="1" t="s">
        <v>194</v>
      </c>
      <c r="E142" s="27" t="s">
        <v>703</v>
      </c>
    </row>
    <row r="143" ht="25.5">
      <c r="A143" s="1" t="s">
        <v>185</v>
      </c>
      <c r="B143" s="1">
        <v>74</v>
      </c>
      <c r="C143" s="26" t="s">
        <v>789</v>
      </c>
      <c r="D143" t="s">
        <v>239</v>
      </c>
      <c r="E143" s="27" t="s">
        <v>790</v>
      </c>
      <c r="F143" s="28" t="s">
        <v>285</v>
      </c>
      <c r="G143" s="29">
        <v>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822</v>
      </c>
    </row>
    <row r="146">
      <c r="A146" s="1" t="s">
        <v>194</v>
      </c>
      <c r="E146" s="27" t="s">
        <v>703</v>
      </c>
    </row>
    <row r="147">
      <c r="A147" s="1" t="s">
        <v>185</v>
      </c>
      <c r="B147" s="1">
        <v>29</v>
      </c>
      <c r="C147" s="26" t="s">
        <v>1962</v>
      </c>
      <c r="D147" t="s">
        <v>239</v>
      </c>
      <c r="E147" s="27" t="s">
        <v>1963</v>
      </c>
      <c r="F147" s="28" t="s">
        <v>795</v>
      </c>
      <c r="G147" s="29">
        <v>0.089999999999999997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1964</v>
      </c>
    </row>
    <row r="150">
      <c r="A150" s="1" t="s">
        <v>194</v>
      </c>
      <c r="E150" s="27" t="s">
        <v>703</v>
      </c>
    </row>
    <row r="151">
      <c r="A151" s="1" t="s">
        <v>185</v>
      </c>
      <c r="B151" s="1">
        <v>31</v>
      </c>
      <c r="C151" s="26" t="s">
        <v>1080</v>
      </c>
      <c r="D151" t="s">
        <v>239</v>
      </c>
      <c r="E151" s="27" t="s">
        <v>1081</v>
      </c>
      <c r="F151" s="28" t="s">
        <v>807</v>
      </c>
      <c r="G151" s="29">
        <v>6.8399999999999999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1965</v>
      </c>
    </row>
    <row r="154">
      <c r="A154" s="1" t="s">
        <v>194</v>
      </c>
      <c r="E154" s="27" t="s">
        <v>703</v>
      </c>
    </row>
    <row r="155">
      <c r="A155" s="1" t="s">
        <v>185</v>
      </c>
      <c r="B155" s="1">
        <v>32</v>
      </c>
      <c r="C155" s="26" t="s">
        <v>805</v>
      </c>
      <c r="D155" t="s">
        <v>239</v>
      </c>
      <c r="E155" s="27" t="s">
        <v>806</v>
      </c>
      <c r="F155" s="28" t="s">
        <v>807</v>
      </c>
      <c r="G155" s="29">
        <v>3.8399999999999999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1966</v>
      </c>
    </row>
    <row r="158">
      <c r="A158" s="1" t="s">
        <v>194</v>
      </c>
      <c r="E158" s="27" t="s">
        <v>703</v>
      </c>
    </row>
    <row r="159">
      <c r="A159" s="1" t="s">
        <v>185</v>
      </c>
      <c r="B159" s="1">
        <v>34</v>
      </c>
      <c r="C159" s="26" t="s">
        <v>815</v>
      </c>
      <c r="D159" t="s">
        <v>239</v>
      </c>
      <c r="E159" s="27" t="s">
        <v>816</v>
      </c>
      <c r="F159" s="28" t="s">
        <v>285</v>
      </c>
      <c r="G159" s="29">
        <v>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855</v>
      </c>
    </row>
    <row r="162">
      <c r="A162" s="1" t="s">
        <v>194</v>
      </c>
      <c r="E162" s="27" t="s">
        <v>703</v>
      </c>
    </row>
    <row r="163">
      <c r="A163" s="1" t="s">
        <v>185</v>
      </c>
      <c r="B163" s="1">
        <v>35</v>
      </c>
      <c r="C163" s="26" t="s">
        <v>818</v>
      </c>
      <c r="D163" t="s">
        <v>239</v>
      </c>
      <c r="E163" s="27" t="s">
        <v>819</v>
      </c>
      <c r="F163" s="28" t="s">
        <v>285</v>
      </c>
      <c r="G163" s="29">
        <v>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855</v>
      </c>
    </row>
    <row r="166">
      <c r="A166" s="1" t="s">
        <v>194</v>
      </c>
      <c r="E166" s="27" t="s">
        <v>703</v>
      </c>
    </row>
    <row r="167">
      <c r="A167" s="1" t="s">
        <v>185</v>
      </c>
      <c r="B167" s="1">
        <v>36</v>
      </c>
      <c r="C167" s="26" t="s">
        <v>825</v>
      </c>
      <c r="D167" t="s">
        <v>239</v>
      </c>
      <c r="E167" s="27" t="s">
        <v>826</v>
      </c>
      <c r="F167" s="28" t="s">
        <v>289</v>
      </c>
      <c r="G167" s="29">
        <v>1125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1967</v>
      </c>
    </row>
    <row r="170">
      <c r="A170" s="1" t="s">
        <v>194</v>
      </c>
      <c r="E170" s="27" t="s">
        <v>703</v>
      </c>
    </row>
    <row r="171">
      <c r="A171" s="1" t="s">
        <v>185</v>
      </c>
      <c r="B171" s="1">
        <v>37</v>
      </c>
      <c r="C171" s="26" t="s">
        <v>828</v>
      </c>
      <c r="D171" t="s">
        <v>239</v>
      </c>
      <c r="E171" s="27" t="s">
        <v>829</v>
      </c>
      <c r="F171" s="28" t="s">
        <v>830</v>
      </c>
      <c r="G171" s="29">
        <v>3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1096</v>
      </c>
    </row>
    <row r="174">
      <c r="A174" s="1" t="s">
        <v>194</v>
      </c>
      <c r="E174" s="27" t="s">
        <v>703</v>
      </c>
    </row>
    <row r="175">
      <c r="A175" s="1" t="s">
        <v>185</v>
      </c>
      <c r="B175" s="1">
        <v>38</v>
      </c>
      <c r="C175" s="26" t="s">
        <v>832</v>
      </c>
      <c r="D175" t="s">
        <v>239</v>
      </c>
      <c r="E175" s="27" t="s">
        <v>833</v>
      </c>
      <c r="F175" s="28" t="s">
        <v>289</v>
      </c>
      <c r="G175" s="29">
        <v>1125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1967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39</v>
      </c>
      <c r="C179" s="26" t="s">
        <v>834</v>
      </c>
      <c r="D179" t="s">
        <v>239</v>
      </c>
      <c r="E179" s="27" t="s">
        <v>835</v>
      </c>
      <c r="F179" s="28" t="s">
        <v>285</v>
      </c>
      <c r="G179" s="29">
        <v>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894</v>
      </c>
    </row>
    <row r="182">
      <c r="A182" s="1" t="s">
        <v>194</v>
      </c>
      <c r="E182" s="27" t="s">
        <v>703</v>
      </c>
    </row>
    <row r="183">
      <c r="A183" s="1" t="s">
        <v>185</v>
      </c>
      <c r="B183" s="1">
        <v>40</v>
      </c>
      <c r="C183" s="26" t="s">
        <v>837</v>
      </c>
      <c r="D183" t="s">
        <v>239</v>
      </c>
      <c r="E183" s="27" t="s">
        <v>838</v>
      </c>
      <c r="F183" s="28" t="s">
        <v>285</v>
      </c>
      <c r="G183" s="29">
        <v>8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894</v>
      </c>
    </row>
    <row r="186">
      <c r="A186" s="1" t="s">
        <v>194</v>
      </c>
      <c r="E186" s="27" t="s">
        <v>703</v>
      </c>
    </row>
    <row r="187">
      <c r="A187" s="1" t="s">
        <v>185</v>
      </c>
      <c r="B187" s="1">
        <v>41</v>
      </c>
      <c r="C187" s="26" t="s">
        <v>839</v>
      </c>
      <c r="D187" t="s">
        <v>239</v>
      </c>
      <c r="E187" s="27" t="s">
        <v>840</v>
      </c>
      <c r="F187" s="28" t="s">
        <v>285</v>
      </c>
      <c r="G187" s="29">
        <v>6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724</v>
      </c>
    </row>
    <row r="190">
      <c r="A190" s="1" t="s">
        <v>194</v>
      </c>
      <c r="E190" s="27" t="s">
        <v>703</v>
      </c>
    </row>
    <row r="191">
      <c r="A191" s="1" t="s">
        <v>185</v>
      </c>
      <c r="B191" s="1">
        <v>42</v>
      </c>
      <c r="C191" s="26" t="s">
        <v>842</v>
      </c>
      <c r="D191" t="s">
        <v>239</v>
      </c>
      <c r="E191" s="27" t="s">
        <v>843</v>
      </c>
      <c r="F191" s="28" t="s">
        <v>285</v>
      </c>
      <c r="G191" s="29">
        <v>6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724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43</v>
      </c>
      <c r="C195" s="26" t="s">
        <v>844</v>
      </c>
      <c r="D195" t="s">
        <v>239</v>
      </c>
      <c r="E195" s="27" t="s">
        <v>845</v>
      </c>
      <c r="F195" s="28" t="s">
        <v>285</v>
      </c>
      <c r="G195" s="29">
        <v>3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1096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44</v>
      </c>
      <c r="C199" s="26" t="s">
        <v>846</v>
      </c>
      <c r="D199" t="s">
        <v>239</v>
      </c>
      <c r="E199" s="27" t="s">
        <v>847</v>
      </c>
      <c r="F199" s="28" t="s">
        <v>285</v>
      </c>
      <c r="G199" s="29">
        <v>3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1096</v>
      </c>
    </row>
    <row r="202">
      <c r="A202" s="1" t="s">
        <v>194</v>
      </c>
      <c r="E202" s="27" t="s">
        <v>703</v>
      </c>
    </row>
    <row r="203">
      <c r="A203" s="1" t="s">
        <v>185</v>
      </c>
      <c r="B203" s="1">
        <v>45</v>
      </c>
      <c r="C203" s="26" t="s">
        <v>848</v>
      </c>
      <c r="D203" t="s">
        <v>239</v>
      </c>
      <c r="E203" s="27" t="s">
        <v>849</v>
      </c>
      <c r="F203" s="28" t="s">
        <v>285</v>
      </c>
      <c r="G203" s="29">
        <v>6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724</v>
      </c>
    </row>
    <row r="206">
      <c r="A206" s="1" t="s">
        <v>194</v>
      </c>
      <c r="E206" s="27" t="s">
        <v>703</v>
      </c>
    </row>
    <row r="207">
      <c r="A207" s="1" t="s">
        <v>185</v>
      </c>
      <c r="B207" s="1">
        <v>46</v>
      </c>
      <c r="C207" s="26" t="s">
        <v>851</v>
      </c>
      <c r="D207" t="s">
        <v>239</v>
      </c>
      <c r="E207" s="27" t="s">
        <v>852</v>
      </c>
      <c r="F207" s="28" t="s">
        <v>285</v>
      </c>
      <c r="G207" s="29">
        <v>6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724</v>
      </c>
    </row>
    <row r="210">
      <c r="A210" s="1" t="s">
        <v>194</v>
      </c>
      <c r="E210" s="27" t="s">
        <v>703</v>
      </c>
    </row>
    <row r="211">
      <c r="A211" s="1" t="s">
        <v>185</v>
      </c>
      <c r="B211" s="1">
        <v>48</v>
      </c>
      <c r="C211" s="26" t="s">
        <v>1089</v>
      </c>
      <c r="D211" t="s">
        <v>239</v>
      </c>
      <c r="E211" s="27" t="s">
        <v>1090</v>
      </c>
      <c r="F211" s="28" t="s">
        <v>285</v>
      </c>
      <c r="G211" s="29">
        <v>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>
      <c r="A213" s="1" t="s">
        <v>193</v>
      </c>
      <c r="E213" s="33" t="s">
        <v>871</v>
      </c>
    </row>
    <row r="214">
      <c r="A214" s="1" t="s">
        <v>194</v>
      </c>
      <c r="E214" s="27" t="s">
        <v>703</v>
      </c>
    </row>
    <row r="215">
      <c r="A215" s="1" t="s">
        <v>185</v>
      </c>
      <c r="B215" s="1">
        <v>49</v>
      </c>
      <c r="C215" s="26" t="s">
        <v>1968</v>
      </c>
      <c r="D215" t="s">
        <v>239</v>
      </c>
      <c r="E215" s="27" t="s">
        <v>1969</v>
      </c>
      <c r="F215" s="28" t="s">
        <v>285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792</v>
      </c>
    </row>
    <row r="218">
      <c r="A218" s="1" t="s">
        <v>194</v>
      </c>
      <c r="E218" s="27" t="s">
        <v>703</v>
      </c>
    </row>
    <row r="219">
      <c r="A219" s="1" t="s">
        <v>185</v>
      </c>
      <c r="B219" s="1">
        <v>50</v>
      </c>
      <c r="C219" s="26" t="s">
        <v>1093</v>
      </c>
      <c r="D219" t="s">
        <v>239</v>
      </c>
      <c r="E219" s="27" t="s">
        <v>1094</v>
      </c>
      <c r="F219" s="28" t="s">
        <v>285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792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51</v>
      </c>
      <c r="C223" s="26" t="s">
        <v>872</v>
      </c>
      <c r="D223" t="s">
        <v>239</v>
      </c>
      <c r="E223" s="27" t="s">
        <v>873</v>
      </c>
      <c r="F223" s="28" t="s">
        <v>285</v>
      </c>
      <c r="G223" s="29">
        <v>4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822</v>
      </c>
    </row>
    <row r="226">
      <c r="A226" s="1" t="s">
        <v>194</v>
      </c>
      <c r="E226" s="27" t="s">
        <v>703</v>
      </c>
    </row>
    <row r="227">
      <c r="A227" s="1" t="s">
        <v>185</v>
      </c>
      <c r="B227" s="1">
        <v>52</v>
      </c>
      <c r="C227" s="26" t="s">
        <v>880</v>
      </c>
      <c r="D227" t="s">
        <v>239</v>
      </c>
      <c r="E227" s="27" t="s">
        <v>881</v>
      </c>
      <c r="F227" s="28" t="s">
        <v>285</v>
      </c>
      <c r="G227" s="29">
        <v>7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>
      <c r="A229" s="1" t="s">
        <v>193</v>
      </c>
      <c r="E229" s="33" t="s">
        <v>1095</v>
      </c>
    </row>
    <row r="230">
      <c r="A230" s="1" t="s">
        <v>194</v>
      </c>
      <c r="E230" s="27" t="s">
        <v>703</v>
      </c>
    </row>
    <row r="231">
      <c r="A231" s="1" t="s">
        <v>185</v>
      </c>
      <c r="B231" s="1">
        <v>53</v>
      </c>
      <c r="C231" s="26" t="s">
        <v>882</v>
      </c>
      <c r="D231" t="s">
        <v>239</v>
      </c>
      <c r="E231" s="27" t="s">
        <v>883</v>
      </c>
      <c r="F231" s="28" t="s">
        <v>285</v>
      </c>
      <c r="G231" s="29">
        <v>7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1095</v>
      </c>
    </row>
    <row r="234">
      <c r="A234" s="1" t="s">
        <v>194</v>
      </c>
      <c r="E234" s="27" t="s">
        <v>703</v>
      </c>
    </row>
    <row r="235">
      <c r="A235" s="1" t="s">
        <v>185</v>
      </c>
      <c r="B235" s="1">
        <v>54</v>
      </c>
      <c r="C235" s="26" t="s">
        <v>897</v>
      </c>
      <c r="D235" t="s">
        <v>239</v>
      </c>
      <c r="E235" s="27" t="s">
        <v>898</v>
      </c>
      <c r="F235" s="28" t="s">
        <v>285</v>
      </c>
      <c r="G235" s="29">
        <v>5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242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  <c r="E237" s="33" t="s">
        <v>855</v>
      </c>
    </row>
    <row r="238">
      <c r="A238" s="1" t="s">
        <v>194</v>
      </c>
      <c r="E238" s="27" t="s">
        <v>703</v>
      </c>
    </row>
    <row r="239">
      <c r="A239" s="1" t="s">
        <v>185</v>
      </c>
      <c r="B239" s="1">
        <v>55</v>
      </c>
      <c r="C239" s="26" t="s">
        <v>902</v>
      </c>
      <c r="D239" t="s">
        <v>239</v>
      </c>
      <c r="E239" s="27" t="s">
        <v>903</v>
      </c>
      <c r="F239" s="28" t="s">
        <v>285</v>
      </c>
      <c r="G239" s="29">
        <v>5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242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>
      <c r="A241" s="1" t="s">
        <v>193</v>
      </c>
      <c r="E241" s="33" t="s">
        <v>855</v>
      </c>
    </row>
    <row r="242">
      <c r="A242" s="1" t="s">
        <v>194</v>
      </c>
      <c r="E242" s="27" t="s">
        <v>703</v>
      </c>
    </row>
    <row r="243">
      <c r="A243" s="1" t="s">
        <v>185</v>
      </c>
      <c r="B243" s="1">
        <v>56</v>
      </c>
      <c r="C243" s="26" t="s">
        <v>904</v>
      </c>
      <c r="D243" t="s">
        <v>239</v>
      </c>
      <c r="E243" s="27" t="s">
        <v>905</v>
      </c>
      <c r="F243" s="28" t="s">
        <v>285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242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>
      <c r="A245" s="1" t="s">
        <v>193</v>
      </c>
      <c r="E245" s="33" t="s">
        <v>871</v>
      </c>
    </row>
    <row r="246">
      <c r="A246" s="1" t="s">
        <v>194</v>
      </c>
      <c r="E246" s="27" t="s">
        <v>703</v>
      </c>
    </row>
    <row r="247">
      <c r="A247" s="1" t="s">
        <v>185</v>
      </c>
      <c r="B247" s="1">
        <v>57</v>
      </c>
      <c r="C247" s="26" t="s">
        <v>907</v>
      </c>
      <c r="D247" t="s">
        <v>239</v>
      </c>
      <c r="E247" s="27" t="s">
        <v>908</v>
      </c>
      <c r="F247" s="28" t="s">
        <v>285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242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>
      <c r="A249" s="1" t="s">
        <v>193</v>
      </c>
      <c r="E249" s="33" t="s">
        <v>871</v>
      </c>
    </row>
    <row r="250">
      <c r="A250" s="1" t="s">
        <v>194</v>
      </c>
      <c r="E250" s="27" t="s">
        <v>703</v>
      </c>
    </row>
    <row r="251">
      <c r="A251" s="1" t="s">
        <v>185</v>
      </c>
      <c r="B251" s="1">
        <v>58</v>
      </c>
      <c r="C251" s="26" t="s">
        <v>909</v>
      </c>
      <c r="D251" t="s">
        <v>239</v>
      </c>
      <c r="E251" s="27" t="s">
        <v>910</v>
      </c>
      <c r="F251" s="28" t="s">
        <v>285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242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>
      <c r="A253" s="1" t="s">
        <v>193</v>
      </c>
      <c r="E253" s="33" t="s">
        <v>792</v>
      </c>
    </row>
    <row r="254">
      <c r="A254" s="1" t="s">
        <v>194</v>
      </c>
      <c r="E254" s="27" t="s">
        <v>703</v>
      </c>
    </row>
    <row r="255">
      <c r="A255" s="1" t="s">
        <v>185</v>
      </c>
      <c r="B255" s="1">
        <v>59</v>
      </c>
      <c r="C255" s="26" t="s">
        <v>911</v>
      </c>
      <c r="D255" t="s">
        <v>239</v>
      </c>
      <c r="E255" s="27" t="s">
        <v>912</v>
      </c>
      <c r="F255" s="28" t="s">
        <v>285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242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>
      <c r="A257" s="1" t="s">
        <v>193</v>
      </c>
      <c r="E257" s="33" t="s">
        <v>792</v>
      </c>
    </row>
    <row r="258">
      <c r="A258" s="1" t="s">
        <v>194</v>
      </c>
      <c r="E258" s="27" t="s">
        <v>703</v>
      </c>
    </row>
    <row r="259">
      <c r="A259" s="1" t="s">
        <v>185</v>
      </c>
      <c r="B259" s="1">
        <v>60</v>
      </c>
      <c r="C259" s="26" t="s">
        <v>913</v>
      </c>
      <c r="D259" t="s">
        <v>239</v>
      </c>
      <c r="E259" s="27" t="s">
        <v>914</v>
      </c>
      <c r="F259" s="28" t="s">
        <v>285</v>
      </c>
      <c r="G259" s="29">
        <v>4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242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>
      <c r="A261" s="1" t="s">
        <v>193</v>
      </c>
      <c r="E261" s="33" t="s">
        <v>822</v>
      </c>
    </row>
    <row r="262">
      <c r="A262" s="1" t="s">
        <v>194</v>
      </c>
      <c r="E262" s="27" t="s">
        <v>703</v>
      </c>
    </row>
    <row r="263">
      <c r="A263" s="1" t="s">
        <v>185</v>
      </c>
      <c r="B263" s="1">
        <v>61</v>
      </c>
      <c r="C263" s="26" t="s">
        <v>916</v>
      </c>
      <c r="D263" t="s">
        <v>239</v>
      </c>
      <c r="E263" s="27" t="s">
        <v>917</v>
      </c>
      <c r="F263" s="28" t="s">
        <v>285</v>
      </c>
      <c r="G263" s="29">
        <v>4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242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>
      <c r="A265" s="1" t="s">
        <v>193</v>
      </c>
      <c r="E265" s="33" t="s">
        <v>822</v>
      </c>
    </row>
    <row r="266">
      <c r="A266" s="1" t="s">
        <v>194</v>
      </c>
      <c r="E266" s="27" t="s">
        <v>703</v>
      </c>
    </row>
    <row r="267">
      <c r="A267" s="1" t="s">
        <v>185</v>
      </c>
      <c r="B267" s="1">
        <v>62</v>
      </c>
      <c r="C267" s="26" t="s">
        <v>918</v>
      </c>
      <c r="D267" t="s">
        <v>239</v>
      </c>
      <c r="E267" s="27" t="s">
        <v>919</v>
      </c>
      <c r="F267" s="28" t="s">
        <v>285</v>
      </c>
      <c r="G267" s="29">
        <v>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242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>
      <c r="A269" s="1" t="s">
        <v>193</v>
      </c>
      <c r="E269" s="33" t="s">
        <v>871</v>
      </c>
    </row>
    <row r="270">
      <c r="A270" s="1" t="s">
        <v>194</v>
      </c>
      <c r="E270" s="27" t="s">
        <v>703</v>
      </c>
    </row>
    <row r="271">
      <c r="A271" s="1" t="s">
        <v>185</v>
      </c>
      <c r="B271" s="1">
        <v>63</v>
      </c>
      <c r="C271" s="26" t="s">
        <v>921</v>
      </c>
      <c r="D271" t="s">
        <v>239</v>
      </c>
      <c r="E271" s="27" t="s">
        <v>922</v>
      </c>
      <c r="F271" s="28" t="s">
        <v>285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242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>
      <c r="A273" s="1" t="s">
        <v>193</v>
      </c>
      <c r="E273" s="33" t="s">
        <v>871</v>
      </c>
    </row>
    <row r="274">
      <c r="A274" s="1" t="s">
        <v>194</v>
      </c>
      <c r="E274" s="27" t="s">
        <v>703</v>
      </c>
    </row>
    <row r="275">
      <c r="A275" s="1" t="s">
        <v>185</v>
      </c>
      <c r="B275" s="1">
        <v>64</v>
      </c>
      <c r="C275" s="26" t="s">
        <v>923</v>
      </c>
      <c r="D275" t="s">
        <v>239</v>
      </c>
      <c r="E275" s="27" t="s">
        <v>924</v>
      </c>
      <c r="F275" s="28" t="s">
        <v>285</v>
      </c>
      <c r="G275" s="29">
        <v>12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242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>
      <c r="A277" s="1" t="s">
        <v>193</v>
      </c>
      <c r="E277" s="33" t="s">
        <v>729</v>
      </c>
    </row>
    <row r="278">
      <c r="A278" s="1" t="s">
        <v>194</v>
      </c>
      <c r="E278" s="27" t="s">
        <v>703</v>
      </c>
    </row>
    <row r="279">
      <c r="A279" s="1" t="s">
        <v>185</v>
      </c>
      <c r="B279" s="1">
        <v>65</v>
      </c>
      <c r="C279" s="26" t="s">
        <v>926</v>
      </c>
      <c r="D279" t="s">
        <v>239</v>
      </c>
      <c r="E279" s="27" t="s">
        <v>927</v>
      </c>
      <c r="F279" s="28" t="s">
        <v>285</v>
      </c>
      <c r="G279" s="29">
        <v>12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242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>
      <c r="A281" s="1" t="s">
        <v>193</v>
      </c>
      <c r="E281" s="33" t="s">
        <v>729</v>
      </c>
    </row>
    <row r="282">
      <c r="A282" s="1" t="s">
        <v>194</v>
      </c>
      <c r="E282" s="27" t="s">
        <v>703</v>
      </c>
    </row>
    <row r="283">
      <c r="A283" s="1" t="s">
        <v>185</v>
      </c>
      <c r="B283" s="1">
        <v>66</v>
      </c>
      <c r="C283" s="26" t="s">
        <v>928</v>
      </c>
      <c r="D283" t="s">
        <v>239</v>
      </c>
      <c r="E283" s="27" t="s">
        <v>929</v>
      </c>
      <c r="F283" s="28" t="s">
        <v>285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242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>
      <c r="A285" s="1" t="s">
        <v>193</v>
      </c>
      <c r="E285" s="33" t="s">
        <v>871</v>
      </c>
    </row>
    <row r="286">
      <c r="A286" s="1" t="s">
        <v>194</v>
      </c>
      <c r="E286" s="27" t="s">
        <v>703</v>
      </c>
    </row>
    <row r="287">
      <c r="A287" s="1" t="s">
        <v>185</v>
      </c>
      <c r="B287" s="1">
        <v>67</v>
      </c>
      <c r="C287" s="26" t="s">
        <v>930</v>
      </c>
      <c r="D287" t="s">
        <v>239</v>
      </c>
      <c r="E287" s="27" t="s">
        <v>931</v>
      </c>
      <c r="F287" s="28" t="s">
        <v>285</v>
      </c>
      <c r="G287" s="29">
        <v>2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242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>
      <c r="A289" s="1" t="s">
        <v>193</v>
      </c>
      <c r="E289" s="33" t="s">
        <v>871</v>
      </c>
    </row>
    <row r="290">
      <c r="A290" s="1" t="s">
        <v>194</v>
      </c>
      <c r="E290" s="27" t="s">
        <v>703</v>
      </c>
    </row>
    <row r="291">
      <c r="A291" s="1" t="s">
        <v>185</v>
      </c>
      <c r="B291" s="1">
        <v>68</v>
      </c>
      <c r="C291" s="26" t="s">
        <v>932</v>
      </c>
      <c r="D291" t="s">
        <v>239</v>
      </c>
      <c r="E291" s="27" t="s">
        <v>933</v>
      </c>
      <c r="F291" s="28" t="s">
        <v>285</v>
      </c>
      <c r="G291" s="29">
        <v>2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242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>
      <c r="A293" s="1" t="s">
        <v>193</v>
      </c>
      <c r="E293" s="33" t="s">
        <v>871</v>
      </c>
    </row>
    <row r="294">
      <c r="A294" s="1" t="s">
        <v>194</v>
      </c>
      <c r="E294" s="27" t="s">
        <v>703</v>
      </c>
    </row>
    <row r="295">
      <c r="A295" s="1" t="s">
        <v>185</v>
      </c>
      <c r="B295" s="1">
        <v>69</v>
      </c>
      <c r="C295" s="26" t="s">
        <v>934</v>
      </c>
      <c r="D295" t="s">
        <v>239</v>
      </c>
      <c r="E295" s="27" t="s">
        <v>935</v>
      </c>
      <c r="F295" s="28" t="s">
        <v>285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242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>
      <c r="A297" s="1" t="s">
        <v>193</v>
      </c>
      <c r="E297" s="33" t="s">
        <v>871</v>
      </c>
    </row>
    <row r="298">
      <c r="A298" s="1" t="s">
        <v>194</v>
      </c>
      <c r="E298" s="27" t="s">
        <v>703</v>
      </c>
    </row>
    <row r="299">
      <c r="A299" s="1" t="s">
        <v>185</v>
      </c>
      <c r="B299" s="1">
        <v>75</v>
      </c>
      <c r="C299" s="26" t="s">
        <v>936</v>
      </c>
      <c r="D299" t="s">
        <v>239</v>
      </c>
      <c r="E299" s="27" t="s">
        <v>937</v>
      </c>
      <c r="F299" s="28" t="s">
        <v>289</v>
      </c>
      <c r="G299" s="29">
        <v>30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242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  <c r="E301" s="33" t="s">
        <v>707</v>
      </c>
    </row>
    <row r="302">
      <c r="A302" s="1" t="s">
        <v>194</v>
      </c>
      <c r="E302" s="27" t="s">
        <v>703</v>
      </c>
    </row>
    <row r="303">
      <c r="A303" s="1" t="s">
        <v>185</v>
      </c>
      <c r="B303" s="1">
        <v>76</v>
      </c>
      <c r="C303" s="26" t="s">
        <v>938</v>
      </c>
      <c r="D303" t="s">
        <v>239</v>
      </c>
      <c r="E303" s="27" t="s">
        <v>939</v>
      </c>
      <c r="F303" s="28" t="s">
        <v>289</v>
      </c>
      <c r="G303" s="29">
        <v>30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242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>
      <c r="A305" s="1" t="s">
        <v>193</v>
      </c>
      <c r="E305" s="33" t="s">
        <v>707</v>
      </c>
    </row>
    <row r="306">
      <c r="A306" s="1" t="s">
        <v>194</v>
      </c>
      <c r="E306" s="27" t="s">
        <v>703</v>
      </c>
    </row>
    <row r="307">
      <c r="A307" s="1" t="s">
        <v>185</v>
      </c>
      <c r="B307" s="1">
        <v>77</v>
      </c>
      <c r="C307" s="26" t="s">
        <v>940</v>
      </c>
      <c r="D307" t="s">
        <v>239</v>
      </c>
      <c r="E307" s="27" t="s">
        <v>941</v>
      </c>
      <c r="F307" s="28" t="s">
        <v>285</v>
      </c>
      <c r="G307" s="29">
        <v>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242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>
      <c r="A309" s="1" t="s">
        <v>193</v>
      </c>
      <c r="E309" s="33" t="s">
        <v>871</v>
      </c>
    </row>
    <row r="310">
      <c r="A310" s="1" t="s">
        <v>194</v>
      </c>
      <c r="E310" s="27" t="s">
        <v>703</v>
      </c>
    </row>
    <row r="311">
      <c r="A311" s="1" t="s">
        <v>185</v>
      </c>
      <c r="B311" s="1">
        <v>78</v>
      </c>
      <c r="C311" s="26" t="s">
        <v>947</v>
      </c>
      <c r="D311" t="s">
        <v>239</v>
      </c>
      <c r="E311" s="27" t="s">
        <v>948</v>
      </c>
      <c r="F311" s="28" t="s">
        <v>285</v>
      </c>
      <c r="G311" s="29">
        <v>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242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>
      <c r="A313" s="1" t="s">
        <v>193</v>
      </c>
      <c r="E313" s="33" t="s">
        <v>871</v>
      </c>
    </row>
    <row r="314">
      <c r="A314" s="1" t="s">
        <v>194</v>
      </c>
      <c r="E314" s="27" t="s">
        <v>703</v>
      </c>
    </row>
    <row r="315">
      <c r="A315" s="1" t="s">
        <v>185</v>
      </c>
      <c r="B315" s="1">
        <v>79</v>
      </c>
      <c r="C315" s="26" t="s">
        <v>1110</v>
      </c>
      <c r="D315" t="s">
        <v>239</v>
      </c>
      <c r="E315" s="27" t="s">
        <v>1111</v>
      </c>
      <c r="F315" s="28" t="s">
        <v>285</v>
      </c>
      <c r="G315" s="29">
        <v>4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242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>
      <c r="A317" s="1" t="s">
        <v>193</v>
      </c>
      <c r="E317" s="33" t="s">
        <v>822</v>
      </c>
    </row>
    <row r="318">
      <c r="A318" s="1" t="s">
        <v>194</v>
      </c>
      <c r="E318" s="27" t="s">
        <v>703</v>
      </c>
    </row>
    <row r="319">
      <c r="A319" s="1" t="s">
        <v>185</v>
      </c>
      <c r="B319" s="1">
        <v>80</v>
      </c>
      <c r="C319" s="26" t="s">
        <v>952</v>
      </c>
      <c r="D319" t="s">
        <v>239</v>
      </c>
      <c r="E319" s="27" t="s">
        <v>953</v>
      </c>
      <c r="F319" s="28" t="s">
        <v>285</v>
      </c>
      <c r="G319" s="29">
        <v>2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242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191</v>
      </c>
      <c r="E320" s="27" t="s">
        <v>243</v>
      </c>
    </row>
    <row r="321">
      <c r="A321" s="1" t="s">
        <v>193</v>
      </c>
      <c r="E321" s="33" t="s">
        <v>871</v>
      </c>
    </row>
    <row r="322">
      <c r="A322" s="1" t="s">
        <v>194</v>
      </c>
      <c r="E322" s="27" t="s">
        <v>703</v>
      </c>
    </row>
    <row r="323">
      <c r="A323" s="1" t="s">
        <v>185</v>
      </c>
      <c r="B323" s="1">
        <v>81</v>
      </c>
      <c r="C323" s="26" t="s">
        <v>968</v>
      </c>
      <c r="D323" t="s">
        <v>239</v>
      </c>
      <c r="E323" s="27" t="s">
        <v>969</v>
      </c>
      <c r="F323" s="28" t="s">
        <v>285</v>
      </c>
      <c r="G323" s="29">
        <v>1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242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191</v>
      </c>
      <c r="E324" s="27" t="s">
        <v>243</v>
      </c>
    </row>
    <row r="325">
      <c r="A325" s="1" t="s">
        <v>193</v>
      </c>
      <c r="E325" s="33" t="s">
        <v>792</v>
      </c>
    </row>
    <row r="326">
      <c r="A326" s="1" t="s">
        <v>194</v>
      </c>
      <c r="E326" s="27" t="s">
        <v>703</v>
      </c>
    </row>
    <row r="327">
      <c r="A327" s="1" t="s">
        <v>185</v>
      </c>
      <c r="B327" s="1">
        <v>82</v>
      </c>
      <c r="C327" s="26" t="s">
        <v>970</v>
      </c>
      <c r="D327" t="s">
        <v>239</v>
      </c>
      <c r="E327" s="27" t="s">
        <v>971</v>
      </c>
      <c r="F327" s="28" t="s">
        <v>285</v>
      </c>
      <c r="G327" s="29">
        <v>12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242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191</v>
      </c>
      <c r="E328" s="27" t="s">
        <v>243</v>
      </c>
    </row>
    <row r="329">
      <c r="A329" s="1" t="s">
        <v>193</v>
      </c>
      <c r="E329" s="33" t="s">
        <v>729</v>
      </c>
    </row>
    <row r="330">
      <c r="A330" s="1" t="s">
        <v>194</v>
      </c>
      <c r="E330" s="27" t="s">
        <v>703</v>
      </c>
    </row>
    <row r="331" ht="25.5">
      <c r="A331" s="1" t="s">
        <v>185</v>
      </c>
      <c r="B331" s="1">
        <v>83</v>
      </c>
      <c r="C331" s="26" t="s">
        <v>973</v>
      </c>
      <c r="D331" t="s">
        <v>239</v>
      </c>
      <c r="E331" s="27" t="s">
        <v>974</v>
      </c>
      <c r="F331" s="28" t="s">
        <v>285</v>
      </c>
      <c r="G331" s="29">
        <v>3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242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191</v>
      </c>
      <c r="E332" s="27" t="s">
        <v>243</v>
      </c>
    </row>
    <row r="333">
      <c r="A333" s="1" t="s">
        <v>193</v>
      </c>
      <c r="E333" s="33" t="s">
        <v>1096</v>
      </c>
    </row>
    <row r="334">
      <c r="A334" s="1" t="s">
        <v>194</v>
      </c>
      <c r="E334" s="27" t="s">
        <v>703</v>
      </c>
    </row>
    <row r="335" ht="25.5">
      <c r="A335" s="1" t="s">
        <v>185</v>
      </c>
      <c r="B335" s="1">
        <v>84</v>
      </c>
      <c r="C335" s="26" t="s">
        <v>976</v>
      </c>
      <c r="D335" t="s">
        <v>239</v>
      </c>
      <c r="E335" s="27" t="s">
        <v>977</v>
      </c>
      <c r="F335" s="28" t="s">
        <v>830</v>
      </c>
      <c r="G335" s="29">
        <v>3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242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191</v>
      </c>
      <c r="E336" s="27" t="s">
        <v>243</v>
      </c>
    </row>
    <row r="337">
      <c r="A337" s="1" t="s">
        <v>193</v>
      </c>
      <c r="E337" s="33" t="s">
        <v>1096</v>
      </c>
    </row>
    <row r="338">
      <c r="A338" s="1" t="s">
        <v>194</v>
      </c>
      <c r="E338" s="27" t="s">
        <v>703</v>
      </c>
    </row>
    <row r="339">
      <c r="A339" s="1" t="s">
        <v>185</v>
      </c>
      <c r="B339" s="1">
        <v>85</v>
      </c>
      <c r="C339" s="26" t="s">
        <v>979</v>
      </c>
      <c r="D339" t="s">
        <v>239</v>
      </c>
      <c r="E339" s="27" t="s">
        <v>980</v>
      </c>
      <c r="F339" s="28" t="s">
        <v>981</v>
      </c>
      <c r="G339" s="29">
        <v>36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242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191</v>
      </c>
      <c r="E340" s="27" t="s">
        <v>243</v>
      </c>
    </row>
    <row r="341">
      <c r="A341" s="1" t="s">
        <v>193</v>
      </c>
      <c r="E341" s="33" t="s">
        <v>850</v>
      </c>
    </row>
    <row r="342">
      <c r="A342" s="1" t="s">
        <v>194</v>
      </c>
      <c r="E342" s="27" t="s">
        <v>703</v>
      </c>
    </row>
    <row r="343">
      <c r="A343" s="1" t="s">
        <v>185</v>
      </c>
      <c r="B343" s="1">
        <v>30</v>
      </c>
      <c r="C343" s="26" t="s">
        <v>983</v>
      </c>
      <c r="D343" t="s">
        <v>239</v>
      </c>
      <c r="E343" s="27" t="s">
        <v>984</v>
      </c>
      <c r="F343" s="28" t="s">
        <v>337</v>
      </c>
      <c r="G343" s="29">
        <v>0.5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242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191</v>
      </c>
      <c r="E344" s="27" t="s">
        <v>243</v>
      </c>
    </row>
    <row r="345">
      <c r="A345" s="1" t="s">
        <v>193</v>
      </c>
      <c r="E345" s="33" t="s">
        <v>1970</v>
      </c>
    </row>
    <row r="346">
      <c r="A346" s="1" t="s">
        <v>194</v>
      </c>
      <c r="E346" s="27" t="s">
        <v>703</v>
      </c>
    </row>
    <row r="347">
      <c r="A347" s="1" t="s">
        <v>185</v>
      </c>
      <c r="B347" s="1">
        <v>86</v>
      </c>
      <c r="C347" s="26" t="s">
        <v>985</v>
      </c>
      <c r="D347" t="s">
        <v>239</v>
      </c>
      <c r="E347" s="27" t="s">
        <v>986</v>
      </c>
      <c r="F347" s="28" t="s">
        <v>285</v>
      </c>
      <c r="G347" s="29">
        <v>72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242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191</v>
      </c>
      <c r="E348" s="27" t="s">
        <v>243</v>
      </c>
    </row>
    <row r="349">
      <c r="A349" s="1" t="s">
        <v>193</v>
      </c>
      <c r="E349" s="33" t="s">
        <v>1463</v>
      </c>
    </row>
    <row r="350">
      <c r="A350" s="1" t="s">
        <v>194</v>
      </c>
      <c r="E350" s="27" t="s">
        <v>703</v>
      </c>
    </row>
    <row r="351">
      <c r="A351" s="1" t="s">
        <v>185</v>
      </c>
      <c r="B351" s="1">
        <v>87</v>
      </c>
      <c r="C351" s="26" t="s">
        <v>988</v>
      </c>
      <c r="D351" t="s">
        <v>239</v>
      </c>
      <c r="E351" s="27" t="s">
        <v>989</v>
      </c>
      <c r="F351" s="28" t="s">
        <v>285</v>
      </c>
      <c r="G351" s="29">
        <v>72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242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191</v>
      </c>
      <c r="E352" s="27" t="s">
        <v>243</v>
      </c>
    </row>
    <row r="353">
      <c r="A353" s="1" t="s">
        <v>193</v>
      </c>
      <c r="E353" s="33" t="s">
        <v>1463</v>
      </c>
    </row>
    <row r="354">
      <c r="A354" s="1" t="s">
        <v>194</v>
      </c>
      <c r="E354" s="27" t="s">
        <v>703</v>
      </c>
    </row>
    <row r="355">
      <c r="A355" s="1" t="s">
        <v>185</v>
      </c>
      <c r="B355" s="1">
        <v>88</v>
      </c>
      <c r="C355" s="26" t="s">
        <v>990</v>
      </c>
      <c r="D355" t="s">
        <v>239</v>
      </c>
      <c r="E355" s="27" t="s">
        <v>991</v>
      </c>
      <c r="F355" s="28" t="s">
        <v>285</v>
      </c>
      <c r="G355" s="29">
        <v>20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242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191</v>
      </c>
      <c r="E356" s="27" t="s">
        <v>243</v>
      </c>
    </row>
    <row r="357">
      <c r="A357" s="1" t="s">
        <v>193</v>
      </c>
      <c r="E357" s="33" t="s">
        <v>743</v>
      </c>
    </row>
    <row r="358">
      <c r="A358" s="1" t="s">
        <v>194</v>
      </c>
      <c r="E358" s="27" t="s">
        <v>703</v>
      </c>
    </row>
    <row r="359">
      <c r="A359" s="1" t="s">
        <v>185</v>
      </c>
      <c r="B359" s="1">
        <v>89</v>
      </c>
      <c r="C359" s="26" t="s">
        <v>993</v>
      </c>
      <c r="D359" t="s">
        <v>239</v>
      </c>
      <c r="E359" s="27" t="s">
        <v>994</v>
      </c>
      <c r="F359" s="28" t="s">
        <v>285</v>
      </c>
      <c r="G359" s="29">
        <v>20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242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191</v>
      </c>
      <c r="E360" s="27" t="s">
        <v>243</v>
      </c>
    </row>
    <row r="361">
      <c r="A361" s="1" t="s">
        <v>193</v>
      </c>
      <c r="E361" s="33" t="s">
        <v>743</v>
      </c>
    </row>
    <row r="362">
      <c r="A362" s="1" t="s">
        <v>194</v>
      </c>
      <c r="E362" s="27" t="s">
        <v>703</v>
      </c>
    </row>
    <row r="363">
      <c r="A363" s="1" t="s">
        <v>185</v>
      </c>
      <c r="B363" s="1">
        <v>90</v>
      </c>
      <c r="C363" s="26" t="s">
        <v>995</v>
      </c>
      <c r="D363" t="s">
        <v>239</v>
      </c>
      <c r="E363" s="27" t="s">
        <v>996</v>
      </c>
      <c r="F363" s="28" t="s">
        <v>285</v>
      </c>
      <c r="G363" s="29">
        <v>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242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191</v>
      </c>
      <c r="E364" s="27" t="s">
        <v>243</v>
      </c>
    </row>
    <row r="365">
      <c r="A365" s="1" t="s">
        <v>193</v>
      </c>
      <c r="E365" s="33" t="s">
        <v>871</v>
      </c>
    </row>
    <row r="366">
      <c r="A366" s="1" t="s">
        <v>194</v>
      </c>
      <c r="E366" s="27" t="s">
        <v>703</v>
      </c>
    </row>
    <row r="367">
      <c r="A367" s="1" t="s">
        <v>185</v>
      </c>
      <c r="B367" s="1">
        <v>91</v>
      </c>
      <c r="C367" s="26" t="s">
        <v>997</v>
      </c>
      <c r="D367" t="s">
        <v>239</v>
      </c>
      <c r="E367" s="27" t="s">
        <v>998</v>
      </c>
      <c r="F367" s="28" t="s">
        <v>285</v>
      </c>
      <c r="G367" s="29">
        <v>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242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191</v>
      </c>
      <c r="E368" s="27" t="s">
        <v>243</v>
      </c>
    </row>
    <row r="369">
      <c r="A369" s="1" t="s">
        <v>193</v>
      </c>
      <c r="E369" s="33" t="s">
        <v>871</v>
      </c>
    </row>
    <row r="370">
      <c r="A370" s="1" t="s">
        <v>194</v>
      </c>
      <c r="E370" s="27" t="s">
        <v>703</v>
      </c>
    </row>
    <row r="371" ht="25.5">
      <c r="A371" s="1" t="s">
        <v>185</v>
      </c>
      <c r="B371" s="1">
        <v>47</v>
      </c>
      <c r="C371" s="26" t="s">
        <v>999</v>
      </c>
      <c r="D371" t="s">
        <v>239</v>
      </c>
      <c r="E371" s="27" t="s">
        <v>1000</v>
      </c>
      <c r="F371" s="28" t="s">
        <v>285</v>
      </c>
      <c r="G371" s="29">
        <v>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759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191</v>
      </c>
      <c r="E372" s="27" t="s">
        <v>243</v>
      </c>
    </row>
    <row r="373">
      <c r="A373" s="1" t="s">
        <v>193</v>
      </c>
      <c r="E373" s="33" t="s">
        <v>792</v>
      </c>
    </row>
    <row r="374" ht="114.75">
      <c r="A374" s="1" t="s">
        <v>194</v>
      </c>
      <c r="E374" s="27" t="s">
        <v>1001</v>
      </c>
    </row>
    <row r="375">
      <c r="A375" s="1" t="s">
        <v>185</v>
      </c>
      <c r="B375" s="1">
        <v>92</v>
      </c>
      <c r="C375" s="26" t="s">
        <v>1002</v>
      </c>
      <c r="D375" t="s">
        <v>239</v>
      </c>
      <c r="E375" s="27" t="s">
        <v>1003</v>
      </c>
      <c r="F375" s="28" t="s">
        <v>289</v>
      </c>
      <c r="G375" s="29">
        <v>1110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759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191</v>
      </c>
      <c r="E376" s="27" t="s">
        <v>243</v>
      </c>
    </row>
    <row r="377">
      <c r="A377" s="1" t="s">
        <v>193</v>
      </c>
      <c r="E377" s="33" t="s">
        <v>1971</v>
      </c>
    </row>
    <row r="378" ht="102">
      <c r="A378" s="1" t="s">
        <v>194</v>
      </c>
      <c r="E378" s="27" t="s">
        <v>1005</v>
      </c>
    </row>
    <row r="379">
      <c r="A379" s="1" t="s">
        <v>182</v>
      </c>
      <c r="C379" s="22" t="s">
        <v>1006</v>
      </c>
      <c r="E379" s="23" t="s">
        <v>1007</v>
      </c>
      <c r="L379" s="24">
        <f>SUMIFS(L380:L407,A380:A407,"P")</f>
        <v>0</v>
      </c>
      <c r="M379" s="24">
        <f>SUMIFS(M380:M407,A380:A407,"P")</f>
        <v>0</v>
      </c>
      <c r="N379" s="25"/>
    </row>
    <row r="380" ht="25.5">
      <c r="A380" s="1" t="s">
        <v>185</v>
      </c>
      <c r="B380" s="1">
        <v>93</v>
      </c>
      <c r="C380" s="26" t="s">
        <v>186</v>
      </c>
      <c r="D380" t="s">
        <v>187</v>
      </c>
      <c r="E380" s="27" t="s">
        <v>188</v>
      </c>
      <c r="F380" s="28" t="s">
        <v>189</v>
      </c>
      <c r="G380" s="29">
        <v>49.950000000000003</v>
      </c>
      <c r="H380" s="28">
        <v>0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190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191</v>
      </c>
      <c r="E381" s="27" t="s">
        <v>192</v>
      </c>
    </row>
    <row r="382">
      <c r="A382" s="1" t="s">
        <v>193</v>
      </c>
      <c r="E382" s="33" t="s">
        <v>1972</v>
      </c>
    </row>
    <row r="383" ht="153">
      <c r="A383" s="1" t="s">
        <v>194</v>
      </c>
      <c r="E383" s="27" t="s">
        <v>195</v>
      </c>
    </row>
    <row r="384" ht="25.5">
      <c r="A384" s="1" t="s">
        <v>185</v>
      </c>
      <c r="B384" s="1">
        <v>94</v>
      </c>
      <c r="C384" s="26" t="s">
        <v>1009</v>
      </c>
      <c r="D384" t="s">
        <v>1010</v>
      </c>
      <c r="E384" s="27" t="s">
        <v>1011</v>
      </c>
      <c r="F384" s="28" t="s">
        <v>189</v>
      </c>
      <c r="G384" s="29">
        <v>0.01</v>
      </c>
      <c r="H384" s="28">
        <v>0</v>
      </c>
      <c r="I384" s="30">
        <f>ROUND(G384*H384,P4)</f>
        <v>0</v>
      </c>
      <c r="L384" s="31">
        <v>0</v>
      </c>
      <c r="M384" s="24">
        <f>ROUND(G384*L384,P4)</f>
        <v>0</v>
      </c>
      <c r="N384" s="25" t="s">
        <v>190</v>
      </c>
      <c r="O384" s="32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191</v>
      </c>
      <c r="E385" s="27" t="s">
        <v>192</v>
      </c>
    </row>
    <row r="386">
      <c r="A386" s="1" t="s">
        <v>193</v>
      </c>
      <c r="E386" s="33" t="s">
        <v>1297</v>
      </c>
    </row>
    <row r="387" ht="153">
      <c r="A387" s="1" t="s">
        <v>194</v>
      </c>
      <c r="E387" s="27" t="s">
        <v>195</v>
      </c>
    </row>
    <row r="388" ht="25.5">
      <c r="A388" s="1" t="s">
        <v>185</v>
      </c>
      <c r="B388" s="1">
        <v>95</v>
      </c>
      <c r="C388" s="26" t="s">
        <v>1012</v>
      </c>
      <c r="D388" t="s">
        <v>1013</v>
      </c>
      <c r="E388" s="27" t="s">
        <v>1014</v>
      </c>
      <c r="F388" s="28" t="s">
        <v>189</v>
      </c>
      <c r="G388" s="29">
        <v>0.20000000000000001</v>
      </c>
      <c r="H388" s="28">
        <v>0</v>
      </c>
      <c r="I388" s="30">
        <f>ROUND(G388*H388,P4)</f>
        <v>0</v>
      </c>
      <c r="L388" s="31">
        <v>0</v>
      </c>
      <c r="M388" s="24">
        <f>ROUND(G388*L388,P4)</f>
        <v>0</v>
      </c>
      <c r="N388" s="25" t="s">
        <v>190</v>
      </c>
      <c r="O388" s="32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191</v>
      </c>
      <c r="E389" s="27" t="s">
        <v>192</v>
      </c>
    </row>
    <row r="390">
      <c r="A390" s="1" t="s">
        <v>193</v>
      </c>
      <c r="E390" s="33" t="s">
        <v>1016</v>
      </c>
    </row>
    <row r="391" ht="153">
      <c r="A391" s="1" t="s">
        <v>194</v>
      </c>
      <c r="E391" s="27" t="s">
        <v>195</v>
      </c>
    </row>
    <row r="392" ht="25.5">
      <c r="A392" s="1" t="s">
        <v>185</v>
      </c>
      <c r="B392" s="1">
        <v>97</v>
      </c>
      <c r="C392" s="26" t="s">
        <v>202</v>
      </c>
      <c r="D392" t="s">
        <v>203</v>
      </c>
      <c r="E392" s="27" t="s">
        <v>204</v>
      </c>
      <c r="F392" s="28" t="s">
        <v>189</v>
      </c>
      <c r="G392" s="29">
        <v>0.10000000000000001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190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191</v>
      </c>
      <c r="E393" s="27" t="s">
        <v>192</v>
      </c>
    </row>
    <row r="394">
      <c r="A394" s="1" t="s">
        <v>193</v>
      </c>
      <c r="E394" s="33" t="s">
        <v>801</v>
      </c>
    </row>
    <row r="395" ht="153">
      <c r="A395" s="1" t="s">
        <v>194</v>
      </c>
      <c r="E395" s="27" t="s">
        <v>195</v>
      </c>
    </row>
    <row r="396" ht="25.5">
      <c r="A396" s="1" t="s">
        <v>185</v>
      </c>
      <c r="B396" s="1">
        <v>99</v>
      </c>
      <c r="C396" s="26" t="s">
        <v>205</v>
      </c>
      <c r="D396" t="s">
        <v>206</v>
      </c>
      <c r="E396" s="27" t="s">
        <v>207</v>
      </c>
      <c r="F396" s="28" t="s">
        <v>189</v>
      </c>
      <c r="G396" s="29">
        <v>40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190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191</v>
      </c>
      <c r="E397" s="27" t="s">
        <v>192</v>
      </c>
    </row>
    <row r="398">
      <c r="A398" s="1" t="s">
        <v>193</v>
      </c>
      <c r="E398" s="33" t="s">
        <v>992</v>
      </c>
    </row>
    <row r="399" ht="153">
      <c r="A399" s="1" t="s">
        <v>194</v>
      </c>
      <c r="E399" s="27" t="s">
        <v>195</v>
      </c>
    </row>
    <row r="400" ht="25.5">
      <c r="A400" s="1" t="s">
        <v>185</v>
      </c>
      <c r="B400" s="1">
        <v>96</v>
      </c>
      <c r="C400" s="26" t="s">
        <v>218</v>
      </c>
      <c r="D400" t="s">
        <v>219</v>
      </c>
      <c r="E400" s="27" t="s">
        <v>220</v>
      </c>
      <c r="F400" s="28" t="s">
        <v>189</v>
      </c>
      <c r="G400" s="29">
        <v>0.10000000000000001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190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191</v>
      </c>
      <c r="E401" s="27" t="s">
        <v>192</v>
      </c>
    </row>
    <row r="402">
      <c r="A402" s="1" t="s">
        <v>193</v>
      </c>
      <c r="E402" s="33" t="s">
        <v>801</v>
      </c>
    </row>
    <row r="403" ht="153">
      <c r="A403" s="1" t="s">
        <v>194</v>
      </c>
      <c r="E403" s="27" t="s">
        <v>195</v>
      </c>
    </row>
    <row r="404" ht="25.5">
      <c r="A404" s="1" t="s">
        <v>185</v>
      </c>
      <c r="B404" s="1">
        <v>98</v>
      </c>
      <c r="C404" s="26" t="s">
        <v>230</v>
      </c>
      <c r="D404" t="s">
        <v>231</v>
      </c>
      <c r="E404" s="27" t="s">
        <v>232</v>
      </c>
      <c r="F404" s="28" t="s">
        <v>189</v>
      </c>
      <c r="G404" s="29">
        <v>0.050000000000000003</v>
      </c>
      <c r="H404" s="28">
        <v>0</v>
      </c>
      <c r="I404" s="30">
        <f>ROUND(G404*H404,P4)</f>
        <v>0</v>
      </c>
      <c r="L404" s="31">
        <v>0</v>
      </c>
      <c r="M404" s="24">
        <f>ROUND(G404*L404,P4)</f>
        <v>0</v>
      </c>
      <c r="N404" s="25" t="s">
        <v>190</v>
      </c>
      <c r="O404" s="32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191</v>
      </c>
      <c r="E405" s="27" t="s">
        <v>192</v>
      </c>
    </row>
    <row r="406">
      <c r="A406" s="1" t="s">
        <v>193</v>
      </c>
      <c r="E406" s="33" t="s">
        <v>1410</v>
      </c>
    </row>
    <row r="407" ht="153">
      <c r="A407" s="1" t="s">
        <v>194</v>
      </c>
      <c r="E407" s="27" t="s">
        <v>195</v>
      </c>
    </row>
  </sheetData>
  <sheetProtection sheet="1" objects="1" scenarios="1" spinCount="100000" saltValue="/FPfE46i4Qk2+kRuh3aGyAQ69tTpohmPJLNTgS6d/xUPLrcXQcEXDHEL85puf5Z4a0c7NJ5qDO3aKAhAcyMHqQ==" hashValue="J9QAUtDkqsDpiPQaovxjXMSnaKIJS8bb/Zjn1gEZI3lt4oAtXy1p1iCchFz8USWk64yNRzvOOs6NHh8shJ5oz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COUNTIFS(L8:L159,"=0",A8:A159,"P")+COUNTIFS(L8:L159,"",A8:A159,"P")+SUM(Q8:Q159)</f>
        <v>0</v>
      </c>
    </row>
    <row r="8">
      <c r="A8" s="1" t="s">
        <v>180</v>
      </c>
      <c r="C8" s="22" t="s">
        <v>1973</v>
      </c>
      <c r="E8" s="23" t="s">
        <v>51</v>
      </c>
      <c r="L8" s="24">
        <f>L9+L154</f>
        <v>0</v>
      </c>
      <c r="M8" s="24">
        <f>M9+M154</f>
        <v>0</v>
      </c>
      <c r="N8" s="25"/>
    </row>
    <row r="9">
      <c r="A9" s="1" t="s">
        <v>182</v>
      </c>
      <c r="C9" s="22" t="s">
        <v>641</v>
      </c>
      <c r="E9" s="23" t="s">
        <v>1117</v>
      </c>
      <c r="L9" s="24">
        <f>SUMIFS(L10:L153,A10:A153,"P")</f>
        <v>0</v>
      </c>
      <c r="M9" s="24">
        <f>SUMIFS(M10:M153,A10:A153,"P")</f>
        <v>0</v>
      </c>
      <c r="N9" s="25"/>
    </row>
    <row r="10" ht="25.5">
      <c r="A10" s="1" t="s">
        <v>185</v>
      </c>
      <c r="B10" s="1">
        <v>28</v>
      </c>
      <c r="C10" s="26" t="s">
        <v>780</v>
      </c>
      <c r="D10" t="s">
        <v>239</v>
      </c>
      <c r="E10" s="27" t="s">
        <v>781</v>
      </c>
      <c r="F10" s="28" t="s">
        <v>289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743</v>
      </c>
    </row>
    <row r="13">
      <c r="A13" s="1" t="s">
        <v>194</v>
      </c>
      <c r="E13" s="27" t="s">
        <v>1121</v>
      </c>
    </row>
    <row r="14">
      <c r="A14" s="1" t="s">
        <v>185</v>
      </c>
      <c r="B14" s="1">
        <v>29</v>
      </c>
      <c r="C14" s="26" t="s">
        <v>1126</v>
      </c>
      <c r="D14" t="s">
        <v>239</v>
      </c>
      <c r="E14" s="27" t="s">
        <v>1127</v>
      </c>
      <c r="F14" s="28" t="s">
        <v>289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855</v>
      </c>
    </row>
    <row r="17">
      <c r="A17" s="1" t="s">
        <v>194</v>
      </c>
      <c r="E17" s="27" t="s">
        <v>1121</v>
      </c>
    </row>
    <row r="18" ht="25.5">
      <c r="A18" s="1" t="s">
        <v>185</v>
      </c>
      <c r="B18" s="1">
        <v>24</v>
      </c>
      <c r="C18" s="26" t="s">
        <v>786</v>
      </c>
      <c r="D18" t="s">
        <v>239</v>
      </c>
      <c r="E18" s="27" t="s">
        <v>787</v>
      </c>
      <c r="F18" s="28" t="s">
        <v>289</v>
      </c>
      <c r="G18" s="29">
        <v>30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707</v>
      </c>
    </row>
    <row r="21">
      <c r="A21" s="1" t="s">
        <v>194</v>
      </c>
      <c r="E21" s="27" t="s">
        <v>1121</v>
      </c>
    </row>
    <row r="22">
      <c r="A22" s="1" t="s">
        <v>185</v>
      </c>
      <c r="B22" s="1">
        <v>26</v>
      </c>
      <c r="C22" s="26" t="s">
        <v>321</v>
      </c>
      <c r="D22" t="s">
        <v>239</v>
      </c>
      <c r="E22" s="27" t="s">
        <v>322</v>
      </c>
      <c r="F22" s="28" t="s">
        <v>289</v>
      </c>
      <c r="G22" s="29">
        <v>40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992</v>
      </c>
    </row>
    <row r="25">
      <c r="A25" s="1" t="s">
        <v>194</v>
      </c>
      <c r="E25" s="27" t="s">
        <v>1121</v>
      </c>
    </row>
    <row r="26" ht="25.5">
      <c r="A26" s="1" t="s">
        <v>185</v>
      </c>
      <c r="B26" s="1">
        <v>25</v>
      </c>
      <c r="C26" s="26" t="s">
        <v>789</v>
      </c>
      <c r="D26" t="s">
        <v>239</v>
      </c>
      <c r="E26" s="27" t="s">
        <v>790</v>
      </c>
      <c r="F26" s="28" t="s">
        <v>285</v>
      </c>
      <c r="G26" s="29">
        <v>16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841</v>
      </c>
    </row>
    <row r="29">
      <c r="A29" s="1" t="s">
        <v>194</v>
      </c>
      <c r="E29" s="27" t="s">
        <v>1121</v>
      </c>
    </row>
    <row r="30" ht="25.5">
      <c r="A30" s="1" t="s">
        <v>185</v>
      </c>
      <c r="B30" s="1">
        <v>27</v>
      </c>
      <c r="C30" s="26" t="s">
        <v>1130</v>
      </c>
      <c r="D30" t="s">
        <v>239</v>
      </c>
      <c r="E30" s="27" t="s">
        <v>1131</v>
      </c>
      <c r="F30" s="28" t="s">
        <v>285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706</v>
      </c>
    </row>
    <row r="33">
      <c r="A33" s="1" t="s">
        <v>194</v>
      </c>
      <c r="E33" s="27" t="s">
        <v>1121</v>
      </c>
    </row>
    <row r="34">
      <c r="A34" s="1" t="s">
        <v>185</v>
      </c>
      <c r="B34" s="1">
        <v>15</v>
      </c>
      <c r="C34" s="26" t="s">
        <v>1132</v>
      </c>
      <c r="D34" t="s">
        <v>239</v>
      </c>
      <c r="E34" s="27" t="s">
        <v>1133</v>
      </c>
      <c r="F34" s="28" t="s">
        <v>285</v>
      </c>
      <c r="G34" s="29">
        <v>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1096</v>
      </c>
    </row>
    <row r="37">
      <c r="A37" s="1" t="s">
        <v>194</v>
      </c>
      <c r="E37" s="27" t="s">
        <v>1121</v>
      </c>
    </row>
    <row r="38">
      <c r="A38" s="1" t="s">
        <v>185</v>
      </c>
      <c r="B38" s="1">
        <v>14</v>
      </c>
      <c r="C38" s="26" t="s">
        <v>1443</v>
      </c>
      <c r="D38" t="s">
        <v>239</v>
      </c>
      <c r="E38" s="27" t="s">
        <v>1444</v>
      </c>
      <c r="F38" s="28" t="s">
        <v>285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792</v>
      </c>
    </row>
    <row r="41">
      <c r="A41" s="1" t="s">
        <v>194</v>
      </c>
      <c r="E41" s="27" t="s">
        <v>1121</v>
      </c>
    </row>
    <row r="42" ht="25.5">
      <c r="A42" s="1" t="s">
        <v>185</v>
      </c>
      <c r="B42" s="1">
        <v>35</v>
      </c>
      <c r="C42" s="26" t="s">
        <v>1326</v>
      </c>
      <c r="D42" t="s">
        <v>239</v>
      </c>
      <c r="E42" s="27" t="s">
        <v>1327</v>
      </c>
      <c r="F42" s="28" t="s">
        <v>285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792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36</v>
      </c>
      <c r="C46" s="26" t="s">
        <v>1337</v>
      </c>
      <c r="D46" t="s">
        <v>239</v>
      </c>
      <c r="E46" s="27" t="s">
        <v>1338</v>
      </c>
      <c r="F46" s="28" t="s">
        <v>285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792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18</v>
      </c>
      <c r="C50" s="26" t="s">
        <v>1974</v>
      </c>
      <c r="D50" t="s">
        <v>239</v>
      </c>
      <c r="E50" s="27" t="s">
        <v>1975</v>
      </c>
      <c r="F50" s="28" t="s">
        <v>285</v>
      </c>
      <c r="G50" s="29">
        <v>10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706</v>
      </c>
    </row>
    <row r="53">
      <c r="A53" s="1" t="s">
        <v>194</v>
      </c>
      <c r="E53" s="27" t="s">
        <v>1121</v>
      </c>
    </row>
    <row r="54">
      <c r="A54" s="1" t="s">
        <v>185</v>
      </c>
      <c r="B54" s="1">
        <v>19</v>
      </c>
      <c r="C54" s="26" t="s">
        <v>1976</v>
      </c>
      <c r="D54" t="s">
        <v>239</v>
      </c>
      <c r="E54" s="27" t="s">
        <v>1977</v>
      </c>
      <c r="F54" s="28" t="s">
        <v>285</v>
      </c>
      <c r="G54" s="29">
        <v>10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706</v>
      </c>
    </row>
    <row r="57">
      <c r="A57" s="1" t="s">
        <v>194</v>
      </c>
      <c r="E57" s="27" t="s">
        <v>1121</v>
      </c>
    </row>
    <row r="58">
      <c r="A58" s="1" t="s">
        <v>185</v>
      </c>
      <c r="B58" s="1">
        <v>16</v>
      </c>
      <c r="C58" s="26" t="s">
        <v>1978</v>
      </c>
      <c r="D58" t="s">
        <v>239</v>
      </c>
      <c r="E58" s="27" t="s">
        <v>1979</v>
      </c>
      <c r="F58" s="28" t="s">
        <v>285</v>
      </c>
      <c r="G58" s="29">
        <v>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792</v>
      </c>
    </row>
    <row r="61">
      <c r="A61" s="1" t="s">
        <v>194</v>
      </c>
      <c r="E61" s="27" t="s">
        <v>1121</v>
      </c>
    </row>
    <row r="62">
      <c r="A62" s="1" t="s">
        <v>185</v>
      </c>
      <c r="B62" s="1">
        <v>17</v>
      </c>
      <c r="C62" s="26" t="s">
        <v>1980</v>
      </c>
      <c r="D62" t="s">
        <v>239</v>
      </c>
      <c r="E62" s="27" t="s">
        <v>1981</v>
      </c>
      <c r="F62" s="28" t="s">
        <v>285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792</v>
      </c>
    </row>
    <row r="65">
      <c r="A65" s="1" t="s">
        <v>194</v>
      </c>
      <c r="E65" s="27" t="s">
        <v>1121</v>
      </c>
    </row>
    <row r="66">
      <c r="A66" s="1" t="s">
        <v>185</v>
      </c>
      <c r="B66" s="1">
        <v>10</v>
      </c>
      <c r="C66" s="26" t="s">
        <v>913</v>
      </c>
      <c r="D66" t="s">
        <v>239</v>
      </c>
      <c r="E66" s="27" t="s">
        <v>914</v>
      </c>
      <c r="F66" s="28" t="s">
        <v>285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792</v>
      </c>
    </row>
    <row r="69">
      <c r="A69" s="1" t="s">
        <v>194</v>
      </c>
      <c r="E69" s="27" t="s">
        <v>1121</v>
      </c>
    </row>
    <row r="70">
      <c r="A70" s="1" t="s">
        <v>185</v>
      </c>
      <c r="B70" s="1">
        <v>11</v>
      </c>
      <c r="C70" s="26" t="s">
        <v>916</v>
      </c>
      <c r="D70" t="s">
        <v>239</v>
      </c>
      <c r="E70" s="27" t="s">
        <v>917</v>
      </c>
      <c r="F70" s="28" t="s">
        <v>285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792</v>
      </c>
    </row>
    <row r="73">
      <c r="A73" s="1" t="s">
        <v>194</v>
      </c>
      <c r="E73" s="27" t="s">
        <v>1121</v>
      </c>
    </row>
    <row r="74">
      <c r="A74" s="1" t="s">
        <v>185</v>
      </c>
      <c r="B74" s="1">
        <v>12</v>
      </c>
      <c r="C74" s="26" t="s">
        <v>1339</v>
      </c>
      <c r="D74" t="s">
        <v>239</v>
      </c>
      <c r="E74" s="27" t="s">
        <v>1340</v>
      </c>
      <c r="F74" s="28" t="s">
        <v>289</v>
      </c>
      <c r="G74" s="29">
        <v>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792</v>
      </c>
    </row>
    <row r="77">
      <c r="A77" s="1" t="s">
        <v>194</v>
      </c>
      <c r="E77" s="27" t="s">
        <v>1121</v>
      </c>
    </row>
    <row r="78">
      <c r="A78" s="1" t="s">
        <v>185</v>
      </c>
      <c r="B78" s="1">
        <v>13</v>
      </c>
      <c r="C78" s="26" t="s">
        <v>1341</v>
      </c>
      <c r="D78" t="s">
        <v>239</v>
      </c>
      <c r="E78" s="27" t="s">
        <v>1342</v>
      </c>
      <c r="F78" s="28" t="s">
        <v>289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792</v>
      </c>
    </row>
    <row r="81">
      <c r="A81" s="1" t="s">
        <v>194</v>
      </c>
      <c r="E81" s="27" t="s">
        <v>1121</v>
      </c>
    </row>
    <row r="82">
      <c r="A82" s="1" t="s">
        <v>185</v>
      </c>
      <c r="B82" s="1">
        <v>22</v>
      </c>
      <c r="C82" s="26" t="s">
        <v>1982</v>
      </c>
      <c r="D82" t="s">
        <v>239</v>
      </c>
      <c r="E82" s="27" t="s">
        <v>1983</v>
      </c>
      <c r="F82" s="28" t="s">
        <v>337</v>
      </c>
      <c r="G82" s="29">
        <v>1.2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1984</v>
      </c>
    </row>
    <row r="85">
      <c r="A85" s="1" t="s">
        <v>194</v>
      </c>
      <c r="E85" s="27" t="s">
        <v>1121</v>
      </c>
    </row>
    <row r="86">
      <c r="A86" s="1" t="s">
        <v>185</v>
      </c>
      <c r="B86" s="1">
        <v>23</v>
      </c>
      <c r="C86" s="26" t="s">
        <v>1135</v>
      </c>
      <c r="D86" t="s">
        <v>239</v>
      </c>
      <c r="E86" s="27" t="s">
        <v>1136</v>
      </c>
      <c r="F86" s="28" t="s">
        <v>289</v>
      </c>
      <c r="G86" s="29">
        <v>60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754</v>
      </c>
    </row>
    <row r="89">
      <c r="A89" s="1" t="s">
        <v>194</v>
      </c>
      <c r="E89" s="27" t="s">
        <v>1121</v>
      </c>
    </row>
    <row r="90">
      <c r="A90" s="1" t="s">
        <v>185</v>
      </c>
      <c r="B90" s="1">
        <v>20</v>
      </c>
      <c r="C90" s="26" t="s">
        <v>1347</v>
      </c>
      <c r="D90" t="s">
        <v>239</v>
      </c>
      <c r="E90" s="27" t="s">
        <v>1348</v>
      </c>
      <c r="F90" s="28" t="s">
        <v>285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855</v>
      </c>
    </row>
    <row r="93">
      <c r="A93" s="1" t="s">
        <v>194</v>
      </c>
      <c r="E93" s="27" t="s">
        <v>1985</v>
      </c>
    </row>
    <row r="94">
      <c r="A94" s="1" t="s">
        <v>185</v>
      </c>
      <c r="B94" s="1">
        <v>21</v>
      </c>
      <c r="C94" s="26" t="s">
        <v>1254</v>
      </c>
      <c r="D94" t="s">
        <v>239</v>
      </c>
      <c r="E94" s="27" t="s">
        <v>1255</v>
      </c>
      <c r="F94" s="28" t="s">
        <v>285</v>
      </c>
      <c r="G94" s="29">
        <v>5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855</v>
      </c>
    </row>
    <row r="97">
      <c r="A97" s="1" t="s">
        <v>194</v>
      </c>
      <c r="E97" s="27" t="s">
        <v>1985</v>
      </c>
    </row>
    <row r="98">
      <c r="A98" s="1" t="s">
        <v>185</v>
      </c>
      <c r="B98" s="1">
        <v>7</v>
      </c>
      <c r="C98" s="26" t="s">
        <v>1485</v>
      </c>
      <c r="D98" t="s">
        <v>239</v>
      </c>
      <c r="E98" s="27" t="s">
        <v>1486</v>
      </c>
      <c r="F98" s="28" t="s">
        <v>285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792</v>
      </c>
    </row>
    <row r="101">
      <c r="A101" s="1" t="s">
        <v>194</v>
      </c>
      <c r="E101" s="27" t="s">
        <v>1121</v>
      </c>
    </row>
    <row r="102">
      <c r="A102" s="1" t="s">
        <v>185</v>
      </c>
      <c r="B102" s="1">
        <v>8</v>
      </c>
      <c r="C102" s="26" t="s">
        <v>1489</v>
      </c>
      <c r="D102" t="s">
        <v>239</v>
      </c>
      <c r="E102" s="27" t="s">
        <v>1490</v>
      </c>
      <c r="F102" s="28" t="s">
        <v>285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792</v>
      </c>
    </row>
    <row r="105">
      <c r="A105" s="1" t="s">
        <v>194</v>
      </c>
      <c r="E105" s="27" t="s">
        <v>1121</v>
      </c>
    </row>
    <row r="106">
      <c r="A106" s="1" t="s">
        <v>185</v>
      </c>
      <c r="B106" s="1">
        <v>9</v>
      </c>
      <c r="C106" s="26" t="s">
        <v>1493</v>
      </c>
      <c r="D106" t="s">
        <v>239</v>
      </c>
      <c r="E106" s="27" t="s">
        <v>1494</v>
      </c>
      <c r="F106" s="28" t="s">
        <v>285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792</v>
      </c>
    </row>
    <row r="109">
      <c r="A109" s="1" t="s">
        <v>194</v>
      </c>
      <c r="E109" s="27" t="s">
        <v>1121</v>
      </c>
    </row>
    <row r="110">
      <c r="A110" s="1" t="s">
        <v>185</v>
      </c>
      <c r="B110" s="1">
        <v>3</v>
      </c>
      <c r="C110" s="26" t="s">
        <v>1986</v>
      </c>
      <c r="D110" t="s">
        <v>239</v>
      </c>
      <c r="E110" s="27" t="s">
        <v>1987</v>
      </c>
      <c r="F110" s="28" t="s">
        <v>285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792</v>
      </c>
    </row>
    <row r="113">
      <c r="A113" s="1" t="s">
        <v>194</v>
      </c>
      <c r="E113" s="27" t="s">
        <v>1121</v>
      </c>
    </row>
    <row r="114">
      <c r="A114" s="1" t="s">
        <v>185</v>
      </c>
      <c r="B114" s="1">
        <v>4</v>
      </c>
      <c r="C114" s="26" t="s">
        <v>1988</v>
      </c>
      <c r="D114" t="s">
        <v>239</v>
      </c>
      <c r="E114" s="27" t="s">
        <v>1989</v>
      </c>
      <c r="F114" s="28" t="s">
        <v>285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792</v>
      </c>
    </row>
    <row r="117">
      <c r="A117" s="1" t="s">
        <v>194</v>
      </c>
      <c r="E117" s="27" t="s">
        <v>1121</v>
      </c>
    </row>
    <row r="118">
      <c r="A118" s="1" t="s">
        <v>185</v>
      </c>
      <c r="B118" s="1">
        <v>2</v>
      </c>
      <c r="C118" s="26" t="s">
        <v>1990</v>
      </c>
      <c r="D118" t="s">
        <v>239</v>
      </c>
      <c r="E118" s="27" t="s">
        <v>1991</v>
      </c>
      <c r="F118" s="28" t="s">
        <v>285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792</v>
      </c>
    </row>
    <row r="121">
      <c r="A121" s="1" t="s">
        <v>194</v>
      </c>
      <c r="E121" s="27" t="s">
        <v>1121</v>
      </c>
    </row>
    <row r="122">
      <c r="A122" s="1" t="s">
        <v>185</v>
      </c>
      <c r="B122" s="1">
        <v>5</v>
      </c>
      <c r="C122" s="26" t="s">
        <v>1717</v>
      </c>
      <c r="D122" t="s">
        <v>239</v>
      </c>
      <c r="E122" s="27" t="s">
        <v>1718</v>
      </c>
      <c r="F122" s="28" t="s">
        <v>285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792</v>
      </c>
    </row>
    <row r="125">
      <c r="A125" s="1" t="s">
        <v>194</v>
      </c>
      <c r="E125" s="27" t="s">
        <v>1121</v>
      </c>
    </row>
    <row r="126">
      <c r="A126" s="1" t="s">
        <v>185</v>
      </c>
      <c r="B126" s="1">
        <v>6</v>
      </c>
      <c r="C126" s="26" t="s">
        <v>1719</v>
      </c>
      <c r="D126" t="s">
        <v>239</v>
      </c>
      <c r="E126" s="27" t="s">
        <v>1720</v>
      </c>
      <c r="F126" s="28" t="s">
        <v>285</v>
      </c>
      <c r="G126" s="29">
        <v>1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792</v>
      </c>
    </row>
    <row r="129">
      <c r="A129" s="1" t="s">
        <v>194</v>
      </c>
      <c r="E129" s="27" t="s">
        <v>1121</v>
      </c>
    </row>
    <row r="130">
      <c r="A130" s="1" t="s">
        <v>185</v>
      </c>
      <c r="B130" s="1">
        <v>1</v>
      </c>
      <c r="C130" s="26" t="s">
        <v>1992</v>
      </c>
      <c r="D130" t="s">
        <v>239</v>
      </c>
      <c r="E130" s="27" t="s">
        <v>1993</v>
      </c>
      <c r="F130" s="28" t="s">
        <v>285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759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792</v>
      </c>
    </row>
    <row r="133" ht="127.5">
      <c r="A133" s="1" t="s">
        <v>194</v>
      </c>
      <c r="E133" s="27" t="s">
        <v>1994</v>
      </c>
    </row>
    <row r="134">
      <c r="A134" s="1" t="s">
        <v>185</v>
      </c>
      <c r="B134" s="1">
        <v>30</v>
      </c>
      <c r="C134" s="26" t="s">
        <v>1995</v>
      </c>
      <c r="D134" t="s">
        <v>239</v>
      </c>
      <c r="E134" s="27" t="s">
        <v>1941</v>
      </c>
      <c r="F134" s="28" t="s">
        <v>503</v>
      </c>
      <c r="G134" s="29">
        <v>16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759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841</v>
      </c>
    </row>
    <row r="137" ht="127.5">
      <c r="A137" s="1" t="s">
        <v>194</v>
      </c>
      <c r="E137" s="27" t="s">
        <v>1942</v>
      </c>
    </row>
    <row r="138">
      <c r="A138" s="1" t="s">
        <v>185</v>
      </c>
      <c r="B138" s="1">
        <v>31</v>
      </c>
      <c r="C138" s="26" t="s">
        <v>1996</v>
      </c>
      <c r="D138" t="s">
        <v>239</v>
      </c>
      <c r="E138" s="27" t="s">
        <v>1944</v>
      </c>
      <c r="F138" s="28" t="s">
        <v>503</v>
      </c>
      <c r="G138" s="29">
        <v>24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759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1047</v>
      </c>
    </row>
    <row r="141" ht="127.5">
      <c r="A141" s="1" t="s">
        <v>194</v>
      </c>
      <c r="E141" s="27" t="s">
        <v>1946</v>
      </c>
    </row>
    <row r="142">
      <c r="A142" s="1" t="s">
        <v>185</v>
      </c>
      <c r="B142" s="1">
        <v>32</v>
      </c>
      <c r="C142" s="26" t="s">
        <v>1997</v>
      </c>
      <c r="D142" t="s">
        <v>239</v>
      </c>
      <c r="E142" s="27" t="s">
        <v>1998</v>
      </c>
      <c r="F142" s="28" t="s">
        <v>503</v>
      </c>
      <c r="G142" s="29">
        <v>24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1047</v>
      </c>
    </row>
    <row r="145" ht="127.5">
      <c r="A145" s="1" t="s">
        <v>194</v>
      </c>
      <c r="E145" s="27" t="s">
        <v>1942</v>
      </c>
    </row>
    <row r="146">
      <c r="A146" s="1" t="s">
        <v>185</v>
      </c>
      <c r="B146" s="1">
        <v>33</v>
      </c>
      <c r="C146" s="26" t="s">
        <v>1999</v>
      </c>
      <c r="D146" t="s">
        <v>239</v>
      </c>
      <c r="E146" s="27" t="s">
        <v>2000</v>
      </c>
      <c r="F146" s="28" t="s">
        <v>503</v>
      </c>
      <c r="G146" s="29">
        <v>16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759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841</v>
      </c>
    </row>
    <row r="149" ht="127.5">
      <c r="A149" s="1" t="s">
        <v>194</v>
      </c>
      <c r="E149" s="27" t="s">
        <v>1942</v>
      </c>
    </row>
    <row r="150">
      <c r="A150" s="1" t="s">
        <v>185</v>
      </c>
      <c r="B150" s="1">
        <v>34</v>
      </c>
      <c r="C150" s="26" t="s">
        <v>2001</v>
      </c>
      <c r="D150" t="s">
        <v>239</v>
      </c>
      <c r="E150" s="27" t="s">
        <v>2002</v>
      </c>
      <c r="F150" s="28" t="s">
        <v>503</v>
      </c>
      <c r="G150" s="29">
        <v>24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759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1047</v>
      </c>
    </row>
    <row r="153" ht="127.5">
      <c r="A153" s="1" t="s">
        <v>194</v>
      </c>
      <c r="E153" s="27" t="s">
        <v>1942</v>
      </c>
    </row>
    <row r="154">
      <c r="A154" s="1" t="s">
        <v>182</v>
      </c>
      <c r="C154" s="22" t="s">
        <v>1228</v>
      </c>
      <c r="E154" s="23" t="s">
        <v>1229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185</v>
      </c>
      <c r="B155" s="1">
        <v>37</v>
      </c>
      <c r="C155" s="26" t="s">
        <v>1231</v>
      </c>
      <c r="D155" t="s">
        <v>1232</v>
      </c>
      <c r="E155" s="27" t="s">
        <v>1233</v>
      </c>
      <c r="F155" s="28" t="s">
        <v>189</v>
      </c>
      <c r="G155" s="29">
        <v>0.01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190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192</v>
      </c>
    </row>
    <row r="157">
      <c r="A157" s="1" t="s">
        <v>193</v>
      </c>
      <c r="E157" s="33" t="s">
        <v>1297</v>
      </c>
    </row>
    <row r="158" ht="153">
      <c r="A158" s="1" t="s">
        <v>194</v>
      </c>
      <c r="E158" s="27" t="s">
        <v>195</v>
      </c>
    </row>
  </sheetData>
  <sheetProtection sheet="1" objects="1" scenarios="1" spinCount="100000" saltValue="wXlip90jjCWt+nPS9F8Y59dZkleUdMWGjMzoc56utg9ZwSBz93irQGjjyR6g1KIktpnyMDDIGyZ3jqMua1kfCA==" hashValue="LGeLy5mi5E0Cag/LQFsn/Vo2i2O1kc6zY9TctbhA8trHB5o+9OfMOQmJa9S4E/G5L/hOQFivXXGu0zAvBzHM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COUNTIFS(L8:L455,"=0",A8:A455,"P")+COUNTIFS(L8:L455,"",A8:A455,"P")+SUM(Q8:Q455)</f>
        <v>0</v>
      </c>
    </row>
    <row r="8">
      <c r="A8" s="1" t="s">
        <v>180</v>
      </c>
      <c r="C8" s="22" t="s">
        <v>181</v>
      </c>
      <c r="E8" s="23" t="s">
        <v>15</v>
      </c>
      <c r="L8" s="24">
        <f>L9+L66+L75+L92+L97+L102+L115+L140+L177+L450</f>
        <v>0</v>
      </c>
      <c r="M8" s="24">
        <f>M9+M66+M75+M92+M97+M102+M115+M140+M177+M450</f>
        <v>0</v>
      </c>
      <c r="N8" s="25"/>
    </row>
    <row r="9">
      <c r="A9" s="1" t="s">
        <v>182</v>
      </c>
      <c r="C9" s="22" t="s">
        <v>183</v>
      </c>
      <c r="E9" s="23" t="s">
        <v>184</v>
      </c>
      <c r="L9" s="24">
        <f>SUMIFS(L10:L65,A10:A65,"P")</f>
        <v>0</v>
      </c>
      <c r="M9" s="24">
        <f>SUMIFS(M10:M65,A10:A65,"P")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42.75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</v>
      </c>
      <c r="C14" s="26" t="s">
        <v>196</v>
      </c>
      <c r="D14" t="s">
        <v>197</v>
      </c>
      <c r="E14" s="27" t="s">
        <v>198</v>
      </c>
      <c r="F14" s="28" t="s">
        <v>189</v>
      </c>
      <c r="G14" s="29">
        <v>10.69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3</v>
      </c>
      <c r="C18" s="26" t="s">
        <v>199</v>
      </c>
      <c r="D18" t="s">
        <v>200</v>
      </c>
      <c r="E18" s="27" t="s">
        <v>201</v>
      </c>
      <c r="F18" s="28" t="s">
        <v>189</v>
      </c>
      <c r="G18" s="29">
        <v>2.8100000000000001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4</v>
      </c>
      <c r="C22" s="26" t="s">
        <v>202</v>
      </c>
      <c r="D22" t="s">
        <v>203</v>
      </c>
      <c r="E22" s="27" t="s">
        <v>204</v>
      </c>
      <c r="F22" s="28" t="s">
        <v>189</v>
      </c>
      <c r="G22" s="29">
        <v>6.1100000000000003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5</v>
      </c>
      <c r="C26" s="26" t="s">
        <v>205</v>
      </c>
      <c r="D26" t="s">
        <v>206</v>
      </c>
      <c r="E26" s="27" t="s">
        <v>207</v>
      </c>
      <c r="F26" s="28" t="s">
        <v>189</v>
      </c>
      <c r="G26" s="29">
        <v>2.52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</row>
    <row r="29" ht="127.5">
      <c r="A29" s="1" t="s">
        <v>194</v>
      </c>
      <c r="E29" s="27" t="s">
        <v>208</v>
      </c>
    </row>
    <row r="30" ht="25.5">
      <c r="A30" s="1" t="s">
        <v>185</v>
      </c>
      <c r="B30" s="1">
        <v>6</v>
      </c>
      <c r="C30" s="26" t="s">
        <v>209</v>
      </c>
      <c r="D30" t="s">
        <v>210</v>
      </c>
      <c r="E30" s="27" t="s">
        <v>211</v>
      </c>
      <c r="F30" s="28" t="s">
        <v>189</v>
      </c>
      <c r="G30" s="29">
        <v>0.10000000000000001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38.25">
      <c r="A34" s="1" t="s">
        <v>185</v>
      </c>
      <c r="B34" s="1">
        <v>7</v>
      </c>
      <c r="C34" s="26" t="s">
        <v>212</v>
      </c>
      <c r="D34" t="s">
        <v>213</v>
      </c>
      <c r="E34" s="27" t="s">
        <v>214</v>
      </c>
      <c r="F34" s="28" t="s">
        <v>189</v>
      </c>
      <c r="G34" s="29">
        <v>3.3300000000000001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8</v>
      </c>
      <c r="C38" s="26" t="s">
        <v>215</v>
      </c>
      <c r="D38" t="s">
        <v>216</v>
      </c>
      <c r="E38" s="27" t="s">
        <v>217</v>
      </c>
      <c r="F38" s="28" t="s">
        <v>189</v>
      </c>
      <c r="G38" s="29">
        <v>0.68000000000000005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>
      <c r="A40" s="1" t="s">
        <v>193</v>
      </c>
    </row>
    <row r="41" ht="127.5">
      <c r="A41" s="1" t="s">
        <v>194</v>
      </c>
      <c r="E41" s="27" t="s">
        <v>208</v>
      </c>
    </row>
    <row r="42" ht="25.5">
      <c r="A42" s="1" t="s">
        <v>185</v>
      </c>
      <c r="B42" s="1">
        <v>9</v>
      </c>
      <c r="C42" s="26" t="s">
        <v>218</v>
      </c>
      <c r="D42" t="s">
        <v>219</v>
      </c>
      <c r="E42" s="27" t="s">
        <v>220</v>
      </c>
      <c r="F42" s="28" t="s">
        <v>189</v>
      </c>
      <c r="G42" s="29">
        <v>0.80000000000000004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192</v>
      </c>
    </row>
    <row r="44">
      <c r="A44" s="1" t="s">
        <v>193</v>
      </c>
    </row>
    <row r="45" ht="153">
      <c r="A45" s="1" t="s">
        <v>194</v>
      </c>
      <c r="E45" s="27" t="s">
        <v>195</v>
      </c>
    </row>
    <row r="46" ht="25.5">
      <c r="A46" s="1" t="s">
        <v>185</v>
      </c>
      <c r="B46" s="1">
        <v>10</v>
      </c>
      <c r="C46" s="26" t="s">
        <v>221</v>
      </c>
      <c r="D46" t="s">
        <v>222</v>
      </c>
      <c r="E46" s="27" t="s">
        <v>223</v>
      </c>
      <c r="F46" s="28" t="s">
        <v>189</v>
      </c>
      <c r="G46" s="29">
        <v>2.6499999999999999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192</v>
      </c>
    </row>
    <row r="48">
      <c r="A48" s="1" t="s">
        <v>193</v>
      </c>
    </row>
    <row r="49" ht="153">
      <c r="A49" s="1" t="s">
        <v>194</v>
      </c>
      <c r="E49" s="27" t="s">
        <v>195</v>
      </c>
    </row>
    <row r="50" ht="25.5">
      <c r="A50" s="1" t="s">
        <v>185</v>
      </c>
      <c r="B50" s="1">
        <v>11</v>
      </c>
      <c r="C50" s="26" t="s">
        <v>224</v>
      </c>
      <c r="D50" t="s">
        <v>225</v>
      </c>
      <c r="E50" s="27" t="s">
        <v>226</v>
      </c>
      <c r="F50" s="28" t="s">
        <v>189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190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192</v>
      </c>
    </row>
    <row r="52">
      <c r="A52" s="1" t="s">
        <v>193</v>
      </c>
    </row>
    <row r="53" ht="153">
      <c r="A53" s="1" t="s">
        <v>194</v>
      </c>
      <c r="E53" s="27" t="s">
        <v>195</v>
      </c>
    </row>
    <row r="54" ht="25.5">
      <c r="A54" s="1" t="s">
        <v>185</v>
      </c>
      <c r="B54" s="1">
        <v>12</v>
      </c>
      <c r="C54" s="26" t="s">
        <v>227</v>
      </c>
      <c r="D54" t="s">
        <v>228</v>
      </c>
      <c r="E54" s="27" t="s">
        <v>229</v>
      </c>
      <c r="F54" s="28" t="s">
        <v>189</v>
      </c>
      <c r="G54" s="29">
        <v>0.025999999999999999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190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192</v>
      </c>
    </row>
    <row r="56">
      <c r="A56" s="1" t="s">
        <v>193</v>
      </c>
    </row>
    <row r="57" ht="153">
      <c r="A57" s="1" t="s">
        <v>194</v>
      </c>
      <c r="E57" s="27" t="s">
        <v>195</v>
      </c>
    </row>
    <row r="58" ht="25.5">
      <c r="A58" s="1" t="s">
        <v>185</v>
      </c>
      <c r="B58" s="1">
        <v>13</v>
      </c>
      <c r="C58" s="26" t="s">
        <v>230</v>
      </c>
      <c r="D58" t="s">
        <v>231</v>
      </c>
      <c r="E58" s="27" t="s">
        <v>232</v>
      </c>
      <c r="F58" s="28" t="s">
        <v>189</v>
      </c>
      <c r="G58" s="29">
        <v>0.56999999999999995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190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192</v>
      </c>
    </row>
    <row r="60">
      <c r="A60" s="1" t="s">
        <v>193</v>
      </c>
    </row>
    <row r="61" ht="153">
      <c r="A61" s="1" t="s">
        <v>194</v>
      </c>
      <c r="E61" s="27" t="s">
        <v>195</v>
      </c>
    </row>
    <row r="62" ht="25.5">
      <c r="A62" s="1" t="s">
        <v>185</v>
      </c>
      <c r="B62" s="1">
        <v>14</v>
      </c>
      <c r="C62" s="26" t="s">
        <v>233</v>
      </c>
      <c r="D62" t="s">
        <v>234</v>
      </c>
      <c r="E62" s="27" t="s">
        <v>235</v>
      </c>
      <c r="F62" s="28" t="s">
        <v>189</v>
      </c>
      <c r="G62" s="29">
        <v>0.25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190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192</v>
      </c>
    </row>
    <row r="64">
      <c r="A64" s="1" t="s">
        <v>193</v>
      </c>
    </row>
    <row r="65" ht="153">
      <c r="A65" s="1" t="s">
        <v>194</v>
      </c>
      <c r="E65" s="27" t="s">
        <v>195</v>
      </c>
    </row>
    <row r="66">
      <c r="A66" s="1" t="s">
        <v>182</v>
      </c>
      <c r="C66" s="22" t="s">
        <v>236</v>
      </c>
      <c r="E66" s="23" t="s">
        <v>237</v>
      </c>
      <c r="L66" s="24">
        <f>SUMIFS(L67:L74,A67:A74,"P")</f>
        <v>0</v>
      </c>
      <c r="M66" s="24">
        <f>SUMIFS(M67:M74,A67:A74,"P")</f>
        <v>0</v>
      </c>
      <c r="N66" s="25"/>
    </row>
    <row r="67">
      <c r="A67" s="1" t="s">
        <v>185</v>
      </c>
      <c r="B67" s="1">
        <v>99</v>
      </c>
      <c r="C67" s="26" t="s">
        <v>238</v>
      </c>
      <c r="D67" t="s">
        <v>239</v>
      </c>
      <c r="E67" s="27" t="s">
        <v>240</v>
      </c>
      <c r="F67" s="28" t="s">
        <v>241</v>
      </c>
      <c r="G67" s="29">
        <v>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</row>
    <row r="70" ht="369.75">
      <c r="A70" s="1" t="s">
        <v>194</v>
      </c>
      <c r="E70" s="27" t="s">
        <v>244</v>
      </c>
    </row>
    <row r="71">
      <c r="A71" s="1" t="s">
        <v>185</v>
      </c>
      <c r="B71" s="1">
        <v>15</v>
      </c>
      <c r="C71" s="26" t="s">
        <v>245</v>
      </c>
      <c r="D71" t="s">
        <v>239</v>
      </c>
      <c r="E71" s="27" t="s">
        <v>246</v>
      </c>
      <c r="F71" s="28" t="s">
        <v>241</v>
      </c>
      <c r="G71" s="29">
        <v>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</row>
    <row r="74" ht="369.75">
      <c r="A74" s="1" t="s">
        <v>194</v>
      </c>
      <c r="E74" s="27" t="s">
        <v>247</v>
      </c>
    </row>
    <row r="75">
      <c r="A75" s="1" t="s">
        <v>182</v>
      </c>
      <c r="C75" s="22" t="s">
        <v>248</v>
      </c>
      <c r="E75" s="23" t="s">
        <v>249</v>
      </c>
      <c r="L75" s="24">
        <f>SUMIFS(L76:L91,A76:A91,"P")</f>
        <v>0</v>
      </c>
      <c r="M75" s="24">
        <f>SUMIFS(M76:M91,A76:A91,"P")</f>
        <v>0</v>
      </c>
      <c r="N75" s="25"/>
    </row>
    <row r="76">
      <c r="A76" s="1" t="s">
        <v>185</v>
      </c>
      <c r="B76" s="1">
        <v>100</v>
      </c>
      <c r="C76" s="26" t="s">
        <v>250</v>
      </c>
      <c r="D76" t="s">
        <v>239</v>
      </c>
      <c r="E76" s="27" t="s">
        <v>251</v>
      </c>
      <c r="F76" s="28" t="s">
        <v>241</v>
      </c>
      <c r="G76" s="29">
        <v>76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</row>
    <row r="79" ht="318.75">
      <c r="A79" s="1" t="s">
        <v>194</v>
      </c>
      <c r="E79" s="27" t="s">
        <v>252</v>
      </c>
    </row>
    <row r="80">
      <c r="A80" s="1" t="s">
        <v>185</v>
      </c>
      <c r="B80" s="1">
        <v>16</v>
      </c>
      <c r="C80" s="26" t="s">
        <v>253</v>
      </c>
      <c r="D80" t="s">
        <v>239</v>
      </c>
      <c r="E80" s="27" t="s">
        <v>254</v>
      </c>
      <c r="F80" s="28" t="s">
        <v>241</v>
      </c>
      <c r="G80" s="29">
        <v>0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</row>
    <row r="83" ht="318.75">
      <c r="A83" s="1" t="s">
        <v>194</v>
      </c>
      <c r="E83" s="27" t="s">
        <v>255</v>
      </c>
    </row>
    <row r="84">
      <c r="A84" s="1" t="s">
        <v>185</v>
      </c>
      <c r="B84" s="1">
        <v>101</v>
      </c>
      <c r="C84" s="26" t="s">
        <v>256</v>
      </c>
      <c r="D84" t="s">
        <v>239</v>
      </c>
      <c r="E84" s="27" t="s">
        <v>257</v>
      </c>
      <c r="F84" s="28" t="s">
        <v>241</v>
      </c>
      <c r="G84" s="29">
        <v>2059.75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</row>
    <row r="87" ht="318.75">
      <c r="A87" s="1" t="s">
        <v>194</v>
      </c>
      <c r="E87" s="27" t="s">
        <v>252</v>
      </c>
    </row>
    <row r="88">
      <c r="A88" s="1" t="s">
        <v>185</v>
      </c>
      <c r="B88" s="1">
        <v>17</v>
      </c>
      <c r="C88" s="26" t="s">
        <v>258</v>
      </c>
      <c r="D88" t="s">
        <v>239</v>
      </c>
      <c r="E88" s="27" t="s">
        <v>259</v>
      </c>
      <c r="F88" s="28" t="s">
        <v>241</v>
      </c>
      <c r="G88" s="29">
        <v>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</row>
    <row r="91" ht="318.75">
      <c r="A91" s="1" t="s">
        <v>194</v>
      </c>
      <c r="E91" s="27" t="s">
        <v>255</v>
      </c>
    </row>
    <row r="92">
      <c r="A92" s="1" t="s">
        <v>182</v>
      </c>
      <c r="C92" s="22" t="s">
        <v>260</v>
      </c>
      <c r="E92" s="23" t="s">
        <v>261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185</v>
      </c>
      <c r="B93" s="1">
        <v>18</v>
      </c>
      <c r="C93" s="26" t="s">
        <v>262</v>
      </c>
      <c r="D93" t="s">
        <v>239</v>
      </c>
      <c r="E93" s="27" t="s">
        <v>263</v>
      </c>
      <c r="F93" s="28" t="s">
        <v>241</v>
      </c>
      <c r="G93" s="29">
        <v>2135.75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242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191</v>
      </c>
      <c r="E94" s="27" t="s">
        <v>243</v>
      </c>
    </row>
    <row r="95">
      <c r="A95" s="1" t="s">
        <v>193</v>
      </c>
    </row>
    <row r="96" ht="229.5">
      <c r="A96" s="1" t="s">
        <v>194</v>
      </c>
      <c r="E96" s="27" t="s">
        <v>264</v>
      </c>
    </row>
    <row r="97">
      <c r="A97" s="1" t="s">
        <v>182</v>
      </c>
      <c r="C97" s="22" t="s">
        <v>265</v>
      </c>
      <c r="E97" s="23" t="s">
        <v>266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185</v>
      </c>
      <c r="B98" s="1">
        <v>19</v>
      </c>
      <c r="C98" s="26" t="s">
        <v>267</v>
      </c>
      <c r="D98" t="s">
        <v>239</v>
      </c>
      <c r="E98" s="27" t="s">
        <v>268</v>
      </c>
      <c r="F98" s="28" t="s">
        <v>269</v>
      </c>
      <c r="G98" s="29">
        <v>20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</row>
    <row r="101">
      <c r="A101" s="1" t="s">
        <v>194</v>
      </c>
      <c r="E101" s="27" t="s">
        <v>270</v>
      </c>
    </row>
    <row r="102">
      <c r="A102" s="1" t="s">
        <v>182</v>
      </c>
      <c r="C102" s="22" t="s">
        <v>271</v>
      </c>
      <c r="E102" s="23" t="s">
        <v>272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185</v>
      </c>
      <c r="B103" s="1">
        <v>20</v>
      </c>
      <c r="C103" s="26" t="s">
        <v>273</v>
      </c>
      <c r="D103" t="s">
        <v>239</v>
      </c>
      <c r="E103" s="27" t="s">
        <v>274</v>
      </c>
      <c r="F103" s="28" t="s">
        <v>269</v>
      </c>
      <c r="G103" s="29">
        <v>20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</row>
    <row r="106" ht="51">
      <c r="A106" s="1" t="s">
        <v>194</v>
      </c>
      <c r="E106" s="27" t="s">
        <v>275</v>
      </c>
    </row>
    <row r="107">
      <c r="A107" s="1" t="s">
        <v>185</v>
      </c>
      <c r="B107" s="1">
        <v>21</v>
      </c>
      <c r="C107" s="26" t="s">
        <v>276</v>
      </c>
      <c r="D107" t="s">
        <v>239</v>
      </c>
      <c r="E107" s="27" t="s">
        <v>277</v>
      </c>
      <c r="F107" s="28" t="s">
        <v>269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</row>
    <row r="110" ht="51">
      <c r="A110" s="1" t="s">
        <v>194</v>
      </c>
      <c r="E110" s="27" t="s">
        <v>275</v>
      </c>
    </row>
    <row r="111">
      <c r="A111" s="1" t="s">
        <v>185</v>
      </c>
      <c r="B111" s="1">
        <v>22</v>
      </c>
      <c r="C111" s="26" t="s">
        <v>278</v>
      </c>
      <c r="D111" t="s">
        <v>239</v>
      </c>
      <c r="E111" s="27" t="s">
        <v>279</v>
      </c>
      <c r="F111" s="28" t="s">
        <v>269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243</v>
      </c>
    </row>
    <row r="113">
      <c r="A113" s="1" t="s">
        <v>193</v>
      </c>
    </row>
    <row r="114" ht="140.25">
      <c r="A114" s="1" t="s">
        <v>194</v>
      </c>
      <c r="E114" s="27" t="s">
        <v>280</v>
      </c>
    </row>
    <row r="115">
      <c r="A115" s="1" t="s">
        <v>182</v>
      </c>
      <c r="C115" s="22" t="s">
        <v>281</v>
      </c>
      <c r="E115" s="23" t="s">
        <v>282</v>
      </c>
      <c r="L115" s="24">
        <f>SUMIFS(L116:L139,A116:A139,"P")</f>
        <v>0</v>
      </c>
      <c r="M115" s="24">
        <f>SUMIFS(M116:M139,A116:A139,"P")</f>
        <v>0</v>
      </c>
      <c r="N115" s="25"/>
    </row>
    <row r="116">
      <c r="A116" s="1" t="s">
        <v>185</v>
      </c>
      <c r="B116" s="1">
        <v>23</v>
      </c>
      <c r="C116" s="26" t="s">
        <v>283</v>
      </c>
      <c r="D116" t="s">
        <v>239</v>
      </c>
      <c r="E116" s="27" t="s">
        <v>284</v>
      </c>
      <c r="F116" s="28" t="s">
        <v>285</v>
      </c>
      <c r="G116" s="29">
        <v>101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</row>
    <row r="119" ht="114.75">
      <c r="A119" s="1" t="s">
        <v>194</v>
      </c>
      <c r="E119" s="27" t="s">
        <v>286</v>
      </c>
    </row>
    <row r="120">
      <c r="A120" s="1" t="s">
        <v>185</v>
      </c>
      <c r="B120" s="1">
        <v>24</v>
      </c>
      <c r="C120" s="26" t="s">
        <v>287</v>
      </c>
      <c r="D120" t="s">
        <v>239</v>
      </c>
      <c r="E120" s="27" t="s">
        <v>288</v>
      </c>
      <c r="F120" s="28" t="s">
        <v>289</v>
      </c>
      <c r="G120" s="29">
        <v>1089.3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</row>
    <row r="123" ht="102">
      <c r="A123" s="1" t="s">
        <v>194</v>
      </c>
      <c r="E123" s="27" t="s">
        <v>290</v>
      </c>
    </row>
    <row r="124">
      <c r="A124" s="1" t="s">
        <v>185</v>
      </c>
      <c r="B124" s="1">
        <v>25</v>
      </c>
      <c r="C124" s="26" t="s">
        <v>291</v>
      </c>
      <c r="D124" t="s">
        <v>239</v>
      </c>
      <c r="E124" s="27" t="s">
        <v>292</v>
      </c>
      <c r="F124" s="28" t="s">
        <v>289</v>
      </c>
      <c r="G124" s="29">
        <v>789.5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</row>
    <row r="127" ht="102">
      <c r="A127" s="1" t="s">
        <v>194</v>
      </c>
      <c r="E127" s="27" t="s">
        <v>293</v>
      </c>
    </row>
    <row r="128">
      <c r="A128" s="1" t="s">
        <v>185</v>
      </c>
      <c r="B128" s="1">
        <v>26</v>
      </c>
      <c r="C128" s="26" t="s">
        <v>294</v>
      </c>
      <c r="D128" t="s">
        <v>239</v>
      </c>
      <c r="E128" s="27" t="s">
        <v>295</v>
      </c>
      <c r="F128" s="28" t="s">
        <v>289</v>
      </c>
      <c r="G128" s="29">
        <v>4855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</row>
    <row r="131" ht="140.25">
      <c r="A131" s="1" t="s">
        <v>194</v>
      </c>
      <c r="E131" s="27" t="s">
        <v>296</v>
      </c>
    </row>
    <row r="132" ht="25.5">
      <c r="A132" s="1" t="s">
        <v>185</v>
      </c>
      <c r="B132" s="1">
        <v>27</v>
      </c>
      <c r="C132" s="26" t="s">
        <v>297</v>
      </c>
      <c r="D132" t="s">
        <v>239</v>
      </c>
      <c r="E132" s="27" t="s">
        <v>298</v>
      </c>
      <c r="F132" s="28" t="s">
        <v>285</v>
      </c>
      <c r="G132" s="29">
        <v>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>
      <c r="A134" s="1" t="s">
        <v>193</v>
      </c>
    </row>
    <row r="135" ht="127.5">
      <c r="A135" s="1" t="s">
        <v>194</v>
      </c>
      <c r="E135" s="27" t="s">
        <v>299</v>
      </c>
    </row>
    <row r="136" ht="25.5">
      <c r="A136" s="1" t="s">
        <v>185</v>
      </c>
      <c r="B136" s="1">
        <v>28</v>
      </c>
      <c r="C136" s="26" t="s">
        <v>300</v>
      </c>
      <c r="D136" t="s">
        <v>239</v>
      </c>
      <c r="E136" s="27" t="s">
        <v>301</v>
      </c>
      <c r="F136" s="28" t="s">
        <v>289</v>
      </c>
      <c r="G136" s="29">
        <v>105.3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>
      <c r="A138" s="1" t="s">
        <v>193</v>
      </c>
    </row>
    <row r="139" ht="102">
      <c r="A139" s="1" t="s">
        <v>194</v>
      </c>
      <c r="E139" s="27" t="s">
        <v>302</v>
      </c>
    </row>
    <row r="140">
      <c r="A140" s="1" t="s">
        <v>182</v>
      </c>
      <c r="C140" s="22" t="s">
        <v>303</v>
      </c>
      <c r="E140" s="23" t="s">
        <v>304</v>
      </c>
      <c r="L140" s="24">
        <f>SUMIFS(L141:L176,A141:A176,"P")</f>
        <v>0</v>
      </c>
      <c r="M140" s="24">
        <f>SUMIFS(M141:M176,A141:A176,"P")</f>
        <v>0</v>
      </c>
      <c r="N140" s="25"/>
    </row>
    <row r="141">
      <c r="A141" s="1" t="s">
        <v>185</v>
      </c>
      <c r="B141" s="1">
        <v>29</v>
      </c>
      <c r="C141" s="26" t="s">
        <v>305</v>
      </c>
      <c r="D141" t="s">
        <v>239</v>
      </c>
      <c r="E141" s="27" t="s">
        <v>306</v>
      </c>
      <c r="F141" s="28" t="s">
        <v>289</v>
      </c>
      <c r="G141" s="29">
        <v>550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>
      <c r="A143" s="1" t="s">
        <v>193</v>
      </c>
    </row>
    <row r="144" ht="114.75">
      <c r="A144" s="1" t="s">
        <v>194</v>
      </c>
      <c r="E144" s="27" t="s">
        <v>307</v>
      </c>
    </row>
    <row r="145">
      <c r="A145" s="1" t="s">
        <v>185</v>
      </c>
      <c r="B145" s="1">
        <v>30</v>
      </c>
      <c r="C145" s="26" t="s">
        <v>308</v>
      </c>
      <c r="D145" t="s">
        <v>239</v>
      </c>
      <c r="E145" s="27" t="s">
        <v>309</v>
      </c>
      <c r="F145" s="28" t="s">
        <v>285</v>
      </c>
      <c r="G145" s="29">
        <v>33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</row>
    <row r="148" ht="102">
      <c r="A148" s="1" t="s">
        <v>194</v>
      </c>
      <c r="E148" s="27" t="s">
        <v>310</v>
      </c>
    </row>
    <row r="149">
      <c r="A149" s="1" t="s">
        <v>185</v>
      </c>
      <c r="B149" s="1">
        <v>31</v>
      </c>
      <c r="C149" s="26" t="s">
        <v>311</v>
      </c>
      <c r="D149" t="s">
        <v>239</v>
      </c>
      <c r="E149" s="27" t="s">
        <v>312</v>
      </c>
      <c r="F149" s="28" t="s">
        <v>285</v>
      </c>
      <c r="G149" s="29">
        <v>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>
      <c r="A151" s="1" t="s">
        <v>193</v>
      </c>
    </row>
    <row r="152" ht="76.5">
      <c r="A152" s="1" t="s">
        <v>194</v>
      </c>
      <c r="E152" s="27" t="s">
        <v>313</v>
      </c>
    </row>
    <row r="153">
      <c r="A153" s="1" t="s">
        <v>185</v>
      </c>
      <c r="B153" s="1">
        <v>32</v>
      </c>
      <c r="C153" s="26" t="s">
        <v>314</v>
      </c>
      <c r="D153" t="s">
        <v>239</v>
      </c>
      <c r="E153" s="27" t="s">
        <v>315</v>
      </c>
      <c r="F153" s="28" t="s">
        <v>285</v>
      </c>
      <c r="G153" s="29">
        <v>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>
      <c r="A155" s="1" t="s">
        <v>193</v>
      </c>
    </row>
    <row r="156" ht="76.5">
      <c r="A156" s="1" t="s">
        <v>194</v>
      </c>
      <c r="E156" s="27" t="s">
        <v>316</v>
      </c>
    </row>
    <row r="157">
      <c r="A157" s="1" t="s">
        <v>185</v>
      </c>
      <c r="B157" s="1">
        <v>33</v>
      </c>
      <c r="C157" s="26" t="s">
        <v>317</v>
      </c>
      <c r="D157" t="s">
        <v>239</v>
      </c>
      <c r="E157" s="27" t="s">
        <v>318</v>
      </c>
      <c r="F157" s="28" t="s">
        <v>319</v>
      </c>
      <c r="G157" s="29">
        <v>11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>
      <c r="A159" s="1" t="s">
        <v>193</v>
      </c>
    </row>
    <row r="160" ht="102">
      <c r="A160" s="1" t="s">
        <v>194</v>
      </c>
      <c r="E160" s="27" t="s">
        <v>320</v>
      </c>
    </row>
    <row r="161">
      <c r="A161" s="1" t="s">
        <v>185</v>
      </c>
      <c r="B161" s="1">
        <v>34</v>
      </c>
      <c r="C161" s="26" t="s">
        <v>321</v>
      </c>
      <c r="D161" t="s">
        <v>239</v>
      </c>
      <c r="E161" s="27" t="s">
        <v>322</v>
      </c>
      <c r="F161" s="28" t="s">
        <v>289</v>
      </c>
      <c r="G161" s="29">
        <v>20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>
      <c r="A163" s="1" t="s">
        <v>193</v>
      </c>
    </row>
    <row r="164" ht="76.5">
      <c r="A164" s="1" t="s">
        <v>194</v>
      </c>
      <c r="E164" s="27" t="s">
        <v>323</v>
      </c>
    </row>
    <row r="165">
      <c r="A165" s="1" t="s">
        <v>185</v>
      </c>
      <c r="B165" s="1">
        <v>35</v>
      </c>
      <c r="C165" s="26" t="s">
        <v>324</v>
      </c>
      <c r="D165" t="s">
        <v>239</v>
      </c>
      <c r="E165" s="27" t="s">
        <v>325</v>
      </c>
      <c r="F165" s="28" t="s">
        <v>289</v>
      </c>
      <c r="G165" s="29">
        <v>60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</row>
    <row r="168" ht="76.5">
      <c r="A168" s="1" t="s">
        <v>194</v>
      </c>
      <c r="E168" s="27" t="s">
        <v>323</v>
      </c>
    </row>
    <row r="169">
      <c r="A169" s="1" t="s">
        <v>185</v>
      </c>
      <c r="B169" s="1">
        <v>36</v>
      </c>
      <c r="C169" s="26" t="s">
        <v>326</v>
      </c>
      <c r="D169" t="s">
        <v>239</v>
      </c>
      <c r="E169" s="27" t="s">
        <v>327</v>
      </c>
      <c r="F169" s="28" t="s">
        <v>289</v>
      </c>
      <c r="G169" s="29">
        <v>275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>
      <c r="A171" s="1" t="s">
        <v>193</v>
      </c>
    </row>
    <row r="172" ht="76.5">
      <c r="A172" s="1" t="s">
        <v>194</v>
      </c>
      <c r="E172" s="27" t="s">
        <v>323</v>
      </c>
    </row>
    <row r="173">
      <c r="A173" s="1" t="s">
        <v>185</v>
      </c>
      <c r="B173" s="1">
        <v>37</v>
      </c>
      <c r="C173" s="26" t="s">
        <v>328</v>
      </c>
      <c r="D173" t="s">
        <v>239</v>
      </c>
      <c r="E173" s="27" t="s">
        <v>329</v>
      </c>
      <c r="F173" s="28" t="s">
        <v>289</v>
      </c>
      <c r="G173" s="29">
        <v>80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>
      <c r="A175" s="1" t="s">
        <v>193</v>
      </c>
    </row>
    <row r="176" ht="76.5">
      <c r="A176" s="1" t="s">
        <v>194</v>
      </c>
      <c r="E176" s="27" t="s">
        <v>323</v>
      </c>
    </row>
    <row r="177">
      <c r="A177" s="1" t="s">
        <v>182</v>
      </c>
      <c r="C177" s="22" t="s">
        <v>330</v>
      </c>
      <c r="E177" s="23" t="s">
        <v>331</v>
      </c>
      <c r="L177" s="24">
        <f>SUMIFS(L178:L449,A178:A449,"P")</f>
        <v>0</v>
      </c>
      <c r="M177" s="24">
        <f>SUMIFS(M178:M449,A178:A449,"P")</f>
        <v>0</v>
      </c>
      <c r="N177" s="25"/>
    </row>
    <row r="178">
      <c r="A178" s="1" t="s">
        <v>185</v>
      </c>
      <c r="B178" s="1">
        <v>109</v>
      </c>
      <c r="C178" s="26" t="s">
        <v>332</v>
      </c>
      <c r="D178" t="s">
        <v>239</v>
      </c>
      <c r="E178" s="27" t="s">
        <v>333</v>
      </c>
      <c r="F178" s="28" t="s">
        <v>285</v>
      </c>
      <c r="G178" s="29">
        <v>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</row>
    <row r="181" ht="127.5">
      <c r="A181" s="1" t="s">
        <v>194</v>
      </c>
      <c r="E181" s="27" t="s">
        <v>334</v>
      </c>
    </row>
    <row r="182">
      <c r="A182" s="1" t="s">
        <v>185</v>
      </c>
      <c r="B182" s="1">
        <v>38</v>
      </c>
      <c r="C182" s="26" t="s">
        <v>335</v>
      </c>
      <c r="D182" t="s">
        <v>239</v>
      </c>
      <c r="E182" s="27" t="s">
        <v>336</v>
      </c>
      <c r="F182" s="28" t="s">
        <v>337</v>
      </c>
      <c r="G182" s="29">
        <v>2.0899999999999999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</row>
    <row r="185" ht="76.5">
      <c r="A185" s="1" t="s">
        <v>194</v>
      </c>
      <c r="E185" s="27" t="s">
        <v>338</v>
      </c>
    </row>
    <row r="186">
      <c r="A186" s="1" t="s">
        <v>185</v>
      </c>
      <c r="B186" s="1">
        <v>39</v>
      </c>
      <c r="C186" s="26" t="s">
        <v>339</v>
      </c>
      <c r="D186" t="s">
        <v>239</v>
      </c>
      <c r="E186" s="27" t="s">
        <v>340</v>
      </c>
      <c r="F186" s="28" t="s">
        <v>337</v>
      </c>
      <c r="G186" s="29">
        <v>20.760000000000002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</row>
    <row r="189" ht="76.5">
      <c r="A189" s="1" t="s">
        <v>194</v>
      </c>
      <c r="E189" s="27" t="s">
        <v>338</v>
      </c>
    </row>
    <row r="190">
      <c r="A190" s="1" t="s">
        <v>185</v>
      </c>
      <c r="B190" s="1">
        <v>40</v>
      </c>
      <c r="C190" s="26" t="s">
        <v>341</v>
      </c>
      <c r="D190" t="s">
        <v>239</v>
      </c>
      <c r="E190" s="27" t="s">
        <v>342</v>
      </c>
      <c r="F190" s="28" t="s">
        <v>337</v>
      </c>
      <c r="G190" s="29">
        <v>78.870000000000005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</row>
    <row r="193" ht="76.5">
      <c r="A193" s="1" t="s">
        <v>194</v>
      </c>
      <c r="E193" s="27" t="s">
        <v>338</v>
      </c>
    </row>
    <row r="194">
      <c r="A194" s="1" t="s">
        <v>185</v>
      </c>
      <c r="B194" s="1">
        <v>41</v>
      </c>
      <c r="C194" s="26" t="s">
        <v>343</v>
      </c>
      <c r="D194" t="s">
        <v>239</v>
      </c>
      <c r="E194" s="27" t="s">
        <v>344</v>
      </c>
      <c r="F194" s="28" t="s">
        <v>337</v>
      </c>
      <c r="G194" s="29">
        <v>115.36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</row>
    <row r="197" ht="76.5">
      <c r="A197" s="1" t="s">
        <v>194</v>
      </c>
      <c r="E197" s="27" t="s">
        <v>338</v>
      </c>
    </row>
    <row r="198">
      <c r="A198" s="1" t="s">
        <v>185</v>
      </c>
      <c r="B198" s="1">
        <v>42</v>
      </c>
      <c r="C198" s="26" t="s">
        <v>345</v>
      </c>
      <c r="D198" t="s">
        <v>239</v>
      </c>
      <c r="E198" s="27" t="s">
        <v>346</v>
      </c>
      <c r="F198" s="28" t="s">
        <v>337</v>
      </c>
      <c r="G198" s="29">
        <v>2.0899999999999999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</row>
    <row r="201" ht="191.25">
      <c r="A201" s="1" t="s">
        <v>194</v>
      </c>
      <c r="E201" s="27" t="s">
        <v>347</v>
      </c>
    </row>
    <row r="202">
      <c r="A202" s="1" t="s">
        <v>185</v>
      </c>
      <c r="B202" s="1">
        <v>43</v>
      </c>
      <c r="C202" s="26" t="s">
        <v>348</v>
      </c>
      <c r="D202" t="s">
        <v>239</v>
      </c>
      <c r="E202" s="27" t="s">
        <v>349</v>
      </c>
      <c r="F202" s="28" t="s">
        <v>337</v>
      </c>
      <c r="G202" s="29">
        <v>20.760000000000002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</row>
    <row r="205" ht="191.25">
      <c r="A205" s="1" t="s">
        <v>194</v>
      </c>
      <c r="E205" s="27" t="s">
        <v>350</v>
      </c>
    </row>
    <row r="206">
      <c r="A206" s="1" t="s">
        <v>185</v>
      </c>
      <c r="B206" s="1">
        <v>44</v>
      </c>
      <c r="C206" s="26" t="s">
        <v>351</v>
      </c>
      <c r="D206" t="s">
        <v>239</v>
      </c>
      <c r="E206" s="27" t="s">
        <v>352</v>
      </c>
      <c r="F206" s="28" t="s">
        <v>337</v>
      </c>
      <c r="G206" s="29">
        <v>78.870000000000005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</row>
    <row r="209" ht="191.25">
      <c r="A209" s="1" t="s">
        <v>194</v>
      </c>
      <c r="E209" s="27" t="s">
        <v>353</v>
      </c>
    </row>
    <row r="210">
      <c r="A210" s="1" t="s">
        <v>185</v>
      </c>
      <c r="B210" s="1">
        <v>45</v>
      </c>
      <c r="C210" s="26" t="s">
        <v>354</v>
      </c>
      <c r="D210" t="s">
        <v>239</v>
      </c>
      <c r="E210" s="27" t="s">
        <v>355</v>
      </c>
      <c r="F210" s="28" t="s">
        <v>337</v>
      </c>
      <c r="G210" s="29">
        <v>115.36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</row>
    <row r="213" ht="191.25">
      <c r="A213" s="1" t="s">
        <v>194</v>
      </c>
      <c r="E213" s="27" t="s">
        <v>350</v>
      </c>
    </row>
    <row r="214">
      <c r="A214" s="1" t="s">
        <v>185</v>
      </c>
      <c r="B214" s="1">
        <v>46</v>
      </c>
      <c r="C214" s="26" t="s">
        <v>356</v>
      </c>
      <c r="D214" t="s">
        <v>239</v>
      </c>
      <c r="E214" s="27" t="s">
        <v>357</v>
      </c>
      <c r="F214" s="28" t="s">
        <v>285</v>
      </c>
      <c r="G214" s="29">
        <v>6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</row>
    <row r="217" ht="89.25">
      <c r="A217" s="1" t="s">
        <v>194</v>
      </c>
      <c r="E217" s="27" t="s">
        <v>358</v>
      </c>
    </row>
    <row r="218">
      <c r="A218" s="1" t="s">
        <v>185</v>
      </c>
      <c r="B218" s="1">
        <v>47</v>
      </c>
      <c r="C218" s="26" t="s">
        <v>359</v>
      </c>
      <c r="D218" t="s">
        <v>239</v>
      </c>
      <c r="E218" s="27" t="s">
        <v>360</v>
      </c>
      <c r="F218" s="28" t="s">
        <v>285</v>
      </c>
      <c r="G218" s="29">
        <v>6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</row>
    <row r="221" ht="102">
      <c r="A221" s="1" t="s">
        <v>194</v>
      </c>
      <c r="E221" s="27" t="s">
        <v>361</v>
      </c>
    </row>
    <row r="222">
      <c r="A222" s="1" t="s">
        <v>185</v>
      </c>
      <c r="B222" s="1">
        <v>48</v>
      </c>
      <c r="C222" s="26" t="s">
        <v>362</v>
      </c>
      <c r="D222" t="s">
        <v>239</v>
      </c>
      <c r="E222" s="27" t="s">
        <v>363</v>
      </c>
      <c r="F222" s="28" t="s">
        <v>289</v>
      </c>
      <c r="G222" s="29">
        <v>40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</row>
    <row r="225" ht="114.75">
      <c r="A225" s="1" t="s">
        <v>194</v>
      </c>
      <c r="E225" s="27" t="s">
        <v>364</v>
      </c>
    </row>
    <row r="226">
      <c r="A226" s="1" t="s">
        <v>185</v>
      </c>
      <c r="B226" s="1">
        <v>49</v>
      </c>
      <c r="C226" s="26" t="s">
        <v>365</v>
      </c>
      <c r="D226" t="s">
        <v>239</v>
      </c>
      <c r="E226" s="27" t="s">
        <v>366</v>
      </c>
      <c r="F226" s="28" t="s">
        <v>289</v>
      </c>
      <c r="G226" s="29">
        <v>40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</row>
    <row r="229" ht="114.75">
      <c r="A229" s="1" t="s">
        <v>194</v>
      </c>
      <c r="E229" s="27" t="s">
        <v>367</v>
      </c>
    </row>
    <row r="230">
      <c r="A230" s="1" t="s">
        <v>185</v>
      </c>
      <c r="B230" s="1">
        <v>50</v>
      </c>
      <c r="C230" s="26" t="s">
        <v>368</v>
      </c>
      <c r="D230" t="s">
        <v>239</v>
      </c>
      <c r="E230" s="27" t="s">
        <v>369</v>
      </c>
      <c r="F230" s="28" t="s">
        <v>289</v>
      </c>
      <c r="G230" s="29">
        <v>40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</row>
    <row r="233" ht="127.5">
      <c r="A233" s="1" t="s">
        <v>194</v>
      </c>
      <c r="E233" s="27" t="s">
        <v>370</v>
      </c>
    </row>
    <row r="234">
      <c r="A234" s="1" t="s">
        <v>185</v>
      </c>
      <c r="B234" s="1">
        <v>51</v>
      </c>
      <c r="C234" s="26" t="s">
        <v>371</v>
      </c>
      <c r="D234" t="s">
        <v>239</v>
      </c>
      <c r="E234" s="27" t="s">
        <v>372</v>
      </c>
      <c r="F234" s="28" t="s">
        <v>285</v>
      </c>
      <c r="G234" s="29">
        <v>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</row>
    <row r="237" ht="140.25">
      <c r="A237" s="1" t="s">
        <v>194</v>
      </c>
      <c r="E237" s="27" t="s">
        <v>373</v>
      </c>
    </row>
    <row r="238">
      <c r="A238" s="1" t="s">
        <v>185</v>
      </c>
      <c r="B238" s="1">
        <v>107</v>
      </c>
      <c r="C238" s="26" t="s">
        <v>374</v>
      </c>
      <c r="D238" t="s">
        <v>239</v>
      </c>
      <c r="E238" s="27" t="s">
        <v>375</v>
      </c>
      <c r="F238" s="28" t="s">
        <v>285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</row>
    <row r="241" ht="114.75">
      <c r="A241" s="1" t="s">
        <v>194</v>
      </c>
      <c r="E241" s="27" t="s">
        <v>376</v>
      </c>
    </row>
    <row r="242">
      <c r="A242" s="1" t="s">
        <v>185</v>
      </c>
      <c r="B242" s="1">
        <v>52</v>
      </c>
      <c r="C242" s="26" t="s">
        <v>377</v>
      </c>
      <c r="D242" t="s">
        <v>239</v>
      </c>
      <c r="E242" s="27" t="s">
        <v>378</v>
      </c>
      <c r="F242" s="28" t="s">
        <v>285</v>
      </c>
      <c r="G242" s="29">
        <v>1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</row>
    <row r="245" ht="114.75">
      <c r="A245" s="1" t="s">
        <v>194</v>
      </c>
      <c r="E245" s="27" t="s">
        <v>379</v>
      </c>
    </row>
    <row r="246" ht="25.5">
      <c r="A246" s="1" t="s">
        <v>185</v>
      </c>
      <c r="B246" s="1">
        <v>53</v>
      </c>
      <c r="C246" s="26" t="s">
        <v>380</v>
      </c>
      <c r="D246" t="s">
        <v>239</v>
      </c>
      <c r="E246" s="27" t="s">
        <v>381</v>
      </c>
      <c r="F246" s="28" t="s">
        <v>285</v>
      </c>
      <c r="G246" s="29">
        <v>11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191</v>
      </c>
      <c r="E247" s="27" t="s">
        <v>243</v>
      </c>
    </row>
    <row r="248">
      <c r="A248" s="1" t="s">
        <v>193</v>
      </c>
    </row>
    <row r="249" ht="127.5">
      <c r="A249" s="1" t="s">
        <v>194</v>
      </c>
      <c r="E249" s="27" t="s">
        <v>382</v>
      </c>
    </row>
    <row r="250" ht="25.5">
      <c r="A250" s="1" t="s">
        <v>185</v>
      </c>
      <c r="B250" s="1">
        <v>54</v>
      </c>
      <c r="C250" s="26" t="s">
        <v>383</v>
      </c>
      <c r="D250" t="s">
        <v>239</v>
      </c>
      <c r="E250" s="27" t="s">
        <v>384</v>
      </c>
      <c r="F250" s="28" t="s">
        <v>385</v>
      </c>
      <c r="G250" s="29">
        <v>6.2999999999999998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242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243</v>
      </c>
    </row>
    <row r="252">
      <c r="A252" s="1" t="s">
        <v>193</v>
      </c>
    </row>
    <row r="253" ht="140.25">
      <c r="A253" s="1" t="s">
        <v>194</v>
      </c>
      <c r="E253" s="27" t="s">
        <v>386</v>
      </c>
    </row>
    <row r="254">
      <c r="A254" s="1" t="s">
        <v>185</v>
      </c>
      <c r="B254" s="1">
        <v>55</v>
      </c>
      <c r="C254" s="26" t="s">
        <v>387</v>
      </c>
      <c r="D254" t="s">
        <v>239</v>
      </c>
      <c r="E254" s="27" t="s">
        <v>388</v>
      </c>
      <c r="F254" s="28" t="s">
        <v>285</v>
      </c>
      <c r="G254" s="29">
        <v>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242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191</v>
      </c>
      <c r="E255" s="27" t="s">
        <v>243</v>
      </c>
    </row>
    <row r="256">
      <c r="A256" s="1" t="s">
        <v>193</v>
      </c>
    </row>
    <row r="257" ht="114.75">
      <c r="A257" s="1" t="s">
        <v>194</v>
      </c>
      <c r="E257" s="27" t="s">
        <v>389</v>
      </c>
    </row>
    <row r="258">
      <c r="A258" s="1" t="s">
        <v>185</v>
      </c>
      <c r="B258" s="1">
        <v>56</v>
      </c>
      <c r="C258" s="26" t="s">
        <v>390</v>
      </c>
      <c r="D258" t="s">
        <v>239</v>
      </c>
      <c r="E258" s="27" t="s">
        <v>391</v>
      </c>
      <c r="F258" s="28" t="s">
        <v>285</v>
      </c>
      <c r="G258" s="29">
        <v>3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242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191</v>
      </c>
      <c r="E259" s="27" t="s">
        <v>243</v>
      </c>
    </row>
    <row r="260">
      <c r="A260" s="1" t="s">
        <v>193</v>
      </c>
    </row>
    <row r="261" ht="165.75">
      <c r="A261" s="1" t="s">
        <v>194</v>
      </c>
      <c r="E261" s="27" t="s">
        <v>392</v>
      </c>
    </row>
    <row r="262">
      <c r="A262" s="1" t="s">
        <v>185</v>
      </c>
      <c r="B262" s="1">
        <v>57</v>
      </c>
      <c r="C262" s="26" t="s">
        <v>393</v>
      </c>
      <c r="D262" t="s">
        <v>239</v>
      </c>
      <c r="E262" s="27" t="s">
        <v>394</v>
      </c>
      <c r="F262" s="28" t="s">
        <v>285</v>
      </c>
      <c r="G262" s="29">
        <v>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242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191</v>
      </c>
      <c r="E263" s="27" t="s">
        <v>243</v>
      </c>
    </row>
    <row r="264">
      <c r="A264" s="1" t="s">
        <v>193</v>
      </c>
    </row>
    <row r="265" ht="153">
      <c r="A265" s="1" t="s">
        <v>194</v>
      </c>
      <c r="E265" s="27" t="s">
        <v>395</v>
      </c>
    </row>
    <row r="266">
      <c r="A266" s="1" t="s">
        <v>185</v>
      </c>
      <c r="B266" s="1">
        <v>58</v>
      </c>
      <c r="C266" s="26" t="s">
        <v>396</v>
      </c>
      <c r="D266" t="s">
        <v>239</v>
      </c>
      <c r="E266" s="27" t="s">
        <v>397</v>
      </c>
      <c r="F266" s="28" t="s">
        <v>285</v>
      </c>
      <c r="G266" s="29">
        <v>2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242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191</v>
      </c>
      <c r="E267" s="27" t="s">
        <v>243</v>
      </c>
    </row>
    <row r="268">
      <c r="A268" s="1" t="s">
        <v>193</v>
      </c>
    </row>
    <row r="269" ht="153">
      <c r="A269" s="1" t="s">
        <v>194</v>
      </c>
      <c r="E269" s="27" t="s">
        <v>398</v>
      </c>
    </row>
    <row r="270">
      <c r="A270" s="1" t="s">
        <v>185</v>
      </c>
      <c r="B270" s="1">
        <v>108</v>
      </c>
      <c r="C270" s="26" t="s">
        <v>399</v>
      </c>
      <c r="D270" t="s">
        <v>239</v>
      </c>
      <c r="E270" s="27" t="s">
        <v>400</v>
      </c>
      <c r="F270" s="28" t="s">
        <v>285</v>
      </c>
      <c r="G270" s="29">
        <v>1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242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191</v>
      </c>
      <c r="E271" s="27" t="s">
        <v>243</v>
      </c>
    </row>
    <row r="272">
      <c r="A272" s="1" t="s">
        <v>193</v>
      </c>
    </row>
    <row r="273" ht="153">
      <c r="A273" s="1" t="s">
        <v>194</v>
      </c>
      <c r="E273" s="27" t="s">
        <v>401</v>
      </c>
    </row>
    <row r="274" ht="25.5">
      <c r="A274" s="1" t="s">
        <v>185</v>
      </c>
      <c r="B274" s="1">
        <v>59</v>
      </c>
      <c r="C274" s="26" t="s">
        <v>402</v>
      </c>
      <c r="D274" t="s">
        <v>239</v>
      </c>
      <c r="E274" s="27" t="s">
        <v>403</v>
      </c>
      <c r="F274" s="28" t="s">
        <v>285</v>
      </c>
      <c r="G274" s="29">
        <v>18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242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191</v>
      </c>
      <c r="E275" s="27" t="s">
        <v>243</v>
      </c>
    </row>
    <row r="276">
      <c r="A276" s="1" t="s">
        <v>193</v>
      </c>
    </row>
    <row r="277" ht="114.75">
      <c r="A277" s="1" t="s">
        <v>194</v>
      </c>
      <c r="E277" s="27" t="s">
        <v>404</v>
      </c>
    </row>
    <row r="278" ht="25.5">
      <c r="A278" s="1" t="s">
        <v>185</v>
      </c>
      <c r="B278" s="1">
        <v>60</v>
      </c>
      <c r="C278" s="26" t="s">
        <v>405</v>
      </c>
      <c r="D278" t="s">
        <v>239</v>
      </c>
      <c r="E278" s="27" t="s">
        <v>406</v>
      </c>
      <c r="F278" s="28" t="s">
        <v>285</v>
      </c>
      <c r="G278" s="29">
        <v>18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242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191</v>
      </c>
      <c r="E279" s="27" t="s">
        <v>243</v>
      </c>
    </row>
    <row r="280">
      <c r="A280" s="1" t="s">
        <v>193</v>
      </c>
    </row>
    <row r="281" ht="114.75">
      <c r="A281" s="1" t="s">
        <v>194</v>
      </c>
      <c r="E281" s="27" t="s">
        <v>407</v>
      </c>
    </row>
    <row r="282" ht="25.5">
      <c r="A282" s="1" t="s">
        <v>185</v>
      </c>
      <c r="B282" s="1">
        <v>61</v>
      </c>
      <c r="C282" s="26" t="s">
        <v>408</v>
      </c>
      <c r="D282" t="s">
        <v>239</v>
      </c>
      <c r="E282" s="27" t="s">
        <v>409</v>
      </c>
      <c r="F282" s="28" t="s">
        <v>285</v>
      </c>
      <c r="G282" s="29">
        <v>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242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191</v>
      </c>
      <c r="E283" s="27" t="s">
        <v>243</v>
      </c>
    </row>
    <row r="284">
      <c r="A284" s="1" t="s">
        <v>193</v>
      </c>
    </row>
    <row r="285" ht="140.25">
      <c r="A285" s="1" t="s">
        <v>194</v>
      </c>
      <c r="E285" s="27" t="s">
        <v>410</v>
      </c>
    </row>
    <row r="286" ht="25.5">
      <c r="A286" s="1" t="s">
        <v>185</v>
      </c>
      <c r="B286" s="1">
        <v>62</v>
      </c>
      <c r="C286" s="26" t="s">
        <v>411</v>
      </c>
      <c r="D286" t="s">
        <v>239</v>
      </c>
      <c r="E286" s="27" t="s">
        <v>412</v>
      </c>
      <c r="F286" s="28" t="s">
        <v>285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242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191</v>
      </c>
      <c r="E287" s="27" t="s">
        <v>243</v>
      </c>
    </row>
    <row r="288">
      <c r="A288" s="1" t="s">
        <v>193</v>
      </c>
    </row>
    <row r="289" ht="140.25">
      <c r="A289" s="1" t="s">
        <v>194</v>
      </c>
      <c r="E289" s="27" t="s">
        <v>413</v>
      </c>
    </row>
    <row r="290" ht="25.5">
      <c r="A290" s="1" t="s">
        <v>185</v>
      </c>
      <c r="B290" s="1">
        <v>63</v>
      </c>
      <c r="C290" s="26" t="s">
        <v>414</v>
      </c>
      <c r="D290" t="s">
        <v>239</v>
      </c>
      <c r="E290" s="27" t="s">
        <v>415</v>
      </c>
      <c r="F290" s="28" t="s">
        <v>285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242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191</v>
      </c>
      <c r="E291" s="27" t="s">
        <v>243</v>
      </c>
    </row>
    <row r="292">
      <c r="A292" s="1" t="s">
        <v>193</v>
      </c>
    </row>
    <row r="293" ht="127.5">
      <c r="A293" s="1" t="s">
        <v>194</v>
      </c>
      <c r="E293" s="27" t="s">
        <v>416</v>
      </c>
    </row>
    <row r="294" ht="25.5">
      <c r="A294" s="1" t="s">
        <v>185</v>
      </c>
      <c r="B294" s="1">
        <v>64</v>
      </c>
      <c r="C294" s="26" t="s">
        <v>417</v>
      </c>
      <c r="D294" t="s">
        <v>239</v>
      </c>
      <c r="E294" s="27" t="s">
        <v>418</v>
      </c>
      <c r="F294" s="28" t="s">
        <v>285</v>
      </c>
      <c r="G294" s="29">
        <v>20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242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191</v>
      </c>
      <c r="E295" s="27" t="s">
        <v>243</v>
      </c>
    </row>
    <row r="296">
      <c r="A296" s="1" t="s">
        <v>193</v>
      </c>
    </row>
    <row r="297" ht="127.5">
      <c r="A297" s="1" t="s">
        <v>194</v>
      </c>
      <c r="E297" s="27" t="s">
        <v>419</v>
      </c>
    </row>
    <row r="298" ht="25.5">
      <c r="A298" s="1" t="s">
        <v>185</v>
      </c>
      <c r="B298" s="1">
        <v>65</v>
      </c>
      <c r="C298" s="26" t="s">
        <v>420</v>
      </c>
      <c r="D298" t="s">
        <v>239</v>
      </c>
      <c r="E298" s="27" t="s">
        <v>421</v>
      </c>
      <c r="F298" s="28" t="s">
        <v>285</v>
      </c>
      <c r="G298" s="29">
        <v>20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242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191</v>
      </c>
      <c r="E299" s="27" t="s">
        <v>243</v>
      </c>
    </row>
    <row r="300">
      <c r="A300" s="1" t="s">
        <v>193</v>
      </c>
    </row>
    <row r="301" ht="153">
      <c r="A301" s="1" t="s">
        <v>194</v>
      </c>
      <c r="E301" s="27" t="s">
        <v>422</v>
      </c>
    </row>
    <row r="302" ht="25.5">
      <c r="A302" s="1" t="s">
        <v>185</v>
      </c>
      <c r="B302" s="1">
        <v>66</v>
      </c>
      <c r="C302" s="26" t="s">
        <v>423</v>
      </c>
      <c r="D302" t="s">
        <v>239</v>
      </c>
      <c r="E302" s="27" t="s">
        <v>424</v>
      </c>
      <c r="F302" s="28" t="s">
        <v>285</v>
      </c>
      <c r="G302" s="29">
        <v>10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242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191</v>
      </c>
      <c r="E303" s="27" t="s">
        <v>243</v>
      </c>
    </row>
    <row r="304">
      <c r="A304" s="1" t="s">
        <v>193</v>
      </c>
    </row>
    <row r="305" ht="153">
      <c r="A305" s="1" t="s">
        <v>194</v>
      </c>
      <c r="E305" s="27" t="s">
        <v>425</v>
      </c>
    </row>
    <row r="306" ht="25.5">
      <c r="A306" s="1" t="s">
        <v>185</v>
      </c>
      <c r="B306" s="1">
        <v>67</v>
      </c>
      <c r="C306" s="26" t="s">
        <v>426</v>
      </c>
      <c r="D306" t="s">
        <v>239</v>
      </c>
      <c r="E306" s="27" t="s">
        <v>427</v>
      </c>
      <c r="F306" s="28" t="s">
        <v>285</v>
      </c>
      <c r="G306" s="29">
        <v>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242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191</v>
      </c>
      <c r="E307" s="27" t="s">
        <v>243</v>
      </c>
    </row>
    <row r="308">
      <c r="A308" s="1" t="s">
        <v>193</v>
      </c>
    </row>
    <row r="309" ht="153">
      <c r="A309" s="1" t="s">
        <v>194</v>
      </c>
      <c r="E309" s="27" t="s">
        <v>428</v>
      </c>
    </row>
    <row r="310">
      <c r="A310" s="1" t="s">
        <v>185</v>
      </c>
      <c r="B310" s="1">
        <v>68</v>
      </c>
      <c r="C310" s="26" t="s">
        <v>429</v>
      </c>
      <c r="D310" t="s">
        <v>239</v>
      </c>
      <c r="E310" s="27" t="s">
        <v>430</v>
      </c>
      <c r="F310" s="28" t="s">
        <v>285</v>
      </c>
      <c r="G310" s="29">
        <v>13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242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191</v>
      </c>
      <c r="E311" s="27" t="s">
        <v>243</v>
      </c>
    </row>
    <row r="312">
      <c r="A312" s="1" t="s">
        <v>193</v>
      </c>
    </row>
    <row r="313" ht="114.75">
      <c r="A313" s="1" t="s">
        <v>194</v>
      </c>
      <c r="E313" s="27" t="s">
        <v>431</v>
      </c>
    </row>
    <row r="314">
      <c r="A314" s="1" t="s">
        <v>185</v>
      </c>
      <c r="B314" s="1">
        <v>69</v>
      </c>
      <c r="C314" s="26" t="s">
        <v>432</v>
      </c>
      <c r="D314" t="s">
        <v>239</v>
      </c>
      <c r="E314" s="27" t="s">
        <v>433</v>
      </c>
      <c r="F314" s="28" t="s">
        <v>285</v>
      </c>
      <c r="G314" s="29">
        <v>13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242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191</v>
      </c>
      <c r="E315" s="27" t="s">
        <v>243</v>
      </c>
    </row>
    <row r="316">
      <c r="A316" s="1" t="s">
        <v>193</v>
      </c>
    </row>
    <row r="317" ht="114.75">
      <c r="A317" s="1" t="s">
        <v>194</v>
      </c>
      <c r="E317" s="27" t="s">
        <v>434</v>
      </c>
    </row>
    <row r="318">
      <c r="A318" s="1" t="s">
        <v>185</v>
      </c>
      <c r="B318" s="1">
        <v>70</v>
      </c>
      <c r="C318" s="26" t="s">
        <v>435</v>
      </c>
      <c r="D318" t="s">
        <v>239</v>
      </c>
      <c r="E318" s="27" t="s">
        <v>436</v>
      </c>
      <c r="F318" s="28" t="s">
        <v>285</v>
      </c>
      <c r="G318" s="29">
        <v>1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242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191</v>
      </c>
      <c r="E319" s="27" t="s">
        <v>243</v>
      </c>
    </row>
    <row r="320">
      <c r="A320" s="1" t="s">
        <v>193</v>
      </c>
    </row>
    <row r="321" ht="114.75">
      <c r="A321" s="1" t="s">
        <v>194</v>
      </c>
      <c r="E321" s="27" t="s">
        <v>437</v>
      </c>
    </row>
    <row r="322">
      <c r="A322" s="1" t="s">
        <v>185</v>
      </c>
      <c r="B322" s="1">
        <v>71</v>
      </c>
      <c r="C322" s="26" t="s">
        <v>438</v>
      </c>
      <c r="D322" t="s">
        <v>239</v>
      </c>
      <c r="E322" s="27" t="s">
        <v>439</v>
      </c>
      <c r="F322" s="28" t="s">
        <v>285</v>
      </c>
      <c r="G322" s="29">
        <v>1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242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191</v>
      </c>
      <c r="E323" s="27" t="s">
        <v>243</v>
      </c>
    </row>
    <row r="324">
      <c r="A324" s="1" t="s">
        <v>193</v>
      </c>
    </row>
    <row r="325" ht="127.5">
      <c r="A325" s="1" t="s">
        <v>194</v>
      </c>
      <c r="E325" s="27" t="s">
        <v>440</v>
      </c>
    </row>
    <row r="326" ht="25.5">
      <c r="A326" s="1" t="s">
        <v>185</v>
      </c>
      <c r="B326" s="1">
        <v>72</v>
      </c>
      <c r="C326" s="26" t="s">
        <v>441</v>
      </c>
      <c r="D326" t="s">
        <v>239</v>
      </c>
      <c r="E326" s="27" t="s">
        <v>442</v>
      </c>
      <c r="F326" s="28" t="s">
        <v>285</v>
      </c>
      <c r="G326" s="29">
        <v>2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242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191</v>
      </c>
      <c r="E327" s="27" t="s">
        <v>243</v>
      </c>
    </row>
    <row r="328">
      <c r="A328" s="1" t="s">
        <v>193</v>
      </c>
    </row>
    <row r="329" ht="114.75">
      <c r="A329" s="1" t="s">
        <v>194</v>
      </c>
      <c r="E329" s="27" t="s">
        <v>443</v>
      </c>
    </row>
    <row r="330" ht="25.5">
      <c r="A330" s="1" t="s">
        <v>185</v>
      </c>
      <c r="B330" s="1">
        <v>73</v>
      </c>
      <c r="C330" s="26" t="s">
        <v>444</v>
      </c>
      <c r="D330" t="s">
        <v>239</v>
      </c>
      <c r="E330" s="27" t="s">
        <v>445</v>
      </c>
      <c r="F330" s="28" t="s">
        <v>285</v>
      </c>
      <c r="G330" s="29">
        <v>5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242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191</v>
      </c>
      <c r="E331" s="27" t="s">
        <v>243</v>
      </c>
    </row>
    <row r="332">
      <c r="A332" s="1" t="s">
        <v>193</v>
      </c>
    </row>
    <row r="333" ht="140.25">
      <c r="A333" s="1" t="s">
        <v>194</v>
      </c>
      <c r="E333" s="27" t="s">
        <v>446</v>
      </c>
    </row>
    <row r="334" ht="25.5">
      <c r="A334" s="1" t="s">
        <v>185</v>
      </c>
      <c r="B334" s="1">
        <v>74</v>
      </c>
      <c r="C334" s="26" t="s">
        <v>447</v>
      </c>
      <c r="D334" t="s">
        <v>239</v>
      </c>
      <c r="E334" s="27" t="s">
        <v>448</v>
      </c>
      <c r="F334" s="28" t="s">
        <v>285</v>
      </c>
      <c r="G334" s="29">
        <v>5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242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191</v>
      </c>
      <c r="E335" s="27" t="s">
        <v>243</v>
      </c>
    </row>
    <row r="336">
      <c r="A336" s="1" t="s">
        <v>193</v>
      </c>
    </row>
    <row r="337" ht="153">
      <c r="A337" s="1" t="s">
        <v>194</v>
      </c>
      <c r="E337" s="27" t="s">
        <v>449</v>
      </c>
    </row>
    <row r="338" ht="25.5">
      <c r="A338" s="1" t="s">
        <v>185</v>
      </c>
      <c r="B338" s="1">
        <v>75</v>
      </c>
      <c r="C338" s="26" t="s">
        <v>450</v>
      </c>
      <c r="D338" t="s">
        <v>239</v>
      </c>
      <c r="E338" s="27" t="s">
        <v>451</v>
      </c>
      <c r="F338" s="28" t="s">
        <v>285</v>
      </c>
      <c r="G338" s="29">
        <v>2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242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191</v>
      </c>
      <c r="E339" s="27" t="s">
        <v>243</v>
      </c>
    </row>
    <row r="340">
      <c r="A340" s="1" t="s">
        <v>193</v>
      </c>
    </row>
    <row r="341" ht="114.75">
      <c r="A341" s="1" t="s">
        <v>194</v>
      </c>
      <c r="E341" s="27" t="s">
        <v>452</v>
      </c>
    </row>
    <row r="342">
      <c r="A342" s="1" t="s">
        <v>185</v>
      </c>
      <c r="B342" s="1">
        <v>76</v>
      </c>
      <c r="C342" s="26" t="s">
        <v>453</v>
      </c>
      <c r="D342" t="s">
        <v>239</v>
      </c>
      <c r="E342" s="27" t="s">
        <v>454</v>
      </c>
      <c r="F342" s="28" t="s">
        <v>285</v>
      </c>
      <c r="G342" s="29">
        <v>5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242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191</v>
      </c>
      <c r="E343" s="27" t="s">
        <v>243</v>
      </c>
    </row>
    <row r="344">
      <c r="A344" s="1" t="s">
        <v>193</v>
      </c>
    </row>
    <row r="345" ht="153">
      <c r="A345" s="1" t="s">
        <v>194</v>
      </c>
      <c r="E345" s="27" t="s">
        <v>455</v>
      </c>
    </row>
    <row r="346">
      <c r="A346" s="1" t="s">
        <v>185</v>
      </c>
      <c r="B346" s="1">
        <v>77</v>
      </c>
      <c r="C346" s="26" t="s">
        <v>456</v>
      </c>
      <c r="D346" t="s">
        <v>239</v>
      </c>
      <c r="E346" s="27" t="s">
        <v>457</v>
      </c>
      <c r="F346" s="28" t="s">
        <v>285</v>
      </c>
      <c r="G346" s="29">
        <v>5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242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191</v>
      </c>
      <c r="E347" s="27" t="s">
        <v>243</v>
      </c>
    </row>
    <row r="348">
      <c r="A348" s="1" t="s">
        <v>193</v>
      </c>
    </row>
    <row r="349" ht="153">
      <c r="A349" s="1" t="s">
        <v>194</v>
      </c>
      <c r="E349" s="27" t="s">
        <v>458</v>
      </c>
    </row>
    <row r="350">
      <c r="A350" s="1" t="s">
        <v>185</v>
      </c>
      <c r="B350" s="1">
        <v>78</v>
      </c>
      <c r="C350" s="26" t="s">
        <v>459</v>
      </c>
      <c r="D350" t="s">
        <v>239</v>
      </c>
      <c r="E350" s="27" t="s">
        <v>460</v>
      </c>
      <c r="F350" s="28" t="s">
        <v>285</v>
      </c>
      <c r="G350" s="29">
        <v>2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242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191</v>
      </c>
      <c r="E351" s="27" t="s">
        <v>243</v>
      </c>
    </row>
    <row r="352">
      <c r="A352" s="1" t="s">
        <v>193</v>
      </c>
    </row>
    <row r="353" ht="114.75">
      <c r="A353" s="1" t="s">
        <v>194</v>
      </c>
      <c r="E353" s="27" t="s">
        <v>461</v>
      </c>
    </row>
    <row r="354">
      <c r="A354" s="1" t="s">
        <v>185</v>
      </c>
      <c r="B354" s="1">
        <v>79</v>
      </c>
      <c r="C354" s="26" t="s">
        <v>462</v>
      </c>
      <c r="D354" t="s">
        <v>239</v>
      </c>
      <c r="E354" s="27" t="s">
        <v>463</v>
      </c>
      <c r="F354" s="28" t="s">
        <v>285</v>
      </c>
      <c r="G354" s="29">
        <v>5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242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191</v>
      </c>
      <c r="E355" s="27" t="s">
        <v>243</v>
      </c>
    </row>
    <row r="356">
      <c r="A356" s="1" t="s">
        <v>193</v>
      </c>
    </row>
    <row r="357" ht="127.5">
      <c r="A357" s="1" t="s">
        <v>194</v>
      </c>
      <c r="E357" s="27" t="s">
        <v>464</v>
      </c>
    </row>
    <row r="358">
      <c r="A358" s="1" t="s">
        <v>185</v>
      </c>
      <c r="B358" s="1">
        <v>80</v>
      </c>
      <c r="C358" s="26" t="s">
        <v>465</v>
      </c>
      <c r="D358" t="s">
        <v>239</v>
      </c>
      <c r="E358" s="27" t="s">
        <v>466</v>
      </c>
      <c r="F358" s="28" t="s">
        <v>285</v>
      </c>
      <c r="G358" s="29">
        <v>5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242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191</v>
      </c>
      <c r="E359" s="27" t="s">
        <v>243</v>
      </c>
    </row>
    <row r="360">
      <c r="A360" s="1" t="s">
        <v>193</v>
      </c>
    </row>
    <row r="361" ht="140.25">
      <c r="A361" s="1" t="s">
        <v>194</v>
      </c>
      <c r="E361" s="27" t="s">
        <v>467</v>
      </c>
    </row>
    <row r="362">
      <c r="A362" s="1" t="s">
        <v>185</v>
      </c>
      <c r="B362" s="1">
        <v>81</v>
      </c>
      <c r="C362" s="26" t="s">
        <v>468</v>
      </c>
      <c r="D362" t="s">
        <v>239</v>
      </c>
      <c r="E362" s="27" t="s">
        <v>469</v>
      </c>
      <c r="F362" s="28" t="s">
        <v>285</v>
      </c>
      <c r="G362" s="29">
        <v>1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242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191</v>
      </c>
      <c r="E363" s="27" t="s">
        <v>243</v>
      </c>
    </row>
    <row r="364">
      <c r="A364" s="1" t="s">
        <v>193</v>
      </c>
    </row>
    <row r="365" ht="114.75">
      <c r="A365" s="1" t="s">
        <v>194</v>
      </c>
      <c r="E365" s="27" t="s">
        <v>470</v>
      </c>
    </row>
    <row r="366">
      <c r="A366" s="1" t="s">
        <v>185</v>
      </c>
      <c r="B366" s="1">
        <v>82</v>
      </c>
      <c r="C366" s="26" t="s">
        <v>471</v>
      </c>
      <c r="D366" t="s">
        <v>239</v>
      </c>
      <c r="E366" s="27" t="s">
        <v>472</v>
      </c>
      <c r="F366" s="28" t="s">
        <v>285</v>
      </c>
      <c r="G366" s="29">
        <v>1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242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191</v>
      </c>
      <c r="E367" s="27" t="s">
        <v>243</v>
      </c>
    </row>
    <row r="368">
      <c r="A368" s="1" t="s">
        <v>193</v>
      </c>
    </row>
    <row r="369" ht="127.5">
      <c r="A369" s="1" t="s">
        <v>194</v>
      </c>
      <c r="E369" s="27" t="s">
        <v>473</v>
      </c>
    </row>
    <row r="370">
      <c r="A370" s="1" t="s">
        <v>185</v>
      </c>
      <c r="B370" s="1">
        <v>83</v>
      </c>
      <c r="C370" s="26" t="s">
        <v>474</v>
      </c>
      <c r="D370" t="s">
        <v>239</v>
      </c>
      <c r="E370" s="27" t="s">
        <v>475</v>
      </c>
      <c r="F370" s="28" t="s">
        <v>285</v>
      </c>
      <c r="G370" s="29">
        <v>2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242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191</v>
      </c>
      <c r="E371" s="27" t="s">
        <v>243</v>
      </c>
    </row>
    <row r="372">
      <c r="A372" s="1" t="s">
        <v>193</v>
      </c>
    </row>
    <row r="373" ht="153">
      <c r="A373" s="1" t="s">
        <v>194</v>
      </c>
      <c r="E373" s="27" t="s">
        <v>476</v>
      </c>
    </row>
    <row r="374">
      <c r="A374" s="1" t="s">
        <v>185</v>
      </c>
      <c r="B374" s="1">
        <v>84</v>
      </c>
      <c r="C374" s="26" t="s">
        <v>477</v>
      </c>
      <c r="D374" t="s">
        <v>239</v>
      </c>
      <c r="E374" s="27" t="s">
        <v>478</v>
      </c>
      <c r="F374" s="28" t="s">
        <v>285</v>
      </c>
      <c r="G374" s="29">
        <v>2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242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191</v>
      </c>
      <c r="E375" s="27" t="s">
        <v>243</v>
      </c>
    </row>
    <row r="376">
      <c r="A376" s="1" t="s">
        <v>193</v>
      </c>
    </row>
    <row r="377" ht="114.75">
      <c r="A377" s="1" t="s">
        <v>194</v>
      </c>
      <c r="E377" s="27" t="s">
        <v>479</v>
      </c>
    </row>
    <row r="378">
      <c r="A378" s="1" t="s">
        <v>185</v>
      </c>
      <c r="B378" s="1">
        <v>85</v>
      </c>
      <c r="C378" s="26" t="s">
        <v>480</v>
      </c>
      <c r="D378" t="s">
        <v>239</v>
      </c>
      <c r="E378" s="27" t="s">
        <v>481</v>
      </c>
      <c r="F378" s="28" t="s">
        <v>285</v>
      </c>
      <c r="G378" s="29">
        <v>5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242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191</v>
      </c>
      <c r="E379" s="27" t="s">
        <v>243</v>
      </c>
    </row>
    <row r="380">
      <c r="A380" s="1" t="s">
        <v>193</v>
      </c>
    </row>
    <row r="381" ht="127.5">
      <c r="A381" s="1" t="s">
        <v>194</v>
      </c>
      <c r="E381" s="27" t="s">
        <v>482</v>
      </c>
    </row>
    <row r="382">
      <c r="A382" s="1" t="s">
        <v>185</v>
      </c>
      <c r="B382" s="1">
        <v>86</v>
      </c>
      <c r="C382" s="26" t="s">
        <v>483</v>
      </c>
      <c r="D382" t="s">
        <v>239</v>
      </c>
      <c r="E382" s="27" t="s">
        <v>484</v>
      </c>
      <c r="F382" s="28" t="s">
        <v>285</v>
      </c>
      <c r="G382" s="29">
        <v>6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242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191</v>
      </c>
      <c r="E383" s="27" t="s">
        <v>243</v>
      </c>
    </row>
    <row r="384">
      <c r="A384" s="1" t="s">
        <v>193</v>
      </c>
    </row>
    <row r="385" ht="153">
      <c r="A385" s="1" t="s">
        <v>194</v>
      </c>
      <c r="E385" s="27" t="s">
        <v>485</v>
      </c>
    </row>
    <row r="386">
      <c r="A386" s="1" t="s">
        <v>185</v>
      </c>
      <c r="B386" s="1">
        <v>87</v>
      </c>
      <c r="C386" s="26" t="s">
        <v>486</v>
      </c>
      <c r="D386" t="s">
        <v>239</v>
      </c>
      <c r="E386" s="27" t="s">
        <v>487</v>
      </c>
      <c r="F386" s="28" t="s">
        <v>285</v>
      </c>
      <c r="G386" s="29">
        <v>1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242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191</v>
      </c>
      <c r="E387" s="27" t="s">
        <v>243</v>
      </c>
    </row>
    <row r="388">
      <c r="A388" s="1" t="s">
        <v>193</v>
      </c>
    </row>
    <row r="389" ht="114.75">
      <c r="A389" s="1" t="s">
        <v>194</v>
      </c>
      <c r="E389" s="27" t="s">
        <v>488</v>
      </c>
    </row>
    <row r="390">
      <c r="A390" s="1" t="s">
        <v>185</v>
      </c>
      <c r="B390" s="1">
        <v>88</v>
      </c>
      <c r="C390" s="26" t="s">
        <v>489</v>
      </c>
      <c r="D390" t="s">
        <v>239</v>
      </c>
      <c r="E390" s="27" t="s">
        <v>490</v>
      </c>
      <c r="F390" s="28" t="s">
        <v>285</v>
      </c>
      <c r="G390" s="29">
        <v>1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242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191</v>
      </c>
      <c r="E391" s="27" t="s">
        <v>243</v>
      </c>
    </row>
    <row r="392">
      <c r="A392" s="1" t="s">
        <v>193</v>
      </c>
    </row>
    <row r="393" ht="127.5">
      <c r="A393" s="1" t="s">
        <v>194</v>
      </c>
      <c r="E393" s="27" t="s">
        <v>491</v>
      </c>
    </row>
    <row r="394">
      <c r="A394" s="1" t="s">
        <v>185</v>
      </c>
      <c r="B394" s="1">
        <v>89</v>
      </c>
      <c r="C394" s="26" t="s">
        <v>492</v>
      </c>
      <c r="D394" t="s">
        <v>239</v>
      </c>
      <c r="E394" s="27" t="s">
        <v>493</v>
      </c>
      <c r="F394" s="28" t="s">
        <v>285</v>
      </c>
      <c r="G394" s="29">
        <v>1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242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191</v>
      </c>
      <c r="E395" s="27" t="s">
        <v>243</v>
      </c>
    </row>
    <row r="396">
      <c r="A396" s="1" t="s">
        <v>193</v>
      </c>
    </row>
    <row r="397" ht="127.5">
      <c r="A397" s="1" t="s">
        <v>194</v>
      </c>
      <c r="E397" s="27" t="s">
        <v>494</v>
      </c>
    </row>
    <row r="398">
      <c r="A398" s="1" t="s">
        <v>185</v>
      </c>
      <c r="B398" s="1">
        <v>90</v>
      </c>
      <c r="C398" s="26" t="s">
        <v>495</v>
      </c>
      <c r="D398" t="s">
        <v>239</v>
      </c>
      <c r="E398" s="27" t="s">
        <v>496</v>
      </c>
      <c r="F398" s="28" t="s">
        <v>285</v>
      </c>
      <c r="G398" s="29">
        <v>1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242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191</v>
      </c>
      <c r="E399" s="27" t="s">
        <v>243</v>
      </c>
    </row>
    <row r="400">
      <c r="A400" s="1" t="s">
        <v>193</v>
      </c>
    </row>
    <row r="401" ht="114.75">
      <c r="A401" s="1" t="s">
        <v>194</v>
      </c>
      <c r="E401" s="27" t="s">
        <v>497</v>
      </c>
    </row>
    <row r="402">
      <c r="A402" s="1" t="s">
        <v>185</v>
      </c>
      <c r="B402" s="1">
        <v>91</v>
      </c>
      <c r="C402" s="26" t="s">
        <v>498</v>
      </c>
      <c r="D402" t="s">
        <v>239</v>
      </c>
      <c r="E402" s="27" t="s">
        <v>499</v>
      </c>
      <c r="F402" s="28" t="s">
        <v>285</v>
      </c>
      <c r="G402" s="29">
        <v>1</v>
      </c>
      <c r="H402" s="28">
        <v>0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242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191</v>
      </c>
      <c r="E403" s="27" t="s">
        <v>243</v>
      </c>
    </row>
    <row r="404">
      <c r="A404" s="1" t="s">
        <v>193</v>
      </c>
    </row>
    <row r="405" ht="102">
      <c r="A405" s="1" t="s">
        <v>194</v>
      </c>
      <c r="E405" s="27" t="s">
        <v>500</v>
      </c>
    </row>
    <row r="406">
      <c r="A406" s="1" t="s">
        <v>185</v>
      </c>
      <c r="B406" s="1">
        <v>92</v>
      </c>
      <c r="C406" s="26" t="s">
        <v>501</v>
      </c>
      <c r="D406" t="s">
        <v>239</v>
      </c>
      <c r="E406" s="27" t="s">
        <v>502</v>
      </c>
      <c r="F406" s="28" t="s">
        <v>503</v>
      </c>
      <c r="G406" s="29">
        <v>200</v>
      </c>
      <c r="H406" s="28">
        <v>0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242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191</v>
      </c>
      <c r="E407" s="27" t="s">
        <v>243</v>
      </c>
    </row>
    <row r="408">
      <c r="A408" s="1" t="s">
        <v>193</v>
      </c>
    </row>
    <row r="409" ht="114.75">
      <c r="A409" s="1" t="s">
        <v>194</v>
      </c>
      <c r="E409" s="27" t="s">
        <v>504</v>
      </c>
    </row>
    <row r="410">
      <c r="A410" s="1" t="s">
        <v>185</v>
      </c>
      <c r="B410" s="1">
        <v>93</v>
      </c>
      <c r="C410" s="26" t="s">
        <v>505</v>
      </c>
      <c r="D410" t="s">
        <v>239</v>
      </c>
      <c r="E410" s="27" t="s">
        <v>506</v>
      </c>
      <c r="F410" s="28" t="s">
        <v>503</v>
      </c>
      <c r="G410" s="29">
        <v>60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242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191</v>
      </c>
      <c r="E411" s="27" t="s">
        <v>243</v>
      </c>
    </row>
    <row r="412">
      <c r="A412" s="1" t="s">
        <v>193</v>
      </c>
    </row>
    <row r="413" ht="102">
      <c r="A413" s="1" t="s">
        <v>194</v>
      </c>
      <c r="E413" s="27" t="s">
        <v>507</v>
      </c>
    </row>
    <row r="414">
      <c r="A414" s="1" t="s">
        <v>185</v>
      </c>
      <c r="B414" s="1">
        <v>94</v>
      </c>
      <c r="C414" s="26" t="s">
        <v>508</v>
      </c>
      <c r="D414" t="s">
        <v>239</v>
      </c>
      <c r="E414" s="27" t="s">
        <v>509</v>
      </c>
      <c r="F414" s="28" t="s">
        <v>285</v>
      </c>
      <c r="G414" s="29">
        <v>34</v>
      </c>
      <c r="H414" s="28">
        <v>0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242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191</v>
      </c>
      <c r="E415" s="27" t="s">
        <v>243</v>
      </c>
    </row>
    <row r="416">
      <c r="A416" s="1" t="s">
        <v>193</v>
      </c>
    </row>
    <row r="417" ht="140.25">
      <c r="A417" s="1" t="s">
        <v>194</v>
      </c>
      <c r="E417" s="27" t="s">
        <v>510</v>
      </c>
    </row>
    <row r="418">
      <c r="A418" s="1" t="s">
        <v>185</v>
      </c>
      <c r="B418" s="1">
        <v>95</v>
      </c>
      <c r="C418" s="26" t="s">
        <v>511</v>
      </c>
      <c r="D418" t="s">
        <v>239</v>
      </c>
      <c r="E418" s="27" t="s">
        <v>512</v>
      </c>
      <c r="F418" s="28" t="s">
        <v>285</v>
      </c>
      <c r="G418" s="29">
        <v>5</v>
      </c>
      <c r="H418" s="28">
        <v>0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242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191</v>
      </c>
      <c r="E419" s="27" t="s">
        <v>243</v>
      </c>
    </row>
    <row r="420">
      <c r="A420" s="1" t="s">
        <v>193</v>
      </c>
    </row>
    <row r="421" ht="114.75">
      <c r="A421" s="1" t="s">
        <v>194</v>
      </c>
      <c r="E421" s="27" t="s">
        <v>513</v>
      </c>
    </row>
    <row r="422" ht="25.5">
      <c r="A422" s="1" t="s">
        <v>185</v>
      </c>
      <c r="B422" s="1">
        <v>96</v>
      </c>
      <c r="C422" s="26" t="s">
        <v>514</v>
      </c>
      <c r="D422" t="s">
        <v>239</v>
      </c>
      <c r="E422" s="27" t="s">
        <v>515</v>
      </c>
      <c r="F422" s="28" t="s">
        <v>285</v>
      </c>
      <c r="G422" s="29">
        <v>5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242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191</v>
      </c>
      <c r="E423" s="27" t="s">
        <v>243</v>
      </c>
    </row>
    <row r="424">
      <c r="A424" s="1" t="s">
        <v>193</v>
      </c>
    </row>
    <row r="425" ht="102">
      <c r="A425" s="1" t="s">
        <v>194</v>
      </c>
      <c r="E425" s="27" t="s">
        <v>516</v>
      </c>
    </row>
    <row r="426">
      <c r="A426" s="1" t="s">
        <v>185</v>
      </c>
      <c r="B426" s="1">
        <v>97</v>
      </c>
      <c r="C426" s="26" t="s">
        <v>517</v>
      </c>
      <c r="D426" t="s">
        <v>239</v>
      </c>
      <c r="E426" s="27" t="s">
        <v>518</v>
      </c>
      <c r="F426" s="28" t="s">
        <v>503</v>
      </c>
      <c r="G426" s="29">
        <v>20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242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191</v>
      </c>
      <c r="E427" s="27" t="s">
        <v>243</v>
      </c>
    </row>
    <row r="428">
      <c r="A428" s="1" t="s">
        <v>193</v>
      </c>
    </row>
    <row r="429" ht="114.75">
      <c r="A429" s="1" t="s">
        <v>194</v>
      </c>
      <c r="E429" s="27" t="s">
        <v>519</v>
      </c>
    </row>
    <row r="430">
      <c r="A430" s="1" t="s">
        <v>185</v>
      </c>
      <c r="B430" s="1">
        <v>102</v>
      </c>
      <c r="C430" s="26" t="s">
        <v>520</v>
      </c>
      <c r="D430" t="s">
        <v>239</v>
      </c>
      <c r="E430" s="27" t="s">
        <v>521</v>
      </c>
      <c r="F430" s="28" t="s">
        <v>285</v>
      </c>
      <c r="G430" s="29">
        <v>3</v>
      </c>
      <c r="H430" s="28">
        <v>0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242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191</v>
      </c>
      <c r="E431" s="27" t="s">
        <v>243</v>
      </c>
    </row>
    <row r="432">
      <c r="A432" s="1" t="s">
        <v>193</v>
      </c>
    </row>
    <row r="433" ht="153">
      <c r="A433" s="1" t="s">
        <v>194</v>
      </c>
      <c r="E433" s="27" t="s">
        <v>522</v>
      </c>
    </row>
    <row r="434">
      <c r="A434" s="1" t="s">
        <v>185</v>
      </c>
      <c r="B434" s="1">
        <v>103</v>
      </c>
      <c r="C434" s="26" t="s">
        <v>523</v>
      </c>
      <c r="D434" t="s">
        <v>239</v>
      </c>
      <c r="E434" s="27" t="s">
        <v>524</v>
      </c>
      <c r="F434" s="28" t="s">
        <v>285</v>
      </c>
      <c r="G434" s="29">
        <v>1</v>
      </c>
      <c r="H434" s="28">
        <v>0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242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191</v>
      </c>
      <c r="E435" s="27" t="s">
        <v>243</v>
      </c>
    </row>
    <row r="436">
      <c r="A436" s="1" t="s">
        <v>193</v>
      </c>
    </row>
    <row r="437" ht="153">
      <c r="A437" s="1" t="s">
        <v>194</v>
      </c>
      <c r="E437" s="27" t="s">
        <v>522</v>
      </c>
    </row>
    <row r="438">
      <c r="A438" s="1" t="s">
        <v>185</v>
      </c>
      <c r="B438" s="1">
        <v>104</v>
      </c>
      <c r="C438" s="26" t="s">
        <v>525</v>
      </c>
      <c r="D438" t="s">
        <v>239</v>
      </c>
      <c r="E438" s="27" t="s">
        <v>526</v>
      </c>
      <c r="F438" s="28" t="s">
        <v>285</v>
      </c>
      <c r="G438" s="29">
        <v>1</v>
      </c>
      <c r="H438" s="28">
        <v>0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242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191</v>
      </c>
      <c r="E439" s="27" t="s">
        <v>243</v>
      </c>
    </row>
    <row r="440">
      <c r="A440" s="1" t="s">
        <v>193</v>
      </c>
    </row>
    <row r="441" ht="153">
      <c r="A441" s="1" t="s">
        <v>194</v>
      </c>
      <c r="E441" s="27" t="s">
        <v>522</v>
      </c>
    </row>
    <row r="442">
      <c r="A442" s="1" t="s">
        <v>185</v>
      </c>
      <c r="B442" s="1">
        <v>105</v>
      </c>
      <c r="C442" s="26" t="s">
        <v>527</v>
      </c>
      <c r="D442" t="s">
        <v>239</v>
      </c>
      <c r="E442" s="27" t="s">
        <v>528</v>
      </c>
      <c r="F442" s="28" t="s">
        <v>285</v>
      </c>
      <c r="G442" s="29">
        <v>5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242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191</v>
      </c>
      <c r="E443" s="27" t="s">
        <v>243</v>
      </c>
    </row>
    <row r="444">
      <c r="A444" s="1" t="s">
        <v>193</v>
      </c>
    </row>
    <row r="445" ht="127.5">
      <c r="A445" s="1" t="s">
        <v>194</v>
      </c>
      <c r="E445" s="27" t="s">
        <v>529</v>
      </c>
    </row>
    <row r="446">
      <c r="A446" s="1" t="s">
        <v>185</v>
      </c>
      <c r="B446" s="1">
        <v>106</v>
      </c>
      <c r="C446" s="26" t="s">
        <v>530</v>
      </c>
      <c r="D446" t="s">
        <v>239</v>
      </c>
      <c r="E446" s="27" t="s">
        <v>531</v>
      </c>
      <c r="F446" s="28" t="s">
        <v>285</v>
      </c>
      <c r="G446" s="29">
        <v>5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242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191</v>
      </c>
      <c r="E447" s="27" t="s">
        <v>243</v>
      </c>
    </row>
    <row r="448">
      <c r="A448" s="1" t="s">
        <v>193</v>
      </c>
    </row>
    <row r="449" ht="153">
      <c r="A449" s="1" t="s">
        <v>194</v>
      </c>
      <c r="E449" s="27" t="s">
        <v>532</v>
      </c>
    </row>
    <row r="450">
      <c r="A450" s="1" t="s">
        <v>182</v>
      </c>
      <c r="C450" s="22" t="s">
        <v>533</v>
      </c>
      <c r="E450" s="23" t="s">
        <v>534</v>
      </c>
      <c r="L450" s="24">
        <f>SUMIFS(L451:L454,A451:A454,"P")</f>
        <v>0</v>
      </c>
      <c r="M450" s="24">
        <f>SUMIFS(M451:M454,A451:A454,"P")</f>
        <v>0</v>
      </c>
      <c r="N450" s="25"/>
    </row>
    <row r="451">
      <c r="A451" s="1" t="s">
        <v>185</v>
      </c>
      <c r="B451" s="1">
        <v>98</v>
      </c>
      <c r="C451" s="26" t="s">
        <v>535</v>
      </c>
      <c r="D451" t="s">
        <v>239</v>
      </c>
      <c r="E451" s="27" t="s">
        <v>536</v>
      </c>
      <c r="F451" s="28" t="s">
        <v>289</v>
      </c>
      <c r="G451" s="29">
        <v>16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242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191</v>
      </c>
      <c r="E452" s="27" t="s">
        <v>243</v>
      </c>
    </row>
    <row r="453">
      <c r="A453" s="1" t="s">
        <v>193</v>
      </c>
    </row>
    <row r="454" ht="51">
      <c r="A454" s="1" t="s">
        <v>194</v>
      </c>
      <c r="E454" s="27" t="s">
        <v>537</v>
      </c>
    </row>
  </sheetData>
  <sheetProtection sheet="1" objects="1" scenarios="1" spinCount="100000" saltValue="HtTYKVtX3k0S6rUcdNuD+c1f8kC7qTpsEvTc1Jr0G0vF1sRma++DYFOpXSFB1EcjatdWcvtI1hHc0eOrf1pIMw==" hashValue="L1Vk80ROybz2I0oXB5FBmpoK0nUAt2IjFtSRzKozcuu8iNjU8yIu4ufMbgXxGykiPI0oobdBzm3uju3BQxnIJ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COUNTIFS(L8:L215,"=0",A8:A215,"P")+COUNTIFS(L8:L215,"",A8:A215,"P")+SUM(Q8:Q215)</f>
        <v>0</v>
      </c>
    </row>
    <row r="8">
      <c r="A8" s="1" t="s">
        <v>180</v>
      </c>
      <c r="C8" s="22" t="s">
        <v>2003</v>
      </c>
      <c r="E8" s="23" t="s">
        <v>53</v>
      </c>
      <c r="L8" s="24">
        <f>L9+L202</f>
        <v>0</v>
      </c>
      <c r="M8" s="24">
        <f>M9+M202</f>
        <v>0</v>
      </c>
      <c r="N8" s="25"/>
    </row>
    <row r="9">
      <c r="A9" s="1" t="s">
        <v>182</v>
      </c>
      <c r="C9" s="22" t="s">
        <v>641</v>
      </c>
      <c r="E9" s="23" t="s">
        <v>1117</v>
      </c>
      <c r="L9" s="24">
        <f>SUMIFS(L10:L201,A10:A201,"P")</f>
        <v>0</v>
      </c>
      <c r="M9" s="24">
        <f>SUMIFS(M10:M201,A10:A201,"P")</f>
        <v>0</v>
      </c>
      <c r="N9" s="25"/>
    </row>
    <row r="10">
      <c r="A10" s="1" t="s">
        <v>185</v>
      </c>
      <c r="B10" s="1">
        <v>40</v>
      </c>
      <c r="C10" s="26" t="s">
        <v>1118</v>
      </c>
      <c r="D10" t="s">
        <v>239</v>
      </c>
      <c r="E10" s="27" t="s">
        <v>1119</v>
      </c>
      <c r="F10" s="28" t="s">
        <v>285</v>
      </c>
      <c r="G10" s="29">
        <v>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724</v>
      </c>
    </row>
    <row r="13">
      <c r="A13" s="1" t="s">
        <v>194</v>
      </c>
      <c r="E13" s="27" t="s">
        <v>1121</v>
      </c>
    </row>
    <row r="14" ht="25.5">
      <c r="A14" s="1" t="s">
        <v>185</v>
      </c>
      <c r="B14" s="1">
        <v>41</v>
      </c>
      <c r="C14" s="26" t="s">
        <v>780</v>
      </c>
      <c r="D14" t="s">
        <v>239</v>
      </c>
      <c r="E14" s="27" t="s">
        <v>781</v>
      </c>
      <c r="F14" s="28" t="s">
        <v>289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822</v>
      </c>
    </row>
    <row r="17">
      <c r="A17" s="1" t="s">
        <v>194</v>
      </c>
      <c r="E17" s="27" t="s">
        <v>1121</v>
      </c>
    </row>
    <row r="18">
      <c r="A18" s="1" t="s">
        <v>185</v>
      </c>
      <c r="B18" s="1">
        <v>36</v>
      </c>
      <c r="C18" s="26" t="s">
        <v>1126</v>
      </c>
      <c r="D18" t="s">
        <v>239</v>
      </c>
      <c r="E18" s="27" t="s">
        <v>1127</v>
      </c>
      <c r="F18" s="28" t="s">
        <v>289</v>
      </c>
      <c r="G18" s="29">
        <v>60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754</v>
      </c>
    </row>
    <row r="21">
      <c r="A21" s="1" t="s">
        <v>194</v>
      </c>
      <c r="E21" s="27" t="s">
        <v>1121</v>
      </c>
    </row>
    <row r="22">
      <c r="A22" s="1" t="s">
        <v>185</v>
      </c>
      <c r="B22" s="1">
        <v>42</v>
      </c>
      <c r="C22" s="26" t="s">
        <v>1128</v>
      </c>
      <c r="D22" t="s">
        <v>239</v>
      </c>
      <c r="E22" s="27" t="s">
        <v>1129</v>
      </c>
      <c r="F22" s="28" t="s">
        <v>285</v>
      </c>
      <c r="G22" s="29">
        <v>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724</v>
      </c>
    </row>
    <row r="25">
      <c r="A25" s="1" t="s">
        <v>194</v>
      </c>
      <c r="E25" s="27" t="s">
        <v>1121</v>
      </c>
    </row>
    <row r="26">
      <c r="A26" s="1" t="s">
        <v>185</v>
      </c>
      <c r="B26" s="1">
        <v>37</v>
      </c>
      <c r="C26" s="26" t="s">
        <v>321</v>
      </c>
      <c r="D26" t="s">
        <v>239</v>
      </c>
      <c r="E26" s="27" t="s">
        <v>322</v>
      </c>
      <c r="F26" s="28" t="s">
        <v>289</v>
      </c>
      <c r="G26" s="29">
        <v>15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1060</v>
      </c>
    </row>
    <row r="29">
      <c r="A29" s="1" t="s">
        <v>194</v>
      </c>
      <c r="E29" s="27" t="s">
        <v>1121</v>
      </c>
    </row>
    <row r="30" ht="25.5">
      <c r="A30" s="1" t="s">
        <v>185</v>
      </c>
      <c r="B30" s="1">
        <v>38</v>
      </c>
      <c r="C30" s="26" t="s">
        <v>1130</v>
      </c>
      <c r="D30" t="s">
        <v>239</v>
      </c>
      <c r="E30" s="27" t="s">
        <v>1131</v>
      </c>
      <c r="F30" s="28" t="s">
        <v>285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822</v>
      </c>
    </row>
    <row r="33">
      <c r="A33" s="1" t="s">
        <v>194</v>
      </c>
      <c r="E33" s="27" t="s">
        <v>1121</v>
      </c>
    </row>
    <row r="34">
      <c r="A34" s="1" t="s">
        <v>185</v>
      </c>
      <c r="B34" s="1">
        <v>39</v>
      </c>
      <c r="C34" s="26" t="s">
        <v>1132</v>
      </c>
      <c r="D34" t="s">
        <v>239</v>
      </c>
      <c r="E34" s="27" t="s">
        <v>1133</v>
      </c>
      <c r="F34" s="28" t="s">
        <v>285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871</v>
      </c>
    </row>
    <row r="37">
      <c r="A37" s="1" t="s">
        <v>194</v>
      </c>
      <c r="E37" s="27" t="s">
        <v>1121</v>
      </c>
    </row>
    <row r="38">
      <c r="A38" s="1" t="s">
        <v>185</v>
      </c>
      <c r="B38" s="1">
        <v>28</v>
      </c>
      <c r="C38" s="26" t="s">
        <v>913</v>
      </c>
      <c r="D38" t="s">
        <v>239</v>
      </c>
      <c r="E38" s="27" t="s">
        <v>914</v>
      </c>
      <c r="F38" s="28" t="s">
        <v>285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792</v>
      </c>
    </row>
    <row r="41">
      <c r="A41" s="1" t="s">
        <v>194</v>
      </c>
      <c r="E41" s="27" t="s">
        <v>1121</v>
      </c>
    </row>
    <row r="42">
      <c r="A42" s="1" t="s">
        <v>185</v>
      </c>
      <c r="B42" s="1">
        <v>29</v>
      </c>
      <c r="C42" s="26" t="s">
        <v>916</v>
      </c>
      <c r="D42" t="s">
        <v>239</v>
      </c>
      <c r="E42" s="27" t="s">
        <v>917</v>
      </c>
      <c r="F42" s="28" t="s">
        <v>285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792</v>
      </c>
    </row>
    <row r="45">
      <c r="A45" s="1" t="s">
        <v>194</v>
      </c>
      <c r="E45" s="27" t="s">
        <v>1121</v>
      </c>
    </row>
    <row r="46">
      <c r="A46" s="1" t="s">
        <v>185</v>
      </c>
      <c r="B46" s="1">
        <v>30</v>
      </c>
      <c r="C46" s="26" t="s">
        <v>1339</v>
      </c>
      <c r="D46" t="s">
        <v>239</v>
      </c>
      <c r="E46" s="27" t="s">
        <v>1340</v>
      </c>
      <c r="F46" s="28" t="s">
        <v>289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792</v>
      </c>
    </row>
    <row r="49">
      <c r="A49" s="1" t="s">
        <v>194</v>
      </c>
      <c r="E49" s="27" t="s">
        <v>1121</v>
      </c>
    </row>
    <row r="50">
      <c r="A50" s="1" t="s">
        <v>185</v>
      </c>
      <c r="B50" s="1">
        <v>31</v>
      </c>
      <c r="C50" s="26" t="s">
        <v>1341</v>
      </c>
      <c r="D50" t="s">
        <v>239</v>
      </c>
      <c r="E50" s="27" t="s">
        <v>1342</v>
      </c>
      <c r="F50" s="28" t="s">
        <v>289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792</v>
      </c>
    </row>
    <row r="53">
      <c r="A53" s="1" t="s">
        <v>194</v>
      </c>
      <c r="E53" s="27" t="s">
        <v>1121</v>
      </c>
    </row>
    <row r="54">
      <c r="A54" s="1" t="s">
        <v>185</v>
      </c>
      <c r="B54" s="1">
        <v>34</v>
      </c>
      <c r="C54" s="26" t="s">
        <v>983</v>
      </c>
      <c r="D54" t="s">
        <v>239</v>
      </c>
      <c r="E54" s="27" t="s">
        <v>984</v>
      </c>
      <c r="F54" s="28" t="s">
        <v>337</v>
      </c>
      <c r="G54" s="29">
        <v>0.40000000000000002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1317</v>
      </c>
    </row>
    <row r="57">
      <c r="A57" s="1" t="s">
        <v>194</v>
      </c>
      <c r="E57" s="27" t="s">
        <v>1121</v>
      </c>
    </row>
    <row r="58">
      <c r="A58" s="1" t="s">
        <v>185</v>
      </c>
      <c r="B58" s="1">
        <v>35</v>
      </c>
      <c r="C58" s="26" t="s">
        <v>1135</v>
      </c>
      <c r="D58" t="s">
        <v>239</v>
      </c>
      <c r="E58" s="27" t="s">
        <v>1136</v>
      </c>
      <c r="F58" s="28" t="s">
        <v>289</v>
      </c>
      <c r="G58" s="29">
        <v>200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1063</v>
      </c>
    </row>
    <row r="61">
      <c r="A61" s="1" t="s">
        <v>194</v>
      </c>
      <c r="E61" s="27" t="s">
        <v>1121</v>
      </c>
    </row>
    <row r="62">
      <c r="A62" s="1" t="s">
        <v>185</v>
      </c>
      <c r="B62" s="1">
        <v>32</v>
      </c>
      <c r="C62" s="26" t="s">
        <v>1138</v>
      </c>
      <c r="D62" t="s">
        <v>239</v>
      </c>
      <c r="E62" s="27" t="s">
        <v>1139</v>
      </c>
      <c r="F62" s="28" t="s">
        <v>337</v>
      </c>
      <c r="G62" s="29">
        <v>0.29999999999999999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1620</v>
      </c>
    </row>
    <row r="65">
      <c r="A65" s="1" t="s">
        <v>194</v>
      </c>
      <c r="E65" s="27" t="s">
        <v>1121</v>
      </c>
    </row>
    <row r="66">
      <c r="A66" s="1" t="s">
        <v>185</v>
      </c>
      <c r="B66" s="1">
        <v>33</v>
      </c>
      <c r="C66" s="26" t="s">
        <v>1141</v>
      </c>
      <c r="D66" t="s">
        <v>239</v>
      </c>
      <c r="E66" s="27" t="s">
        <v>1142</v>
      </c>
      <c r="F66" s="28" t="s">
        <v>337</v>
      </c>
      <c r="G66" s="29">
        <v>0.29999999999999999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1620</v>
      </c>
    </row>
    <row r="69">
      <c r="A69" s="1" t="s">
        <v>194</v>
      </c>
      <c r="E69" s="27" t="s">
        <v>1121</v>
      </c>
    </row>
    <row r="70">
      <c r="A70" s="1" t="s">
        <v>185</v>
      </c>
      <c r="B70" s="1">
        <v>24</v>
      </c>
      <c r="C70" s="26" t="s">
        <v>1145</v>
      </c>
      <c r="D70" t="s">
        <v>239</v>
      </c>
      <c r="E70" s="27" t="s">
        <v>1146</v>
      </c>
      <c r="F70" s="28" t="s">
        <v>285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871</v>
      </c>
    </row>
    <row r="73">
      <c r="A73" s="1" t="s">
        <v>194</v>
      </c>
      <c r="E73" s="27" t="s">
        <v>1121</v>
      </c>
    </row>
    <row r="74">
      <c r="A74" s="1" t="s">
        <v>185</v>
      </c>
      <c r="B74" s="1">
        <v>25</v>
      </c>
      <c r="C74" s="26" t="s">
        <v>527</v>
      </c>
      <c r="D74" t="s">
        <v>239</v>
      </c>
      <c r="E74" s="27" t="s">
        <v>528</v>
      </c>
      <c r="F74" s="28" t="s">
        <v>285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871</v>
      </c>
    </row>
    <row r="77">
      <c r="A77" s="1" t="s">
        <v>194</v>
      </c>
      <c r="E77" s="27" t="s">
        <v>1121</v>
      </c>
    </row>
    <row r="78">
      <c r="A78" s="1" t="s">
        <v>185</v>
      </c>
      <c r="B78" s="1">
        <v>1</v>
      </c>
      <c r="C78" s="26" t="s">
        <v>2004</v>
      </c>
      <c r="D78" t="s">
        <v>239</v>
      </c>
      <c r="E78" s="27" t="s">
        <v>2005</v>
      </c>
      <c r="F78" s="28" t="s">
        <v>285</v>
      </c>
      <c r="G78" s="29">
        <v>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871</v>
      </c>
    </row>
    <row r="81">
      <c r="A81" s="1" t="s">
        <v>194</v>
      </c>
      <c r="E81" s="27" t="s">
        <v>1121</v>
      </c>
    </row>
    <row r="82">
      <c r="A82" s="1" t="s">
        <v>185</v>
      </c>
      <c r="B82" s="1">
        <v>2</v>
      </c>
      <c r="C82" s="26" t="s">
        <v>1151</v>
      </c>
      <c r="D82" t="s">
        <v>239</v>
      </c>
      <c r="E82" s="27" t="s">
        <v>1152</v>
      </c>
      <c r="F82" s="28" t="s">
        <v>285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871</v>
      </c>
    </row>
    <row r="85">
      <c r="A85" s="1" t="s">
        <v>194</v>
      </c>
      <c r="E85" s="27" t="s">
        <v>1121</v>
      </c>
    </row>
    <row r="86">
      <c r="A86" s="1" t="s">
        <v>185</v>
      </c>
      <c r="B86" s="1">
        <v>4</v>
      </c>
      <c r="C86" s="26" t="s">
        <v>1153</v>
      </c>
      <c r="D86" t="s">
        <v>239</v>
      </c>
      <c r="E86" s="27" t="s">
        <v>1154</v>
      </c>
      <c r="F86" s="28" t="s">
        <v>285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871</v>
      </c>
    </row>
    <row r="89">
      <c r="A89" s="1" t="s">
        <v>194</v>
      </c>
      <c r="E89" s="27" t="s">
        <v>1121</v>
      </c>
    </row>
    <row r="90">
      <c r="A90" s="1" t="s">
        <v>185</v>
      </c>
      <c r="B90" s="1">
        <v>18</v>
      </c>
      <c r="C90" s="26" t="s">
        <v>1155</v>
      </c>
      <c r="D90" t="s">
        <v>239</v>
      </c>
      <c r="E90" s="27" t="s">
        <v>1156</v>
      </c>
      <c r="F90" s="28" t="s">
        <v>285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871</v>
      </c>
    </row>
    <row r="93">
      <c r="A93" s="1" t="s">
        <v>194</v>
      </c>
      <c r="E93" s="27" t="s">
        <v>1121</v>
      </c>
    </row>
    <row r="94">
      <c r="A94" s="1" t="s">
        <v>185</v>
      </c>
      <c r="B94" s="1">
        <v>19</v>
      </c>
      <c r="C94" s="26" t="s">
        <v>1158</v>
      </c>
      <c r="D94" t="s">
        <v>239</v>
      </c>
      <c r="E94" s="27" t="s">
        <v>1159</v>
      </c>
      <c r="F94" s="28" t="s">
        <v>285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871</v>
      </c>
    </row>
    <row r="97">
      <c r="A97" s="1" t="s">
        <v>194</v>
      </c>
      <c r="E97" s="27" t="s">
        <v>1121</v>
      </c>
    </row>
    <row r="98" ht="25.5">
      <c r="A98" s="1" t="s">
        <v>185</v>
      </c>
      <c r="B98" s="1">
        <v>22</v>
      </c>
      <c r="C98" s="26" t="s">
        <v>1160</v>
      </c>
      <c r="D98" t="s">
        <v>239</v>
      </c>
      <c r="E98" s="27" t="s">
        <v>1161</v>
      </c>
      <c r="F98" s="28" t="s">
        <v>285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1096</v>
      </c>
    </row>
    <row r="101">
      <c r="A101" s="1" t="s">
        <v>194</v>
      </c>
      <c r="E101" s="27" t="s">
        <v>1121</v>
      </c>
    </row>
    <row r="102">
      <c r="A102" s="1" t="s">
        <v>185</v>
      </c>
      <c r="B102" s="1">
        <v>23</v>
      </c>
      <c r="C102" s="26" t="s">
        <v>1164</v>
      </c>
      <c r="D102" t="s">
        <v>239</v>
      </c>
      <c r="E102" s="27" t="s">
        <v>1165</v>
      </c>
      <c r="F102" s="28" t="s">
        <v>285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1096</v>
      </c>
    </row>
    <row r="105">
      <c r="A105" s="1" t="s">
        <v>194</v>
      </c>
      <c r="E105" s="27" t="s">
        <v>1121</v>
      </c>
    </row>
    <row r="106">
      <c r="A106" s="1" t="s">
        <v>185</v>
      </c>
      <c r="B106" s="1">
        <v>26</v>
      </c>
      <c r="C106" s="26" t="s">
        <v>1166</v>
      </c>
      <c r="D106" t="s">
        <v>239</v>
      </c>
      <c r="E106" s="27" t="s">
        <v>1167</v>
      </c>
      <c r="F106" s="28" t="s">
        <v>285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894</v>
      </c>
    </row>
    <row r="109">
      <c r="A109" s="1" t="s">
        <v>194</v>
      </c>
      <c r="E109" s="27" t="s">
        <v>1121</v>
      </c>
    </row>
    <row r="110">
      <c r="A110" s="1" t="s">
        <v>185</v>
      </c>
      <c r="B110" s="1">
        <v>27</v>
      </c>
      <c r="C110" s="26" t="s">
        <v>1168</v>
      </c>
      <c r="D110" t="s">
        <v>239</v>
      </c>
      <c r="E110" s="27" t="s">
        <v>1169</v>
      </c>
      <c r="F110" s="28" t="s">
        <v>285</v>
      </c>
      <c r="G110" s="29">
        <v>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894</v>
      </c>
    </row>
    <row r="113">
      <c r="A113" s="1" t="s">
        <v>194</v>
      </c>
      <c r="E113" s="27" t="s">
        <v>1121</v>
      </c>
    </row>
    <row r="114">
      <c r="A114" s="1" t="s">
        <v>185</v>
      </c>
      <c r="B114" s="1">
        <v>10</v>
      </c>
      <c r="C114" s="26" t="s">
        <v>1170</v>
      </c>
      <c r="D114" t="s">
        <v>239</v>
      </c>
      <c r="E114" s="27" t="s">
        <v>1171</v>
      </c>
      <c r="F114" s="28" t="s">
        <v>285</v>
      </c>
      <c r="G114" s="29">
        <v>9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951</v>
      </c>
    </row>
    <row r="117">
      <c r="A117" s="1" t="s">
        <v>194</v>
      </c>
      <c r="E117" s="27" t="s">
        <v>1121</v>
      </c>
    </row>
    <row r="118">
      <c r="A118" s="1" t="s">
        <v>185</v>
      </c>
      <c r="B118" s="1">
        <v>11</v>
      </c>
      <c r="C118" s="26" t="s">
        <v>1172</v>
      </c>
      <c r="D118" t="s">
        <v>239</v>
      </c>
      <c r="E118" s="27" t="s">
        <v>1173</v>
      </c>
      <c r="F118" s="28" t="s">
        <v>285</v>
      </c>
      <c r="G118" s="29">
        <v>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951</v>
      </c>
    </row>
    <row r="121">
      <c r="A121" s="1" t="s">
        <v>194</v>
      </c>
      <c r="E121" s="27" t="s">
        <v>1121</v>
      </c>
    </row>
    <row r="122">
      <c r="A122" s="1" t="s">
        <v>185</v>
      </c>
      <c r="B122" s="1">
        <v>12</v>
      </c>
      <c r="C122" s="26" t="s">
        <v>1174</v>
      </c>
      <c r="D122" t="s">
        <v>239</v>
      </c>
      <c r="E122" s="27" t="s">
        <v>1175</v>
      </c>
      <c r="F122" s="28" t="s">
        <v>285</v>
      </c>
      <c r="G122" s="29">
        <v>4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822</v>
      </c>
    </row>
    <row r="125">
      <c r="A125" s="1" t="s">
        <v>194</v>
      </c>
      <c r="E125" s="27" t="s">
        <v>1121</v>
      </c>
    </row>
    <row r="126">
      <c r="A126" s="1" t="s">
        <v>185</v>
      </c>
      <c r="B126" s="1">
        <v>13</v>
      </c>
      <c r="C126" s="26" t="s">
        <v>1177</v>
      </c>
      <c r="D126" t="s">
        <v>239</v>
      </c>
      <c r="E126" s="27" t="s">
        <v>1178</v>
      </c>
      <c r="F126" s="28" t="s">
        <v>285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822</v>
      </c>
    </row>
    <row r="129">
      <c r="A129" s="1" t="s">
        <v>194</v>
      </c>
      <c r="E129" s="27" t="s">
        <v>1121</v>
      </c>
    </row>
    <row r="130">
      <c r="A130" s="1" t="s">
        <v>185</v>
      </c>
      <c r="B130" s="1">
        <v>14</v>
      </c>
      <c r="C130" s="26" t="s">
        <v>1179</v>
      </c>
      <c r="D130" t="s">
        <v>239</v>
      </c>
      <c r="E130" s="27" t="s">
        <v>1180</v>
      </c>
      <c r="F130" s="28" t="s">
        <v>285</v>
      </c>
      <c r="G130" s="29">
        <v>8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894</v>
      </c>
    </row>
    <row r="133">
      <c r="A133" s="1" t="s">
        <v>194</v>
      </c>
      <c r="E133" s="27" t="s">
        <v>1121</v>
      </c>
    </row>
    <row r="134">
      <c r="A134" s="1" t="s">
        <v>185</v>
      </c>
      <c r="B134" s="1">
        <v>15</v>
      </c>
      <c r="C134" s="26" t="s">
        <v>1181</v>
      </c>
      <c r="D134" t="s">
        <v>239</v>
      </c>
      <c r="E134" s="27" t="s">
        <v>1182</v>
      </c>
      <c r="F134" s="28" t="s">
        <v>285</v>
      </c>
      <c r="G134" s="29">
        <v>8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894</v>
      </c>
    </row>
    <row r="137">
      <c r="A137" s="1" t="s">
        <v>194</v>
      </c>
      <c r="E137" s="27" t="s">
        <v>1121</v>
      </c>
    </row>
    <row r="138">
      <c r="A138" s="1" t="s">
        <v>185</v>
      </c>
      <c r="B138" s="1">
        <v>20</v>
      </c>
      <c r="C138" s="26" t="s">
        <v>1188</v>
      </c>
      <c r="D138" t="s">
        <v>239</v>
      </c>
      <c r="E138" s="27" t="s">
        <v>1189</v>
      </c>
      <c r="F138" s="28" t="s">
        <v>285</v>
      </c>
      <c r="G138" s="29">
        <v>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871</v>
      </c>
    </row>
    <row r="141">
      <c r="A141" s="1" t="s">
        <v>194</v>
      </c>
      <c r="E141" s="27" t="s">
        <v>1121</v>
      </c>
    </row>
    <row r="142">
      <c r="A142" s="1" t="s">
        <v>185</v>
      </c>
      <c r="B142" s="1">
        <v>21</v>
      </c>
      <c r="C142" s="26" t="s">
        <v>1190</v>
      </c>
      <c r="D142" t="s">
        <v>239</v>
      </c>
      <c r="E142" s="27" t="s">
        <v>1191</v>
      </c>
      <c r="F142" s="28" t="s">
        <v>285</v>
      </c>
      <c r="G142" s="29">
        <v>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871</v>
      </c>
    </row>
    <row r="145">
      <c r="A145" s="1" t="s">
        <v>194</v>
      </c>
      <c r="E145" s="27" t="s">
        <v>1121</v>
      </c>
    </row>
    <row r="146">
      <c r="A146" s="1" t="s">
        <v>185</v>
      </c>
      <c r="B146" s="1">
        <v>16</v>
      </c>
      <c r="C146" s="26" t="s">
        <v>1192</v>
      </c>
      <c r="D146" t="s">
        <v>239</v>
      </c>
      <c r="E146" s="27" t="s">
        <v>1193</v>
      </c>
      <c r="F146" s="28" t="s">
        <v>285</v>
      </c>
      <c r="G146" s="29">
        <v>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871</v>
      </c>
    </row>
    <row r="149">
      <c r="A149" s="1" t="s">
        <v>194</v>
      </c>
      <c r="E149" s="27" t="s">
        <v>1121</v>
      </c>
    </row>
    <row r="150">
      <c r="A150" s="1" t="s">
        <v>185</v>
      </c>
      <c r="B150" s="1">
        <v>17</v>
      </c>
      <c r="C150" s="26" t="s">
        <v>1194</v>
      </c>
      <c r="D150" t="s">
        <v>239</v>
      </c>
      <c r="E150" s="27" t="s">
        <v>1195</v>
      </c>
      <c r="F150" s="28" t="s">
        <v>285</v>
      </c>
      <c r="G150" s="29">
        <v>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871</v>
      </c>
    </row>
    <row r="153">
      <c r="A153" s="1" t="s">
        <v>194</v>
      </c>
      <c r="E153" s="27" t="s">
        <v>1121</v>
      </c>
    </row>
    <row r="154" ht="25.5">
      <c r="A154" s="1" t="s">
        <v>185</v>
      </c>
      <c r="B154" s="1">
        <v>5</v>
      </c>
      <c r="C154" s="26" t="s">
        <v>1196</v>
      </c>
      <c r="D154" t="s">
        <v>239</v>
      </c>
      <c r="E154" s="27" t="s">
        <v>1197</v>
      </c>
      <c r="F154" s="28" t="s">
        <v>285</v>
      </c>
      <c r="G154" s="29">
        <v>2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871</v>
      </c>
    </row>
    <row r="157">
      <c r="A157" s="1" t="s">
        <v>194</v>
      </c>
      <c r="E157" s="27" t="s">
        <v>1121</v>
      </c>
    </row>
    <row r="158" ht="25.5">
      <c r="A158" s="1" t="s">
        <v>185</v>
      </c>
      <c r="B158" s="1">
        <v>6</v>
      </c>
      <c r="C158" s="26" t="s">
        <v>1198</v>
      </c>
      <c r="D158" t="s">
        <v>239</v>
      </c>
      <c r="E158" s="27" t="s">
        <v>1199</v>
      </c>
      <c r="F158" s="28" t="s">
        <v>285</v>
      </c>
      <c r="G158" s="29">
        <v>2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  <c r="E160" s="33" t="s">
        <v>871</v>
      </c>
    </row>
    <row r="161">
      <c r="A161" s="1" t="s">
        <v>194</v>
      </c>
      <c r="E161" s="27" t="s">
        <v>1121</v>
      </c>
    </row>
    <row r="162">
      <c r="A162" s="1" t="s">
        <v>185</v>
      </c>
      <c r="B162" s="1">
        <v>7</v>
      </c>
      <c r="C162" s="26" t="s">
        <v>1200</v>
      </c>
      <c r="D162" t="s">
        <v>239</v>
      </c>
      <c r="E162" s="27" t="s">
        <v>1201</v>
      </c>
      <c r="F162" s="28" t="s">
        <v>285</v>
      </c>
      <c r="G162" s="29">
        <v>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  <c r="E164" s="33" t="s">
        <v>822</v>
      </c>
    </row>
    <row r="165">
      <c r="A165" s="1" t="s">
        <v>194</v>
      </c>
      <c r="E165" s="27" t="s">
        <v>1121</v>
      </c>
    </row>
    <row r="166">
      <c r="A166" s="1" t="s">
        <v>185</v>
      </c>
      <c r="B166" s="1">
        <v>8</v>
      </c>
      <c r="C166" s="26" t="s">
        <v>1206</v>
      </c>
      <c r="D166" t="s">
        <v>239</v>
      </c>
      <c r="E166" s="27" t="s">
        <v>1207</v>
      </c>
      <c r="F166" s="28" t="s">
        <v>285</v>
      </c>
      <c r="G166" s="29">
        <v>2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  <c r="E168" s="33" t="s">
        <v>871</v>
      </c>
    </row>
    <row r="169">
      <c r="A169" s="1" t="s">
        <v>194</v>
      </c>
      <c r="E169" s="27" t="s">
        <v>1121</v>
      </c>
    </row>
    <row r="170">
      <c r="A170" s="1" t="s">
        <v>185</v>
      </c>
      <c r="B170" s="1">
        <v>9</v>
      </c>
      <c r="C170" s="26" t="s">
        <v>1208</v>
      </c>
      <c r="D170" t="s">
        <v>239</v>
      </c>
      <c r="E170" s="27" t="s">
        <v>1209</v>
      </c>
      <c r="F170" s="28" t="s">
        <v>285</v>
      </c>
      <c r="G170" s="29">
        <v>2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  <c r="E172" s="33" t="s">
        <v>871</v>
      </c>
    </row>
    <row r="173">
      <c r="A173" s="1" t="s">
        <v>194</v>
      </c>
      <c r="E173" s="27" t="s">
        <v>1121</v>
      </c>
    </row>
    <row r="174">
      <c r="A174" s="1" t="s">
        <v>185</v>
      </c>
      <c r="B174" s="1">
        <v>44</v>
      </c>
      <c r="C174" s="26" t="s">
        <v>1210</v>
      </c>
      <c r="D174" t="s">
        <v>239</v>
      </c>
      <c r="E174" s="27" t="s">
        <v>1211</v>
      </c>
      <c r="F174" s="28" t="s">
        <v>503</v>
      </c>
      <c r="G174" s="29">
        <v>16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  <c r="E176" s="33" t="s">
        <v>841</v>
      </c>
    </row>
    <row r="177">
      <c r="A177" s="1" t="s">
        <v>194</v>
      </c>
      <c r="E177" s="27" t="s">
        <v>1121</v>
      </c>
    </row>
    <row r="178" ht="25.5">
      <c r="A178" s="1" t="s">
        <v>185</v>
      </c>
      <c r="B178" s="1">
        <v>45</v>
      </c>
      <c r="C178" s="26" t="s">
        <v>1212</v>
      </c>
      <c r="D178" t="s">
        <v>239</v>
      </c>
      <c r="E178" s="27" t="s">
        <v>1213</v>
      </c>
      <c r="F178" s="28" t="s">
        <v>285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871</v>
      </c>
    </row>
    <row r="181">
      <c r="A181" s="1" t="s">
        <v>194</v>
      </c>
      <c r="E181" s="27" t="s">
        <v>1121</v>
      </c>
    </row>
    <row r="182">
      <c r="A182" s="1" t="s">
        <v>185</v>
      </c>
      <c r="B182" s="1">
        <v>46</v>
      </c>
      <c r="C182" s="26" t="s">
        <v>1214</v>
      </c>
      <c r="D182" t="s">
        <v>239</v>
      </c>
      <c r="E182" s="27" t="s">
        <v>1215</v>
      </c>
      <c r="F182" s="28" t="s">
        <v>285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871</v>
      </c>
    </row>
    <row r="185">
      <c r="A185" s="1" t="s">
        <v>194</v>
      </c>
      <c r="E185" s="27" t="s">
        <v>1121</v>
      </c>
    </row>
    <row r="186">
      <c r="A186" s="1" t="s">
        <v>185</v>
      </c>
      <c r="B186" s="1">
        <v>47</v>
      </c>
      <c r="C186" s="26" t="s">
        <v>1216</v>
      </c>
      <c r="D186" t="s">
        <v>239</v>
      </c>
      <c r="E186" s="27" t="s">
        <v>1217</v>
      </c>
      <c r="F186" s="28" t="s">
        <v>285</v>
      </c>
      <c r="G186" s="29">
        <v>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871</v>
      </c>
    </row>
    <row r="189">
      <c r="A189" s="1" t="s">
        <v>194</v>
      </c>
      <c r="E189" s="27" t="s">
        <v>1121</v>
      </c>
    </row>
    <row r="190" ht="25.5">
      <c r="A190" s="1" t="s">
        <v>185</v>
      </c>
      <c r="B190" s="1">
        <v>48</v>
      </c>
      <c r="C190" s="26" t="s">
        <v>1218</v>
      </c>
      <c r="D190" t="s">
        <v>239</v>
      </c>
      <c r="E190" s="27" t="s">
        <v>1219</v>
      </c>
      <c r="F190" s="28" t="s">
        <v>285</v>
      </c>
      <c r="G190" s="29">
        <v>2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871</v>
      </c>
    </row>
    <row r="193">
      <c r="A193" s="1" t="s">
        <v>194</v>
      </c>
      <c r="E193" s="27" t="s">
        <v>1121</v>
      </c>
    </row>
    <row r="194">
      <c r="A194" s="1" t="s">
        <v>185</v>
      </c>
      <c r="B194" s="1">
        <v>3</v>
      </c>
      <c r="C194" s="26" t="s">
        <v>2006</v>
      </c>
      <c r="D194" t="s">
        <v>239</v>
      </c>
      <c r="E194" s="27" t="s">
        <v>1221</v>
      </c>
      <c r="F194" s="28" t="s">
        <v>1222</v>
      </c>
      <c r="G194" s="29">
        <v>2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759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871</v>
      </c>
    </row>
    <row r="197" ht="102">
      <c r="A197" s="1" t="s">
        <v>194</v>
      </c>
      <c r="E197" s="27" t="s">
        <v>1223</v>
      </c>
    </row>
    <row r="198">
      <c r="A198" s="1" t="s">
        <v>185</v>
      </c>
      <c r="B198" s="1">
        <v>43</v>
      </c>
      <c r="C198" s="26" t="s">
        <v>2007</v>
      </c>
      <c r="D198" t="s">
        <v>239</v>
      </c>
      <c r="E198" s="27" t="s">
        <v>2008</v>
      </c>
      <c r="F198" s="28" t="s">
        <v>1222</v>
      </c>
      <c r="G198" s="29">
        <v>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759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792</v>
      </c>
    </row>
    <row r="201" ht="153">
      <c r="A201" s="1" t="s">
        <v>194</v>
      </c>
      <c r="E201" s="27" t="s">
        <v>532</v>
      </c>
    </row>
    <row r="202">
      <c r="A202" s="1" t="s">
        <v>182</v>
      </c>
      <c r="C202" s="22" t="s">
        <v>1228</v>
      </c>
      <c r="E202" s="23" t="s">
        <v>1229</v>
      </c>
      <c r="L202" s="24">
        <f>SUMIFS(L203:L214,A203:A214,"P")</f>
        <v>0</v>
      </c>
      <c r="M202" s="24">
        <f>SUMIFS(M203:M214,A203:A214,"P")</f>
        <v>0</v>
      </c>
      <c r="N202" s="25"/>
    </row>
    <row r="203" ht="25.5">
      <c r="A203" s="1" t="s">
        <v>185</v>
      </c>
      <c r="B203" s="1">
        <v>49</v>
      </c>
      <c r="C203" s="26" t="s">
        <v>1009</v>
      </c>
      <c r="D203" t="s">
        <v>1010</v>
      </c>
      <c r="E203" s="27" t="s">
        <v>1011</v>
      </c>
      <c r="F203" s="28" t="s">
        <v>189</v>
      </c>
      <c r="G203" s="29">
        <v>0.01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190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192</v>
      </c>
    </row>
    <row r="205">
      <c r="A205" s="1" t="s">
        <v>193</v>
      </c>
      <c r="E205" s="33" t="s">
        <v>1297</v>
      </c>
    </row>
    <row r="206" ht="153">
      <c r="A206" s="1" t="s">
        <v>194</v>
      </c>
      <c r="E206" s="27" t="s">
        <v>195</v>
      </c>
    </row>
    <row r="207" ht="25.5">
      <c r="A207" s="1" t="s">
        <v>185</v>
      </c>
      <c r="B207" s="1">
        <v>50</v>
      </c>
      <c r="C207" s="26" t="s">
        <v>1231</v>
      </c>
      <c r="D207" t="s">
        <v>1232</v>
      </c>
      <c r="E207" s="27" t="s">
        <v>1233</v>
      </c>
      <c r="F207" s="28" t="s">
        <v>189</v>
      </c>
      <c r="G207" s="29">
        <v>0.01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190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192</v>
      </c>
    </row>
    <row r="209">
      <c r="A209" s="1" t="s">
        <v>193</v>
      </c>
      <c r="E209" s="33" t="s">
        <v>1297</v>
      </c>
    </row>
    <row r="210" ht="153">
      <c r="A210" s="1" t="s">
        <v>194</v>
      </c>
      <c r="E210" s="27" t="s">
        <v>195</v>
      </c>
    </row>
    <row r="211" ht="25.5">
      <c r="A211" s="1" t="s">
        <v>185</v>
      </c>
      <c r="B211" s="1">
        <v>51</v>
      </c>
      <c r="C211" s="26" t="s">
        <v>218</v>
      </c>
      <c r="D211" t="s">
        <v>219</v>
      </c>
      <c r="E211" s="27" t="s">
        <v>220</v>
      </c>
      <c r="F211" s="28" t="s">
        <v>189</v>
      </c>
      <c r="G211" s="29">
        <v>0.01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190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192</v>
      </c>
    </row>
    <row r="213">
      <c r="A213" s="1" t="s">
        <v>193</v>
      </c>
      <c r="E213" s="33" t="s">
        <v>1297</v>
      </c>
    </row>
    <row r="214" ht="153">
      <c r="A214" s="1" t="s">
        <v>194</v>
      </c>
      <c r="E214" s="27" t="s">
        <v>195</v>
      </c>
    </row>
  </sheetData>
  <sheetProtection sheet="1" objects="1" scenarios="1" spinCount="100000" saltValue="oVfv4QyHjz2u1POGiSyJcjgNTJdem3HSlzqsw5Yij7Hv+sTp15+lP7KOTcQZnzG/jZFN8tJq1OmiCjjyrrwbFw==" hashValue="rJZBwU76GEkEz+VBwueFm3xXrlZhqThGxBBSwNgmo95BcvATpl3xZ9+sA35gGkBpZZudIz409+oKeR3cD8ox5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COUNTIFS(L8:L370,"=0",A8:A370,"P")+COUNTIFS(L8:L370,"",A8:A370,"P")+SUM(Q8:Q370)</f>
        <v>0</v>
      </c>
    </row>
    <row r="8">
      <c r="A8" s="1" t="s">
        <v>180</v>
      </c>
      <c r="C8" s="22" t="s">
        <v>2009</v>
      </c>
      <c r="E8" s="23" t="s">
        <v>55</v>
      </c>
      <c r="L8" s="24">
        <f>L9+L18+L47+L348+L353</f>
        <v>0</v>
      </c>
      <c r="M8" s="24">
        <f>M9+M18+M47+M348+M353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185</v>
      </c>
      <c r="B10" s="1">
        <v>84</v>
      </c>
      <c r="C10" s="26" t="s">
        <v>2011</v>
      </c>
      <c r="D10" t="s">
        <v>239</v>
      </c>
      <c r="E10" s="27" t="s">
        <v>2012</v>
      </c>
      <c r="F10" s="28" t="s">
        <v>1222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792</v>
      </c>
    </row>
    <row r="13" ht="102">
      <c r="A13" s="1" t="s">
        <v>194</v>
      </c>
      <c r="E13" s="27" t="s">
        <v>2013</v>
      </c>
    </row>
    <row r="14">
      <c r="A14" s="1" t="s">
        <v>185</v>
      </c>
      <c r="B14" s="1">
        <v>85</v>
      </c>
      <c r="C14" s="26" t="s">
        <v>2014</v>
      </c>
      <c r="D14" t="s">
        <v>239</v>
      </c>
      <c r="E14" s="27" t="s">
        <v>2015</v>
      </c>
      <c r="F14" s="28" t="s">
        <v>285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792</v>
      </c>
    </row>
    <row r="17">
      <c r="A17" s="1" t="s">
        <v>194</v>
      </c>
      <c r="E17" s="27" t="s">
        <v>1251</v>
      </c>
    </row>
    <row r="18">
      <c r="A18" s="1" t="s">
        <v>182</v>
      </c>
      <c r="C18" s="22" t="s">
        <v>641</v>
      </c>
      <c r="E18" s="23" t="s">
        <v>699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185</v>
      </c>
      <c r="B19" s="1">
        <v>2</v>
      </c>
      <c r="C19" s="26" t="s">
        <v>250</v>
      </c>
      <c r="D19" t="s">
        <v>239</v>
      </c>
      <c r="E19" s="27" t="s">
        <v>251</v>
      </c>
      <c r="F19" s="28" t="s">
        <v>241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243</v>
      </c>
    </row>
    <row r="21">
      <c r="A21" s="1" t="s">
        <v>193</v>
      </c>
      <c r="E21" s="33" t="s">
        <v>743</v>
      </c>
    </row>
    <row r="22">
      <c r="A22" s="1" t="s">
        <v>194</v>
      </c>
      <c r="E22" s="27" t="s">
        <v>1258</v>
      </c>
    </row>
    <row r="23">
      <c r="A23" s="1" t="s">
        <v>185</v>
      </c>
      <c r="B23" s="1">
        <v>3</v>
      </c>
      <c r="C23" s="26" t="s">
        <v>256</v>
      </c>
      <c r="D23" t="s">
        <v>239</v>
      </c>
      <c r="E23" s="27" t="s">
        <v>257</v>
      </c>
      <c r="F23" s="28" t="s">
        <v>241</v>
      </c>
      <c r="G23" s="29">
        <v>7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>
      <c r="A25" s="1" t="s">
        <v>193</v>
      </c>
      <c r="E25" s="33" t="s">
        <v>1095</v>
      </c>
    </row>
    <row r="26">
      <c r="A26" s="1" t="s">
        <v>194</v>
      </c>
      <c r="E26" s="27" t="s">
        <v>1258</v>
      </c>
    </row>
    <row r="27">
      <c r="A27" s="1" t="s">
        <v>185</v>
      </c>
      <c r="B27" s="1">
        <v>4</v>
      </c>
      <c r="C27" s="26" t="s">
        <v>1678</v>
      </c>
      <c r="D27" t="s">
        <v>239</v>
      </c>
      <c r="E27" s="27" t="s">
        <v>1679</v>
      </c>
      <c r="F27" s="28" t="s">
        <v>241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894</v>
      </c>
    </row>
    <row r="30">
      <c r="A30" s="1" t="s">
        <v>194</v>
      </c>
      <c r="E30" s="27" t="s">
        <v>1258</v>
      </c>
    </row>
    <row r="31">
      <c r="A31" s="1" t="s">
        <v>185</v>
      </c>
      <c r="B31" s="1">
        <v>5</v>
      </c>
      <c r="C31" s="26" t="s">
        <v>1680</v>
      </c>
      <c r="D31" t="s">
        <v>239</v>
      </c>
      <c r="E31" s="27" t="s">
        <v>1681</v>
      </c>
      <c r="F31" s="28" t="s">
        <v>241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894</v>
      </c>
    </row>
    <row r="34">
      <c r="A34" s="1" t="s">
        <v>194</v>
      </c>
      <c r="E34" s="27" t="s">
        <v>1258</v>
      </c>
    </row>
    <row r="35">
      <c r="A35" s="1" t="s">
        <v>185</v>
      </c>
      <c r="B35" s="1">
        <v>7</v>
      </c>
      <c r="C35" s="26" t="s">
        <v>262</v>
      </c>
      <c r="D35" t="s">
        <v>239</v>
      </c>
      <c r="E35" s="27" t="s">
        <v>263</v>
      </c>
      <c r="F35" s="28" t="s">
        <v>241</v>
      </c>
      <c r="G35" s="29">
        <v>21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2016</v>
      </c>
    </row>
    <row r="38">
      <c r="A38" s="1" t="s">
        <v>194</v>
      </c>
      <c r="E38" s="27" t="s">
        <v>1258</v>
      </c>
    </row>
    <row r="39">
      <c r="A39" s="1" t="s">
        <v>185</v>
      </c>
      <c r="B39" s="1">
        <v>6</v>
      </c>
      <c r="C39" s="26" t="s">
        <v>1682</v>
      </c>
      <c r="D39" t="s">
        <v>239</v>
      </c>
      <c r="E39" s="27" t="s">
        <v>1683</v>
      </c>
      <c r="F39" s="28" t="s">
        <v>269</v>
      </c>
      <c r="G39" s="29">
        <v>30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707</v>
      </c>
    </row>
    <row r="42">
      <c r="A42" s="1" t="s">
        <v>194</v>
      </c>
      <c r="E42" s="27" t="s">
        <v>1258</v>
      </c>
    </row>
    <row r="43">
      <c r="A43" s="1" t="s">
        <v>185</v>
      </c>
      <c r="B43" s="1">
        <v>1</v>
      </c>
      <c r="C43" s="26" t="s">
        <v>2017</v>
      </c>
      <c r="D43" t="s">
        <v>239</v>
      </c>
      <c r="E43" s="27" t="s">
        <v>2018</v>
      </c>
      <c r="F43" s="28" t="s">
        <v>269</v>
      </c>
      <c r="G43" s="29">
        <v>30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  <c r="E45" s="33" t="s">
        <v>707</v>
      </c>
    </row>
    <row r="46">
      <c r="A46" s="1" t="s">
        <v>194</v>
      </c>
      <c r="E46" s="27" t="s">
        <v>1258</v>
      </c>
    </row>
    <row r="47">
      <c r="A47" s="1" t="s">
        <v>182</v>
      </c>
      <c r="C47" s="22" t="s">
        <v>1304</v>
      </c>
      <c r="E47" s="23" t="s">
        <v>1305</v>
      </c>
      <c r="L47" s="24">
        <f>SUMIFS(L48:L347,A48:A347,"P")</f>
        <v>0</v>
      </c>
      <c r="M47" s="24">
        <f>SUMIFS(M48:M347,A48:A347,"P")</f>
        <v>0</v>
      </c>
      <c r="N47" s="25"/>
    </row>
    <row r="48" ht="25.5">
      <c r="A48" s="1" t="s">
        <v>185</v>
      </c>
      <c r="B48" s="1">
        <v>74</v>
      </c>
      <c r="C48" s="26" t="s">
        <v>1124</v>
      </c>
      <c r="D48" t="s">
        <v>239</v>
      </c>
      <c r="E48" s="27" t="s">
        <v>1125</v>
      </c>
      <c r="F48" s="28" t="s">
        <v>289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243</v>
      </c>
    </row>
    <row r="50">
      <c r="A50" s="1" t="s">
        <v>193</v>
      </c>
      <c r="E50" s="33" t="s">
        <v>706</v>
      </c>
    </row>
    <row r="51">
      <c r="A51" s="1" t="s">
        <v>194</v>
      </c>
      <c r="E51" s="27" t="s">
        <v>703</v>
      </c>
    </row>
    <row r="52" ht="25.5">
      <c r="A52" s="1" t="s">
        <v>185</v>
      </c>
      <c r="B52" s="1">
        <v>73</v>
      </c>
      <c r="C52" s="26" t="s">
        <v>1422</v>
      </c>
      <c r="D52" t="s">
        <v>239</v>
      </c>
      <c r="E52" s="27" t="s">
        <v>1423</v>
      </c>
      <c r="F52" s="28" t="s">
        <v>289</v>
      </c>
      <c r="G52" s="29">
        <v>20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243</v>
      </c>
    </row>
    <row r="54">
      <c r="A54" s="1" t="s">
        <v>193</v>
      </c>
      <c r="E54" s="33" t="s">
        <v>743</v>
      </c>
    </row>
    <row r="55">
      <c r="A55" s="1" t="s">
        <v>194</v>
      </c>
      <c r="E55" s="27" t="s">
        <v>703</v>
      </c>
    </row>
    <row r="56" ht="25.5">
      <c r="A56" s="1" t="s">
        <v>185</v>
      </c>
      <c r="B56" s="1">
        <v>79</v>
      </c>
      <c r="C56" s="26" t="s">
        <v>2019</v>
      </c>
      <c r="D56" t="s">
        <v>239</v>
      </c>
      <c r="E56" s="27" t="s">
        <v>2020</v>
      </c>
      <c r="F56" s="28" t="s">
        <v>289</v>
      </c>
      <c r="G56" s="29">
        <v>6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>
      <c r="A58" s="1" t="s">
        <v>193</v>
      </c>
      <c r="E58" s="33" t="s">
        <v>724</v>
      </c>
    </row>
    <row r="59">
      <c r="A59" s="1" t="s">
        <v>194</v>
      </c>
      <c r="E59" s="27" t="s">
        <v>703</v>
      </c>
    </row>
    <row r="60">
      <c r="A60" s="1" t="s">
        <v>185</v>
      </c>
      <c r="B60" s="1">
        <v>72</v>
      </c>
      <c r="C60" s="26" t="s">
        <v>1315</v>
      </c>
      <c r="D60" t="s">
        <v>239</v>
      </c>
      <c r="E60" s="27" t="s">
        <v>1316</v>
      </c>
      <c r="F60" s="28" t="s">
        <v>285</v>
      </c>
      <c r="G60" s="29">
        <v>30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>
      <c r="A62" s="1" t="s">
        <v>193</v>
      </c>
      <c r="E62" s="33" t="s">
        <v>707</v>
      </c>
    </row>
    <row r="63">
      <c r="A63" s="1" t="s">
        <v>194</v>
      </c>
      <c r="E63" s="27" t="s">
        <v>703</v>
      </c>
    </row>
    <row r="64" ht="25.5">
      <c r="A64" s="1" t="s">
        <v>185</v>
      </c>
      <c r="B64" s="1">
        <v>77</v>
      </c>
      <c r="C64" s="26" t="s">
        <v>1688</v>
      </c>
      <c r="D64" t="s">
        <v>239</v>
      </c>
      <c r="E64" s="27" t="s">
        <v>1689</v>
      </c>
      <c r="F64" s="28" t="s">
        <v>285</v>
      </c>
      <c r="G64" s="29">
        <v>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792</v>
      </c>
    </row>
    <row r="67">
      <c r="A67" s="1" t="s">
        <v>194</v>
      </c>
      <c r="E67" s="27" t="s">
        <v>703</v>
      </c>
    </row>
    <row r="68" ht="25.5">
      <c r="A68" s="1" t="s">
        <v>185</v>
      </c>
      <c r="B68" s="1">
        <v>75</v>
      </c>
      <c r="C68" s="26" t="s">
        <v>1024</v>
      </c>
      <c r="D68" t="s">
        <v>239</v>
      </c>
      <c r="E68" s="27" t="s">
        <v>1025</v>
      </c>
      <c r="F68" s="28" t="s">
        <v>285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792</v>
      </c>
    </row>
    <row r="71">
      <c r="A71" s="1" t="s">
        <v>194</v>
      </c>
      <c r="E71" s="27" t="s">
        <v>703</v>
      </c>
    </row>
    <row r="72">
      <c r="A72" s="1" t="s">
        <v>185</v>
      </c>
      <c r="B72" s="1">
        <v>78</v>
      </c>
      <c r="C72" s="26" t="s">
        <v>1428</v>
      </c>
      <c r="D72" t="s">
        <v>239</v>
      </c>
      <c r="E72" s="27" t="s">
        <v>1429</v>
      </c>
      <c r="F72" s="28" t="s">
        <v>289</v>
      </c>
      <c r="G72" s="29">
        <v>50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  <c r="E74" s="33" t="s">
        <v>721</v>
      </c>
    </row>
    <row r="75">
      <c r="A75" s="1" t="s">
        <v>194</v>
      </c>
      <c r="E75" s="27" t="s">
        <v>703</v>
      </c>
    </row>
    <row r="76">
      <c r="A76" s="1" t="s">
        <v>185</v>
      </c>
      <c r="B76" s="1">
        <v>68</v>
      </c>
      <c r="C76" s="26" t="s">
        <v>305</v>
      </c>
      <c r="D76" t="s">
        <v>239</v>
      </c>
      <c r="E76" s="27" t="s">
        <v>306</v>
      </c>
      <c r="F76" s="28" t="s">
        <v>289</v>
      </c>
      <c r="G76" s="29">
        <v>15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  <c r="E78" s="33" t="s">
        <v>1060</v>
      </c>
    </row>
    <row r="79">
      <c r="A79" s="1" t="s">
        <v>194</v>
      </c>
      <c r="E79" s="27" t="s">
        <v>703</v>
      </c>
    </row>
    <row r="80">
      <c r="A80" s="1" t="s">
        <v>185</v>
      </c>
      <c r="B80" s="1">
        <v>69</v>
      </c>
      <c r="C80" s="26" t="s">
        <v>311</v>
      </c>
      <c r="D80" t="s">
        <v>239</v>
      </c>
      <c r="E80" s="27" t="s">
        <v>312</v>
      </c>
      <c r="F80" s="28" t="s">
        <v>285</v>
      </c>
      <c r="G80" s="29">
        <v>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  <c r="E82" s="33" t="s">
        <v>792</v>
      </c>
    </row>
    <row r="83">
      <c r="A83" s="1" t="s">
        <v>194</v>
      </c>
      <c r="E83" s="27" t="s">
        <v>703</v>
      </c>
    </row>
    <row r="84">
      <c r="A84" s="1" t="s">
        <v>185</v>
      </c>
      <c r="B84" s="1">
        <v>70</v>
      </c>
      <c r="C84" s="26" t="s">
        <v>314</v>
      </c>
      <c r="D84" t="s">
        <v>239</v>
      </c>
      <c r="E84" s="27" t="s">
        <v>315</v>
      </c>
      <c r="F84" s="28" t="s">
        <v>285</v>
      </c>
      <c r="G84" s="29">
        <v>4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  <c r="E86" s="33" t="s">
        <v>822</v>
      </c>
    </row>
    <row r="87">
      <c r="A87" s="1" t="s">
        <v>194</v>
      </c>
      <c r="E87" s="27" t="s">
        <v>703</v>
      </c>
    </row>
    <row r="88">
      <c r="A88" s="1" t="s">
        <v>185</v>
      </c>
      <c r="B88" s="1">
        <v>61</v>
      </c>
      <c r="C88" s="26" t="s">
        <v>784</v>
      </c>
      <c r="D88" t="s">
        <v>239</v>
      </c>
      <c r="E88" s="27" t="s">
        <v>785</v>
      </c>
      <c r="F88" s="28" t="s">
        <v>285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  <c r="E90" s="33" t="s">
        <v>1096</v>
      </c>
    </row>
    <row r="91">
      <c r="A91" s="1" t="s">
        <v>194</v>
      </c>
      <c r="E91" s="27" t="s">
        <v>703</v>
      </c>
    </row>
    <row r="92">
      <c r="A92" s="1" t="s">
        <v>185</v>
      </c>
      <c r="B92" s="1">
        <v>62</v>
      </c>
      <c r="C92" s="26" t="s">
        <v>1690</v>
      </c>
      <c r="D92" t="s">
        <v>239</v>
      </c>
      <c r="E92" s="27" t="s">
        <v>1691</v>
      </c>
      <c r="F92" s="28" t="s">
        <v>285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>
      <c r="A94" s="1" t="s">
        <v>193</v>
      </c>
      <c r="E94" s="33" t="s">
        <v>822</v>
      </c>
    </row>
    <row r="95">
      <c r="A95" s="1" t="s">
        <v>194</v>
      </c>
      <c r="E95" s="27" t="s">
        <v>703</v>
      </c>
    </row>
    <row r="96">
      <c r="A96" s="1" t="s">
        <v>185</v>
      </c>
      <c r="B96" s="1">
        <v>63</v>
      </c>
      <c r="C96" s="26" t="s">
        <v>2021</v>
      </c>
      <c r="D96" t="s">
        <v>239</v>
      </c>
      <c r="E96" s="27" t="s">
        <v>318</v>
      </c>
      <c r="F96" s="28" t="s">
        <v>285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822</v>
      </c>
    </row>
    <row r="99">
      <c r="A99" s="1" t="s">
        <v>194</v>
      </c>
      <c r="E99" s="27" t="s">
        <v>703</v>
      </c>
    </row>
    <row r="100">
      <c r="A100" s="1" t="s">
        <v>185</v>
      </c>
      <c r="B100" s="1">
        <v>64</v>
      </c>
      <c r="C100" s="26" t="s">
        <v>2022</v>
      </c>
      <c r="D100" t="s">
        <v>239</v>
      </c>
      <c r="E100" s="27" t="s">
        <v>2023</v>
      </c>
      <c r="F100" s="28" t="s">
        <v>319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792</v>
      </c>
    </row>
    <row r="103">
      <c r="A103" s="1" t="s">
        <v>194</v>
      </c>
      <c r="E103" s="27" t="s">
        <v>703</v>
      </c>
    </row>
    <row r="104">
      <c r="A104" s="1" t="s">
        <v>185</v>
      </c>
      <c r="B104" s="1">
        <v>67</v>
      </c>
      <c r="C104" s="26" t="s">
        <v>1692</v>
      </c>
      <c r="D104" t="s">
        <v>239</v>
      </c>
      <c r="E104" s="27" t="s">
        <v>1693</v>
      </c>
      <c r="F104" s="28" t="s">
        <v>289</v>
      </c>
      <c r="G104" s="29">
        <v>14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  <c r="E106" s="33" t="s">
        <v>942</v>
      </c>
    </row>
    <row r="107">
      <c r="A107" s="1" t="s">
        <v>194</v>
      </c>
      <c r="E107" s="27" t="s">
        <v>703</v>
      </c>
    </row>
    <row r="108">
      <c r="A108" s="1" t="s">
        <v>185</v>
      </c>
      <c r="B108" s="1">
        <v>65</v>
      </c>
      <c r="C108" s="26" t="s">
        <v>1694</v>
      </c>
      <c r="D108" t="s">
        <v>239</v>
      </c>
      <c r="E108" s="27" t="s">
        <v>1695</v>
      </c>
      <c r="F108" s="28" t="s">
        <v>289</v>
      </c>
      <c r="G108" s="29">
        <v>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  <c r="E110" s="33" t="s">
        <v>871</v>
      </c>
    </row>
    <row r="111">
      <c r="A111" s="1" t="s">
        <v>194</v>
      </c>
      <c r="E111" s="27" t="s">
        <v>703</v>
      </c>
    </row>
    <row r="112" ht="25.5">
      <c r="A112" s="1" t="s">
        <v>185</v>
      </c>
      <c r="B112" s="1">
        <v>66</v>
      </c>
      <c r="C112" s="26" t="s">
        <v>1696</v>
      </c>
      <c r="D112" t="s">
        <v>239</v>
      </c>
      <c r="E112" s="27" t="s">
        <v>1697</v>
      </c>
      <c r="F112" s="28" t="s">
        <v>285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  <c r="E114" s="33" t="s">
        <v>792</v>
      </c>
    </row>
    <row r="115">
      <c r="A115" s="1" t="s">
        <v>194</v>
      </c>
      <c r="E115" s="27" t="s">
        <v>703</v>
      </c>
    </row>
    <row r="116">
      <c r="A116" s="1" t="s">
        <v>185</v>
      </c>
      <c r="B116" s="1">
        <v>80</v>
      </c>
      <c r="C116" s="26" t="s">
        <v>1318</v>
      </c>
      <c r="D116" t="s">
        <v>239</v>
      </c>
      <c r="E116" s="27" t="s">
        <v>1319</v>
      </c>
      <c r="F116" s="28" t="s">
        <v>1320</v>
      </c>
      <c r="G116" s="29">
        <v>45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1023</v>
      </c>
    </row>
    <row r="119" ht="25.5">
      <c r="A119" s="1" t="s">
        <v>194</v>
      </c>
      <c r="E119" s="27" t="s">
        <v>1409</v>
      </c>
    </row>
    <row r="120">
      <c r="A120" s="1" t="s">
        <v>185</v>
      </c>
      <c r="B120" s="1">
        <v>52</v>
      </c>
      <c r="C120" s="26" t="s">
        <v>1698</v>
      </c>
      <c r="D120" t="s">
        <v>239</v>
      </c>
      <c r="E120" s="27" t="s">
        <v>1699</v>
      </c>
      <c r="F120" s="28" t="s">
        <v>289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  <c r="E122" s="33" t="s">
        <v>894</v>
      </c>
    </row>
    <row r="123">
      <c r="A123" s="1" t="s">
        <v>194</v>
      </c>
      <c r="E123" s="27" t="s">
        <v>703</v>
      </c>
    </row>
    <row r="124" ht="25.5">
      <c r="A124" s="1" t="s">
        <v>185</v>
      </c>
      <c r="B124" s="1">
        <v>54</v>
      </c>
      <c r="C124" s="26" t="s">
        <v>786</v>
      </c>
      <c r="D124" t="s">
        <v>239</v>
      </c>
      <c r="E124" s="27" t="s">
        <v>787</v>
      </c>
      <c r="F124" s="28" t="s">
        <v>289</v>
      </c>
      <c r="G124" s="29">
        <v>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706</v>
      </c>
    </row>
    <row r="127">
      <c r="A127" s="1" t="s">
        <v>194</v>
      </c>
      <c r="E127" s="27" t="s">
        <v>703</v>
      </c>
    </row>
    <row r="128" ht="25.5">
      <c r="A128" s="1" t="s">
        <v>185</v>
      </c>
      <c r="B128" s="1">
        <v>53</v>
      </c>
      <c r="C128" s="26" t="s">
        <v>1700</v>
      </c>
      <c r="D128" t="s">
        <v>239</v>
      </c>
      <c r="E128" s="27" t="s">
        <v>1701</v>
      </c>
      <c r="F128" s="28" t="s">
        <v>285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  <c r="E130" s="33" t="s">
        <v>822</v>
      </c>
    </row>
    <row r="131">
      <c r="A131" s="1" t="s">
        <v>194</v>
      </c>
      <c r="E131" s="27" t="s">
        <v>703</v>
      </c>
    </row>
    <row r="132" ht="25.5">
      <c r="A132" s="1" t="s">
        <v>185</v>
      </c>
      <c r="B132" s="1">
        <v>55</v>
      </c>
      <c r="C132" s="26" t="s">
        <v>789</v>
      </c>
      <c r="D132" t="s">
        <v>239</v>
      </c>
      <c r="E132" s="27" t="s">
        <v>790</v>
      </c>
      <c r="F132" s="28" t="s">
        <v>285</v>
      </c>
      <c r="G132" s="29">
        <v>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>
      <c r="A134" s="1" t="s">
        <v>193</v>
      </c>
      <c r="E134" s="33" t="s">
        <v>724</v>
      </c>
    </row>
    <row r="135">
      <c r="A135" s="1" t="s">
        <v>194</v>
      </c>
      <c r="E135" s="27" t="s">
        <v>703</v>
      </c>
    </row>
    <row r="136">
      <c r="A136" s="1" t="s">
        <v>185</v>
      </c>
      <c r="B136" s="1">
        <v>57</v>
      </c>
      <c r="C136" s="26" t="s">
        <v>1323</v>
      </c>
      <c r="D136" t="s">
        <v>239</v>
      </c>
      <c r="E136" s="27" t="s">
        <v>1324</v>
      </c>
      <c r="F136" s="28" t="s">
        <v>289</v>
      </c>
      <c r="G136" s="29">
        <v>30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>
      <c r="A138" s="1" t="s">
        <v>193</v>
      </c>
      <c r="E138" s="33" t="s">
        <v>707</v>
      </c>
    </row>
    <row r="139">
      <c r="A139" s="1" t="s">
        <v>194</v>
      </c>
      <c r="E139" s="27" t="s">
        <v>703</v>
      </c>
    </row>
    <row r="140">
      <c r="A140" s="1" t="s">
        <v>185</v>
      </c>
      <c r="B140" s="1">
        <v>56</v>
      </c>
      <c r="C140" s="26" t="s">
        <v>1441</v>
      </c>
      <c r="D140" t="s">
        <v>239</v>
      </c>
      <c r="E140" s="27" t="s">
        <v>1442</v>
      </c>
      <c r="F140" s="28" t="s">
        <v>285</v>
      </c>
      <c r="G140" s="29">
        <v>16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>
      <c r="A142" s="1" t="s">
        <v>193</v>
      </c>
      <c r="E142" s="33" t="s">
        <v>841</v>
      </c>
    </row>
    <row r="143">
      <c r="A143" s="1" t="s">
        <v>194</v>
      </c>
      <c r="E143" s="27" t="s">
        <v>703</v>
      </c>
    </row>
    <row r="144" ht="25.5">
      <c r="A144" s="1" t="s">
        <v>185</v>
      </c>
      <c r="B144" s="1">
        <v>58</v>
      </c>
      <c r="C144" s="26" t="s">
        <v>2024</v>
      </c>
      <c r="D144" t="s">
        <v>239</v>
      </c>
      <c r="E144" s="27" t="s">
        <v>2025</v>
      </c>
      <c r="F144" s="28" t="s">
        <v>285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242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191</v>
      </c>
      <c r="E145" s="27" t="s">
        <v>243</v>
      </c>
    </row>
    <row r="146">
      <c r="A146" s="1" t="s">
        <v>193</v>
      </c>
      <c r="E146" s="33" t="s">
        <v>871</v>
      </c>
    </row>
    <row r="147">
      <c r="A147" s="1" t="s">
        <v>194</v>
      </c>
      <c r="E147" s="27" t="s">
        <v>703</v>
      </c>
    </row>
    <row r="148">
      <c r="A148" s="1" t="s">
        <v>185</v>
      </c>
      <c r="B148" s="1">
        <v>50</v>
      </c>
      <c r="C148" s="26" t="s">
        <v>1443</v>
      </c>
      <c r="D148" t="s">
        <v>239</v>
      </c>
      <c r="E148" s="27" t="s">
        <v>1444</v>
      </c>
      <c r="F148" s="28" t="s">
        <v>285</v>
      </c>
      <c r="G148" s="29">
        <v>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242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191</v>
      </c>
      <c r="E149" s="27" t="s">
        <v>243</v>
      </c>
    </row>
    <row r="150">
      <c r="A150" s="1" t="s">
        <v>193</v>
      </c>
      <c r="E150" s="33" t="s">
        <v>792</v>
      </c>
    </row>
    <row r="151">
      <c r="A151" s="1" t="s">
        <v>194</v>
      </c>
      <c r="E151" s="27" t="s">
        <v>703</v>
      </c>
    </row>
    <row r="152">
      <c r="A152" s="1" t="s">
        <v>185</v>
      </c>
      <c r="B152" s="1">
        <v>59</v>
      </c>
      <c r="C152" s="26" t="s">
        <v>1451</v>
      </c>
      <c r="D152" t="s">
        <v>239</v>
      </c>
      <c r="E152" s="27" t="s">
        <v>1452</v>
      </c>
      <c r="F152" s="28" t="s">
        <v>285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242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191</v>
      </c>
      <c r="E153" s="27" t="s">
        <v>243</v>
      </c>
    </row>
    <row r="154">
      <c r="A154" s="1" t="s">
        <v>193</v>
      </c>
      <c r="E154" s="33" t="s">
        <v>822</v>
      </c>
    </row>
    <row r="155">
      <c r="A155" s="1" t="s">
        <v>194</v>
      </c>
      <c r="E155" s="27" t="s">
        <v>703</v>
      </c>
    </row>
    <row r="156" ht="25.5">
      <c r="A156" s="1" t="s">
        <v>185</v>
      </c>
      <c r="B156" s="1">
        <v>51</v>
      </c>
      <c r="C156" s="26" t="s">
        <v>1326</v>
      </c>
      <c r="D156" t="s">
        <v>239</v>
      </c>
      <c r="E156" s="27" t="s">
        <v>1327</v>
      </c>
      <c r="F156" s="28" t="s">
        <v>285</v>
      </c>
      <c r="G156" s="29">
        <v>1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242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191</v>
      </c>
      <c r="E157" s="27" t="s">
        <v>243</v>
      </c>
    </row>
    <row r="158">
      <c r="A158" s="1" t="s">
        <v>193</v>
      </c>
      <c r="E158" s="33" t="s">
        <v>792</v>
      </c>
    </row>
    <row r="159">
      <c r="A159" s="1" t="s">
        <v>194</v>
      </c>
      <c r="E159" s="27" t="s">
        <v>703</v>
      </c>
    </row>
    <row r="160" ht="25.5">
      <c r="A160" s="1" t="s">
        <v>185</v>
      </c>
      <c r="B160" s="1">
        <v>60</v>
      </c>
      <c r="C160" s="26" t="s">
        <v>1459</v>
      </c>
      <c r="D160" t="s">
        <v>239</v>
      </c>
      <c r="E160" s="27" t="s">
        <v>1460</v>
      </c>
      <c r="F160" s="28" t="s">
        <v>285</v>
      </c>
      <c r="G160" s="29">
        <v>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242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243</v>
      </c>
    </row>
    <row r="162">
      <c r="A162" s="1" t="s">
        <v>193</v>
      </c>
      <c r="E162" s="33" t="s">
        <v>792</v>
      </c>
    </row>
    <row r="163">
      <c r="A163" s="1" t="s">
        <v>194</v>
      </c>
      <c r="E163" s="27" t="s">
        <v>703</v>
      </c>
    </row>
    <row r="164">
      <c r="A164" s="1" t="s">
        <v>185</v>
      </c>
      <c r="B164" s="1">
        <v>71</v>
      </c>
      <c r="C164" s="26" t="s">
        <v>2026</v>
      </c>
      <c r="D164" t="s">
        <v>239</v>
      </c>
      <c r="E164" s="27" t="s">
        <v>2027</v>
      </c>
      <c r="F164" s="28" t="s">
        <v>285</v>
      </c>
      <c r="G164" s="29">
        <v>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243</v>
      </c>
    </row>
    <row r="166">
      <c r="A166" s="1" t="s">
        <v>193</v>
      </c>
      <c r="E166" s="33" t="s">
        <v>792</v>
      </c>
    </row>
    <row r="167">
      <c r="A167" s="1" t="s">
        <v>194</v>
      </c>
      <c r="E167" s="27" t="s">
        <v>703</v>
      </c>
    </row>
    <row r="168">
      <c r="A168" s="1" t="s">
        <v>185</v>
      </c>
      <c r="B168" s="1">
        <v>44</v>
      </c>
      <c r="C168" s="26" t="s">
        <v>1461</v>
      </c>
      <c r="D168" t="s">
        <v>239</v>
      </c>
      <c r="E168" s="27" t="s">
        <v>1462</v>
      </c>
      <c r="F168" s="28" t="s">
        <v>503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243</v>
      </c>
    </row>
    <row r="170">
      <c r="A170" s="1" t="s">
        <v>193</v>
      </c>
      <c r="E170" s="33" t="s">
        <v>894</v>
      </c>
    </row>
    <row r="171">
      <c r="A171" s="1" t="s">
        <v>194</v>
      </c>
      <c r="E171" s="27" t="s">
        <v>703</v>
      </c>
    </row>
    <row r="172">
      <c r="A172" s="1" t="s">
        <v>185</v>
      </c>
      <c r="B172" s="1">
        <v>45</v>
      </c>
      <c r="C172" s="26" t="s">
        <v>1702</v>
      </c>
      <c r="D172" t="s">
        <v>239</v>
      </c>
      <c r="E172" s="27" t="s">
        <v>1703</v>
      </c>
      <c r="F172" s="28" t="s">
        <v>503</v>
      </c>
      <c r="G172" s="29">
        <v>8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243</v>
      </c>
    </row>
    <row r="174">
      <c r="A174" s="1" t="s">
        <v>193</v>
      </c>
      <c r="E174" s="33" t="s">
        <v>894</v>
      </c>
    </row>
    <row r="175">
      <c r="A175" s="1" t="s">
        <v>194</v>
      </c>
      <c r="E175" s="27" t="s">
        <v>703</v>
      </c>
    </row>
    <row r="176">
      <c r="A176" s="1" t="s">
        <v>185</v>
      </c>
      <c r="B176" s="1">
        <v>46</v>
      </c>
      <c r="C176" s="26" t="s">
        <v>1464</v>
      </c>
      <c r="D176" t="s">
        <v>239</v>
      </c>
      <c r="E176" s="27" t="s">
        <v>1465</v>
      </c>
      <c r="F176" s="28" t="s">
        <v>503</v>
      </c>
      <c r="G176" s="29">
        <v>24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242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243</v>
      </c>
    </row>
    <row r="178">
      <c r="A178" s="1" t="s">
        <v>193</v>
      </c>
      <c r="E178" s="33" t="s">
        <v>1047</v>
      </c>
    </row>
    <row r="179">
      <c r="A179" s="1" t="s">
        <v>194</v>
      </c>
      <c r="E179" s="27" t="s">
        <v>703</v>
      </c>
    </row>
    <row r="180">
      <c r="A180" s="1" t="s">
        <v>185</v>
      </c>
      <c r="B180" s="1">
        <v>47</v>
      </c>
      <c r="C180" s="26" t="s">
        <v>1330</v>
      </c>
      <c r="D180" t="s">
        <v>239</v>
      </c>
      <c r="E180" s="27" t="s">
        <v>1331</v>
      </c>
      <c r="F180" s="28" t="s">
        <v>503</v>
      </c>
      <c r="G180" s="29">
        <v>4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242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243</v>
      </c>
    </row>
    <row r="182">
      <c r="A182" s="1" t="s">
        <v>193</v>
      </c>
      <c r="E182" s="33" t="s">
        <v>822</v>
      </c>
    </row>
    <row r="183">
      <c r="A183" s="1" t="s">
        <v>194</v>
      </c>
      <c r="E183" s="27" t="s">
        <v>703</v>
      </c>
    </row>
    <row r="184">
      <c r="A184" s="1" t="s">
        <v>185</v>
      </c>
      <c r="B184" s="1">
        <v>48</v>
      </c>
      <c r="C184" s="26" t="s">
        <v>1332</v>
      </c>
      <c r="D184" t="s">
        <v>239</v>
      </c>
      <c r="E184" s="27" t="s">
        <v>1333</v>
      </c>
      <c r="F184" s="28" t="s">
        <v>503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242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191</v>
      </c>
      <c r="E185" s="27" t="s">
        <v>243</v>
      </c>
    </row>
    <row r="186">
      <c r="A186" s="1" t="s">
        <v>193</v>
      </c>
      <c r="E186" s="33" t="s">
        <v>894</v>
      </c>
    </row>
    <row r="187">
      <c r="A187" s="1" t="s">
        <v>194</v>
      </c>
      <c r="E187" s="27" t="s">
        <v>703</v>
      </c>
    </row>
    <row r="188">
      <c r="A188" s="1" t="s">
        <v>185</v>
      </c>
      <c r="B188" s="1">
        <v>49</v>
      </c>
      <c r="C188" s="26" t="s">
        <v>1334</v>
      </c>
      <c r="D188" t="s">
        <v>239</v>
      </c>
      <c r="E188" s="27" t="s">
        <v>1335</v>
      </c>
      <c r="F188" s="28" t="s">
        <v>503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242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191</v>
      </c>
      <c r="E189" s="27" t="s">
        <v>243</v>
      </c>
    </row>
    <row r="190">
      <c r="A190" s="1" t="s">
        <v>193</v>
      </c>
      <c r="E190" s="33" t="s">
        <v>871</v>
      </c>
    </row>
    <row r="191">
      <c r="A191" s="1" t="s">
        <v>194</v>
      </c>
      <c r="E191" s="27" t="s">
        <v>703</v>
      </c>
    </row>
    <row r="192">
      <c r="A192" s="1" t="s">
        <v>185</v>
      </c>
      <c r="B192" s="1">
        <v>34</v>
      </c>
      <c r="C192" s="26" t="s">
        <v>825</v>
      </c>
      <c r="D192" t="s">
        <v>239</v>
      </c>
      <c r="E192" s="27" t="s">
        <v>826</v>
      </c>
      <c r="F192" s="28" t="s">
        <v>289</v>
      </c>
      <c r="G192" s="29">
        <v>30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242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191</v>
      </c>
      <c r="E193" s="27" t="s">
        <v>243</v>
      </c>
    </row>
    <row r="194">
      <c r="A194" s="1" t="s">
        <v>193</v>
      </c>
      <c r="E194" s="33" t="s">
        <v>707</v>
      </c>
    </row>
    <row r="195">
      <c r="A195" s="1" t="s">
        <v>194</v>
      </c>
      <c r="E195" s="27" t="s">
        <v>703</v>
      </c>
    </row>
    <row r="196">
      <c r="A196" s="1" t="s">
        <v>185</v>
      </c>
      <c r="B196" s="1">
        <v>43</v>
      </c>
      <c r="C196" s="26" t="s">
        <v>828</v>
      </c>
      <c r="D196" t="s">
        <v>239</v>
      </c>
      <c r="E196" s="27" t="s">
        <v>829</v>
      </c>
      <c r="F196" s="28" t="s">
        <v>830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242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191</v>
      </c>
      <c r="E197" s="27" t="s">
        <v>243</v>
      </c>
    </row>
    <row r="198">
      <c r="A198" s="1" t="s">
        <v>193</v>
      </c>
      <c r="E198" s="33" t="s">
        <v>871</v>
      </c>
    </row>
    <row r="199">
      <c r="A199" s="1" t="s">
        <v>194</v>
      </c>
      <c r="E199" s="27" t="s">
        <v>703</v>
      </c>
    </row>
    <row r="200">
      <c r="A200" s="1" t="s">
        <v>185</v>
      </c>
      <c r="B200" s="1">
        <v>42</v>
      </c>
      <c r="C200" s="26" t="s">
        <v>832</v>
      </c>
      <c r="D200" t="s">
        <v>239</v>
      </c>
      <c r="E200" s="27" t="s">
        <v>833</v>
      </c>
      <c r="F200" s="28" t="s">
        <v>289</v>
      </c>
      <c r="G200" s="29">
        <v>30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242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191</v>
      </c>
      <c r="E201" s="27" t="s">
        <v>243</v>
      </c>
    </row>
    <row r="202">
      <c r="A202" s="1" t="s">
        <v>193</v>
      </c>
      <c r="E202" s="33" t="s">
        <v>707</v>
      </c>
    </row>
    <row r="203">
      <c r="A203" s="1" t="s">
        <v>194</v>
      </c>
      <c r="E203" s="27" t="s">
        <v>703</v>
      </c>
    </row>
    <row r="204">
      <c r="A204" s="1" t="s">
        <v>185</v>
      </c>
      <c r="B204" s="1">
        <v>35</v>
      </c>
      <c r="C204" s="26" t="s">
        <v>839</v>
      </c>
      <c r="D204" t="s">
        <v>239</v>
      </c>
      <c r="E204" s="27" t="s">
        <v>840</v>
      </c>
      <c r="F204" s="28" t="s">
        <v>285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242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191</v>
      </c>
      <c r="E205" s="27" t="s">
        <v>243</v>
      </c>
    </row>
    <row r="206">
      <c r="A206" s="1" t="s">
        <v>193</v>
      </c>
      <c r="E206" s="33" t="s">
        <v>822</v>
      </c>
    </row>
    <row r="207">
      <c r="A207" s="1" t="s">
        <v>194</v>
      </c>
      <c r="E207" s="27" t="s">
        <v>703</v>
      </c>
    </row>
    <row r="208">
      <c r="A208" s="1" t="s">
        <v>185</v>
      </c>
      <c r="B208" s="1">
        <v>36</v>
      </c>
      <c r="C208" s="26" t="s">
        <v>842</v>
      </c>
      <c r="D208" t="s">
        <v>239</v>
      </c>
      <c r="E208" s="27" t="s">
        <v>843</v>
      </c>
      <c r="F208" s="28" t="s">
        <v>285</v>
      </c>
      <c r="G208" s="29">
        <v>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242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191</v>
      </c>
      <c r="E209" s="27" t="s">
        <v>243</v>
      </c>
    </row>
    <row r="210">
      <c r="A210" s="1" t="s">
        <v>193</v>
      </c>
      <c r="E210" s="33" t="s">
        <v>822</v>
      </c>
    </row>
    <row r="211">
      <c r="A211" s="1" t="s">
        <v>194</v>
      </c>
      <c r="E211" s="27" t="s">
        <v>703</v>
      </c>
    </row>
    <row r="212">
      <c r="A212" s="1" t="s">
        <v>185</v>
      </c>
      <c r="B212" s="1">
        <v>37</v>
      </c>
      <c r="C212" s="26" t="s">
        <v>2028</v>
      </c>
      <c r="D212" t="s">
        <v>239</v>
      </c>
      <c r="E212" s="27" t="s">
        <v>2029</v>
      </c>
      <c r="F212" s="28" t="s">
        <v>285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242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191</v>
      </c>
      <c r="E213" s="27" t="s">
        <v>243</v>
      </c>
    </row>
    <row r="214">
      <c r="A214" s="1" t="s">
        <v>193</v>
      </c>
      <c r="E214" s="33" t="s">
        <v>871</v>
      </c>
    </row>
    <row r="215">
      <c r="A215" s="1" t="s">
        <v>194</v>
      </c>
      <c r="E215" s="27" t="s">
        <v>703</v>
      </c>
    </row>
    <row r="216">
      <c r="A216" s="1" t="s">
        <v>185</v>
      </c>
      <c r="B216" s="1">
        <v>40</v>
      </c>
      <c r="C216" s="26" t="s">
        <v>846</v>
      </c>
      <c r="D216" t="s">
        <v>239</v>
      </c>
      <c r="E216" s="27" t="s">
        <v>847</v>
      </c>
      <c r="F216" s="28" t="s">
        <v>285</v>
      </c>
      <c r="G216" s="29">
        <v>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242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191</v>
      </c>
      <c r="E217" s="27" t="s">
        <v>243</v>
      </c>
    </row>
    <row r="218">
      <c r="A218" s="1" t="s">
        <v>193</v>
      </c>
      <c r="E218" s="33" t="s">
        <v>871</v>
      </c>
    </row>
    <row r="219">
      <c r="A219" s="1" t="s">
        <v>194</v>
      </c>
      <c r="E219" s="27" t="s">
        <v>703</v>
      </c>
    </row>
    <row r="220">
      <c r="A220" s="1" t="s">
        <v>185</v>
      </c>
      <c r="B220" s="1">
        <v>41</v>
      </c>
      <c r="C220" s="26" t="s">
        <v>2030</v>
      </c>
      <c r="D220" t="s">
        <v>239</v>
      </c>
      <c r="E220" s="27" t="s">
        <v>2031</v>
      </c>
      <c r="F220" s="28" t="s">
        <v>285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242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191</v>
      </c>
      <c r="E221" s="27" t="s">
        <v>243</v>
      </c>
    </row>
    <row r="222">
      <c r="A222" s="1" t="s">
        <v>193</v>
      </c>
      <c r="E222" s="33" t="s">
        <v>871</v>
      </c>
    </row>
    <row r="223">
      <c r="A223" s="1" t="s">
        <v>194</v>
      </c>
      <c r="E223" s="27" t="s">
        <v>703</v>
      </c>
    </row>
    <row r="224">
      <c r="A224" s="1" t="s">
        <v>185</v>
      </c>
      <c r="B224" s="1">
        <v>38</v>
      </c>
      <c r="C224" s="26" t="s">
        <v>848</v>
      </c>
      <c r="D224" t="s">
        <v>239</v>
      </c>
      <c r="E224" s="27" t="s">
        <v>849</v>
      </c>
      <c r="F224" s="28" t="s">
        <v>285</v>
      </c>
      <c r="G224" s="29">
        <v>4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242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191</v>
      </c>
      <c r="E225" s="27" t="s">
        <v>243</v>
      </c>
    </row>
    <row r="226">
      <c r="A226" s="1" t="s">
        <v>193</v>
      </c>
      <c r="E226" s="33" t="s">
        <v>822</v>
      </c>
    </row>
    <row r="227">
      <c r="A227" s="1" t="s">
        <v>194</v>
      </c>
      <c r="E227" s="27" t="s">
        <v>703</v>
      </c>
    </row>
    <row r="228">
      <c r="A228" s="1" t="s">
        <v>185</v>
      </c>
      <c r="B228" s="1">
        <v>39</v>
      </c>
      <c r="C228" s="26" t="s">
        <v>851</v>
      </c>
      <c r="D228" t="s">
        <v>239</v>
      </c>
      <c r="E228" s="27" t="s">
        <v>852</v>
      </c>
      <c r="F228" s="28" t="s">
        <v>285</v>
      </c>
      <c r="G228" s="29">
        <v>4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242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191</v>
      </c>
      <c r="E229" s="27" t="s">
        <v>243</v>
      </c>
    </row>
    <row r="230">
      <c r="A230" s="1" t="s">
        <v>193</v>
      </c>
      <c r="E230" s="33" t="s">
        <v>822</v>
      </c>
    </row>
    <row r="231">
      <c r="A231" s="1" t="s">
        <v>194</v>
      </c>
      <c r="E231" s="27" t="s">
        <v>703</v>
      </c>
    </row>
    <row r="232">
      <c r="A232" s="1" t="s">
        <v>185</v>
      </c>
      <c r="B232" s="1">
        <v>33</v>
      </c>
      <c r="C232" s="26" t="s">
        <v>1704</v>
      </c>
      <c r="D232" t="s">
        <v>239</v>
      </c>
      <c r="E232" s="27" t="s">
        <v>1705</v>
      </c>
      <c r="F232" s="28" t="s">
        <v>830</v>
      </c>
      <c r="G232" s="29">
        <v>1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242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191</v>
      </c>
      <c r="E233" s="27" t="s">
        <v>243</v>
      </c>
    </row>
    <row r="234">
      <c r="A234" s="1" t="s">
        <v>193</v>
      </c>
      <c r="E234" s="33" t="s">
        <v>792</v>
      </c>
    </row>
    <row r="235">
      <c r="A235" s="1" t="s">
        <v>194</v>
      </c>
      <c r="E235" s="27" t="s">
        <v>703</v>
      </c>
    </row>
    <row r="236">
      <c r="A236" s="1" t="s">
        <v>185</v>
      </c>
      <c r="B236" s="1">
        <v>31</v>
      </c>
      <c r="C236" s="26" t="s">
        <v>1249</v>
      </c>
      <c r="D236" t="s">
        <v>239</v>
      </c>
      <c r="E236" s="27" t="s">
        <v>1250</v>
      </c>
      <c r="F236" s="28" t="s">
        <v>285</v>
      </c>
      <c r="G236" s="29">
        <v>2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242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191</v>
      </c>
      <c r="E237" s="27" t="s">
        <v>243</v>
      </c>
    </row>
    <row r="238">
      <c r="A238" s="1" t="s">
        <v>193</v>
      </c>
      <c r="E238" s="33" t="s">
        <v>871</v>
      </c>
    </row>
    <row r="239">
      <c r="A239" s="1" t="s">
        <v>194</v>
      </c>
      <c r="E239" s="27" t="s">
        <v>703</v>
      </c>
    </row>
    <row r="240">
      <c r="A240" s="1" t="s">
        <v>185</v>
      </c>
      <c r="B240" s="1">
        <v>32</v>
      </c>
      <c r="C240" s="26" t="s">
        <v>1254</v>
      </c>
      <c r="D240" t="s">
        <v>239</v>
      </c>
      <c r="E240" s="27" t="s">
        <v>1255</v>
      </c>
      <c r="F240" s="28" t="s">
        <v>285</v>
      </c>
      <c r="G240" s="29">
        <v>2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242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191</v>
      </c>
      <c r="E241" s="27" t="s">
        <v>243</v>
      </c>
    </row>
    <row r="242">
      <c r="A242" s="1" t="s">
        <v>193</v>
      </c>
      <c r="E242" s="33" t="s">
        <v>871</v>
      </c>
    </row>
    <row r="243">
      <c r="A243" s="1" t="s">
        <v>194</v>
      </c>
      <c r="E243" s="27" t="s">
        <v>703</v>
      </c>
    </row>
    <row r="244">
      <c r="A244" s="1" t="s">
        <v>185</v>
      </c>
      <c r="B244" s="1">
        <v>28</v>
      </c>
      <c r="C244" s="26" t="s">
        <v>1717</v>
      </c>
      <c r="D244" t="s">
        <v>239</v>
      </c>
      <c r="E244" s="27" t="s">
        <v>1718</v>
      </c>
      <c r="F244" s="28" t="s">
        <v>285</v>
      </c>
      <c r="G244" s="29">
        <v>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242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191</v>
      </c>
      <c r="E245" s="27" t="s">
        <v>243</v>
      </c>
    </row>
    <row r="246">
      <c r="A246" s="1" t="s">
        <v>193</v>
      </c>
      <c r="E246" s="33" t="s">
        <v>792</v>
      </c>
    </row>
    <row r="247">
      <c r="A247" s="1" t="s">
        <v>194</v>
      </c>
      <c r="E247" s="27" t="s">
        <v>703</v>
      </c>
    </row>
    <row r="248">
      <c r="A248" s="1" t="s">
        <v>185</v>
      </c>
      <c r="B248" s="1">
        <v>29</v>
      </c>
      <c r="C248" s="26" t="s">
        <v>1719</v>
      </c>
      <c r="D248" t="s">
        <v>239</v>
      </c>
      <c r="E248" s="27" t="s">
        <v>1720</v>
      </c>
      <c r="F248" s="28" t="s">
        <v>285</v>
      </c>
      <c r="G248" s="29">
        <v>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242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191</v>
      </c>
      <c r="E249" s="27" t="s">
        <v>243</v>
      </c>
    </row>
    <row r="250">
      <c r="A250" s="1" t="s">
        <v>193</v>
      </c>
      <c r="E250" s="33" t="s">
        <v>792</v>
      </c>
    </row>
    <row r="251">
      <c r="A251" s="1" t="s">
        <v>194</v>
      </c>
      <c r="E251" s="27" t="s">
        <v>703</v>
      </c>
    </row>
    <row r="252" ht="25.5">
      <c r="A252" s="1" t="s">
        <v>185</v>
      </c>
      <c r="B252" s="1">
        <v>8</v>
      </c>
      <c r="C252" s="26" t="s">
        <v>2032</v>
      </c>
      <c r="D252" t="s">
        <v>239</v>
      </c>
      <c r="E252" s="27" t="s">
        <v>2033</v>
      </c>
      <c r="F252" s="28" t="s">
        <v>285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242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191</v>
      </c>
      <c r="E253" s="27" t="s">
        <v>243</v>
      </c>
    </row>
    <row r="254">
      <c r="A254" s="1" t="s">
        <v>193</v>
      </c>
      <c r="E254" s="33" t="s">
        <v>792</v>
      </c>
    </row>
    <row r="255">
      <c r="A255" s="1" t="s">
        <v>194</v>
      </c>
      <c r="E255" s="27" t="s">
        <v>703</v>
      </c>
    </row>
    <row r="256">
      <c r="A256" s="1" t="s">
        <v>185</v>
      </c>
      <c r="B256" s="1">
        <v>9</v>
      </c>
      <c r="C256" s="26" t="s">
        <v>2034</v>
      </c>
      <c r="D256" t="s">
        <v>239</v>
      </c>
      <c r="E256" s="27" t="s">
        <v>2035</v>
      </c>
      <c r="F256" s="28" t="s">
        <v>285</v>
      </c>
      <c r="G256" s="29">
        <v>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242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191</v>
      </c>
      <c r="E257" s="27" t="s">
        <v>243</v>
      </c>
    </row>
    <row r="258">
      <c r="A258" s="1" t="s">
        <v>193</v>
      </c>
      <c r="E258" s="33" t="s">
        <v>792</v>
      </c>
    </row>
    <row r="259">
      <c r="A259" s="1" t="s">
        <v>194</v>
      </c>
      <c r="E259" s="27" t="s">
        <v>703</v>
      </c>
    </row>
    <row r="260">
      <c r="A260" s="1" t="s">
        <v>185</v>
      </c>
      <c r="B260" s="1">
        <v>10</v>
      </c>
      <c r="C260" s="26" t="s">
        <v>2036</v>
      </c>
      <c r="D260" t="s">
        <v>239</v>
      </c>
      <c r="E260" s="27" t="s">
        <v>2037</v>
      </c>
      <c r="F260" s="28" t="s">
        <v>285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242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191</v>
      </c>
      <c r="E261" s="27" t="s">
        <v>243</v>
      </c>
    </row>
    <row r="262">
      <c r="A262" s="1" t="s">
        <v>193</v>
      </c>
      <c r="E262" s="33" t="s">
        <v>792</v>
      </c>
    </row>
    <row r="263">
      <c r="A263" s="1" t="s">
        <v>194</v>
      </c>
      <c r="E263" s="27" t="s">
        <v>703</v>
      </c>
    </row>
    <row r="264">
      <c r="A264" s="1" t="s">
        <v>185</v>
      </c>
      <c r="B264" s="1">
        <v>11</v>
      </c>
      <c r="C264" s="26" t="s">
        <v>2038</v>
      </c>
      <c r="D264" t="s">
        <v>239</v>
      </c>
      <c r="E264" s="27" t="s">
        <v>2039</v>
      </c>
      <c r="F264" s="28" t="s">
        <v>285</v>
      </c>
      <c r="G264" s="29">
        <v>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242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191</v>
      </c>
      <c r="E265" s="27" t="s">
        <v>243</v>
      </c>
    </row>
    <row r="266">
      <c r="A266" s="1" t="s">
        <v>193</v>
      </c>
      <c r="E266" s="33" t="s">
        <v>792</v>
      </c>
    </row>
    <row r="267">
      <c r="A267" s="1" t="s">
        <v>194</v>
      </c>
      <c r="E267" s="27" t="s">
        <v>703</v>
      </c>
    </row>
    <row r="268">
      <c r="A268" s="1" t="s">
        <v>185</v>
      </c>
      <c r="B268" s="1">
        <v>12</v>
      </c>
      <c r="C268" s="26" t="s">
        <v>2040</v>
      </c>
      <c r="D268" t="s">
        <v>239</v>
      </c>
      <c r="E268" s="27" t="s">
        <v>2041</v>
      </c>
      <c r="F268" s="28" t="s">
        <v>285</v>
      </c>
      <c r="G268" s="29">
        <v>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242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191</v>
      </c>
      <c r="E269" s="27" t="s">
        <v>243</v>
      </c>
    </row>
    <row r="270">
      <c r="A270" s="1" t="s">
        <v>193</v>
      </c>
      <c r="E270" s="33" t="s">
        <v>792</v>
      </c>
    </row>
    <row r="271">
      <c r="A271" s="1" t="s">
        <v>194</v>
      </c>
      <c r="E271" s="27" t="s">
        <v>703</v>
      </c>
    </row>
    <row r="272">
      <c r="A272" s="1" t="s">
        <v>185</v>
      </c>
      <c r="B272" s="1">
        <v>14</v>
      </c>
      <c r="C272" s="26" t="s">
        <v>2042</v>
      </c>
      <c r="D272" t="s">
        <v>239</v>
      </c>
      <c r="E272" s="27" t="s">
        <v>2043</v>
      </c>
      <c r="F272" s="28" t="s">
        <v>285</v>
      </c>
      <c r="G272" s="29">
        <v>1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242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191</v>
      </c>
      <c r="E273" s="27" t="s">
        <v>243</v>
      </c>
    </row>
    <row r="274">
      <c r="A274" s="1" t="s">
        <v>193</v>
      </c>
      <c r="E274" s="33" t="s">
        <v>792</v>
      </c>
    </row>
    <row r="275">
      <c r="A275" s="1" t="s">
        <v>194</v>
      </c>
      <c r="E275" s="27" t="s">
        <v>703</v>
      </c>
    </row>
    <row r="276">
      <c r="A276" s="1" t="s">
        <v>185</v>
      </c>
      <c r="B276" s="1">
        <v>13</v>
      </c>
      <c r="C276" s="26" t="s">
        <v>2044</v>
      </c>
      <c r="D276" t="s">
        <v>239</v>
      </c>
      <c r="E276" s="27" t="s">
        <v>2045</v>
      </c>
      <c r="F276" s="28" t="s">
        <v>285</v>
      </c>
      <c r="G276" s="29">
        <v>1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242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191</v>
      </c>
      <c r="E277" s="27" t="s">
        <v>243</v>
      </c>
    </row>
    <row r="278">
      <c r="A278" s="1" t="s">
        <v>193</v>
      </c>
      <c r="E278" s="33" t="s">
        <v>792</v>
      </c>
    </row>
    <row r="279">
      <c r="A279" s="1" t="s">
        <v>194</v>
      </c>
      <c r="E279" s="27" t="s">
        <v>703</v>
      </c>
    </row>
    <row r="280">
      <c r="A280" s="1" t="s">
        <v>185</v>
      </c>
      <c r="B280" s="1">
        <v>15</v>
      </c>
      <c r="C280" s="26" t="s">
        <v>2046</v>
      </c>
      <c r="D280" t="s">
        <v>239</v>
      </c>
      <c r="E280" s="27" t="s">
        <v>2047</v>
      </c>
      <c r="F280" s="28" t="s">
        <v>289</v>
      </c>
      <c r="G280" s="29">
        <v>30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242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191</v>
      </c>
      <c r="E281" s="27" t="s">
        <v>243</v>
      </c>
    </row>
    <row r="282">
      <c r="A282" s="1" t="s">
        <v>193</v>
      </c>
      <c r="E282" s="33" t="s">
        <v>707</v>
      </c>
    </row>
    <row r="283">
      <c r="A283" s="1" t="s">
        <v>194</v>
      </c>
      <c r="E283" s="27" t="s">
        <v>703</v>
      </c>
    </row>
    <row r="284">
      <c r="A284" s="1" t="s">
        <v>185</v>
      </c>
      <c r="B284" s="1">
        <v>16</v>
      </c>
      <c r="C284" s="26" t="s">
        <v>2048</v>
      </c>
      <c r="D284" t="s">
        <v>239</v>
      </c>
      <c r="E284" s="27" t="s">
        <v>2049</v>
      </c>
      <c r="F284" s="28" t="s">
        <v>285</v>
      </c>
      <c r="G284" s="29">
        <v>4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242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191</v>
      </c>
      <c r="E285" s="27" t="s">
        <v>243</v>
      </c>
    </row>
    <row r="286">
      <c r="A286" s="1" t="s">
        <v>193</v>
      </c>
      <c r="E286" s="33" t="s">
        <v>822</v>
      </c>
    </row>
    <row r="287">
      <c r="A287" s="1" t="s">
        <v>194</v>
      </c>
      <c r="E287" s="27" t="s">
        <v>703</v>
      </c>
    </row>
    <row r="288">
      <c r="A288" s="1" t="s">
        <v>185</v>
      </c>
      <c r="B288" s="1">
        <v>18</v>
      </c>
      <c r="C288" s="26" t="s">
        <v>2050</v>
      </c>
      <c r="D288" t="s">
        <v>239</v>
      </c>
      <c r="E288" s="27" t="s">
        <v>2051</v>
      </c>
      <c r="F288" s="28" t="s">
        <v>285</v>
      </c>
      <c r="G288" s="29">
        <v>1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242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191</v>
      </c>
      <c r="E289" s="27" t="s">
        <v>243</v>
      </c>
    </row>
    <row r="290">
      <c r="A290" s="1" t="s">
        <v>193</v>
      </c>
      <c r="E290" s="33" t="s">
        <v>792</v>
      </c>
    </row>
    <row r="291">
      <c r="A291" s="1" t="s">
        <v>194</v>
      </c>
      <c r="E291" s="27" t="s">
        <v>703</v>
      </c>
    </row>
    <row r="292" ht="25.5">
      <c r="A292" s="1" t="s">
        <v>185</v>
      </c>
      <c r="B292" s="1">
        <v>19</v>
      </c>
      <c r="C292" s="26" t="s">
        <v>2052</v>
      </c>
      <c r="D292" t="s">
        <v>239</v>
      </c>
      <c r="E292" s="27" t="s">
        <v>2053</v>
      </c>
      <c r="F292" s="28" t="s">
        <v>285</v>
      </c>
      <c r="G292" s="29">
        <v>3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242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191</v>
      </c>
      <c r="E293" s="27" t="s">
        <v>243</v>
      </c>
    </row>
    <row r="294">
      <c r="A294" s="1" t="s">
        <v>193</v>
      </c>
      <c r="E294" s="33" t="s">
        <v>1096</v>
      </c>
    </row>
    <row r="295">
      <c r="A295" s="1" t="s">
        <v>194</v>
      </c>
      <c r="E295" s="27" t="s">
        <v>703</v>
      </c>
    </row>
    <row r="296">
      <c r="A296" s="1" t="s">
        <v>185</v>
      </c>
      <c r="B296" s="1">
        <v>24</v>
      </c>
      <c r="C296" s="26" t="s">
        <v>2054</v>
      </c>
      <c r="D296" t="s">
        <v>239</v>
      </c>
      <c r="E296" s="27" t="s">
        <v>2055</v>
      </c>
      <c r="F296" s="28" t="s">
        <v>285</v>
      </c>
      <c r="G296" s="29">
        <v>1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242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191</v>
      </c>
      <c r="E297" s="27" t="s">
        <v>243</v>
      </c>
    </row>
    <row r="298">
      <c r="A298" s="1" t="s">
        <v>193</v>
      </c>
      <c r="E298" s="33" t="s">
        <v>792</v>
      </c>
    </row>
    <row r="299">
      <c r="A299" s="1" t="s">
        <v>194</v>
      </c>
      <c r="E299" s="27" t="s">
        <v>703</v>
      </c>
    </row>
    <row r="300">
      <c r="A300" s="1" t="s">
        <v>185</v>
      </c>
      <c r="B300" s="1">
        <v>25</v>
      </c>
      <c r="C300" s="26" t="s">
        <v>2056</v>
      </c>
      <c r="D300" t="s">
        <v>239</v>
      </c>
      <c r="E300" s="27" t="s">
        <v>2057</v>
      </c>
      <c r="F300" s="28" t="s">
        <v>285</v>
      </c>
      <c r="G300" s="29">
        <v>1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242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191</v>
      </c>
      <c r="E301" s="27" t="s">
        <v>243</v>
      </c>
    </row>
    <row r="302">
      <c r="A302" s="1" t="s">
        <v>193</v>
      </c>
      <c r="E302" s="33" t="s">
        <v>792</v>
      </c>
    </row>
    <row r="303">
      <c r="A303" s="1" t="s">
        <v>194</v>
      </c>
      <c r="E303" s="27" t="s">
        <v>703</v>
      </c>
    </row>
    <row r="304">
      <c r="A304" s="1" t="s">
        <v>185</v>
      </c>
      <c r="B304" s="1">
        <v>20</v>
      </c>
      <c r="C304" s="26" t="s">
        <v>2058</v>
      </c>
      <c r="D304" t="s">
        <v>239</v>
      </c>
      <c r="E304" s="27" t="s">
        <v>2059</v>
      </c>
      <c r="F304" s="28" t="s">
        <v>285</v>
      </c>
      <c r="G304" s="29">
        <v>1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242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191</v>
      </c>
      <c r="E305" s="27" t="s">
        <v>243</v>
      </c>
    </row>
    <row r="306">
      <c r="A306" s="1" t="s">
        <v>193</v>
      </c>
      <c r="E306" s="33" t="s">
        <v>792</v>
      </c>
    </row>
    <row r="307">
      <c r="A307" s="1" t="s">
        <v>194</v>
      </c>
      <c r="E307" s="27" t="s">
        <v>703</v>
      </c>
    </row>
    <row r="308">
      <c r="A308" s="1" t="s">
        <v>185</v>
      </c>
      <c r="B308" s="1">
        <v>21</v>
      </c>
      <c r="C308" s="26" t="s">
        <v>2060</v>
      </c>
      <c r="D308" t="s">
        <v>239</v>
      </c>
      <c r="E308" s="27" t="s">
        <v>2061</v>
      </c>
      <c r="F308" s="28" t="s">
        <v>285</v>
      </c>
      <c r="G308" s="29">
        <v>1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242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191</v>
      </c>
      <c r="E309" s="27" t="s">
        <v>243</v>
      </c>
    </row>
    <row r="310">
      <c r="A310" s="1" t="s">
        <v>193</v>
      </c>
      <c r="E310" s="33" t="s">
        <v>792</v>
      </c>
    </row>
    <row r="311">
      <c r="A311" s="1" t="s">
        <v>194</v>
      </c>
      <c r="E311" s="27" t="s">
        <v>703</v>
      </c>
    </row>
    <row r="312">
      <c r="A312" s="1" t="s">
        <v>185</v>
      </c>
      <c r="B312" s="1">
        <v>26</v>
      </c>
      <c r="C312" s="26" t="s">
        <v>1765</v>
      </c>
      <c r="D312" t="s">
        <v>239</v>
      </c>
      <c r="E312" s="27" t="s">
        <v>1766</v>
      </c>
      <c r="F312" s="28" t="s">
        <v>285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242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191</v>
      </c>
      <c r="E313" s="27" t="s">
        <v>243</v>
      </c>
    </row>
    <row r="314">
      <c r="A314" s="1" t="s">
        <v>193</v>
      </c>
      <c r="E314" s="33" t="s">
        <v>792</v>
      </c>
    </row>
    <row r="315">
      <c r="A315" s="1" t="s">
        <v>194</v>
      </c>
      <c r="E315" s="27" t="s">
        <v>703</v>
      </c>
    </row>
    <row r="316">
      <c r="A316" s="1" t="s">
        <v>185</v>
      </c>
      <c r="B316" s="1">
        <v>27</v>
      </c>
      <c r="C316" s="26" t="s">
        <v>1767</v>
      </c>
      <c r="D316" t="s">
        <v>239</v>
      </c>
      <c r="E316" s="27" t="s">
        <v>1768</v>
      </c>
      <c r="F316" s="28" t="s">
        <v>285</v>
      </c>
      <c r="G316" s="29">
        <v>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242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191</v>
      </c>
      <c r="E317" s="27" t="s">
        <v>243</v>
      </c>
    </row>
    <row r="318">
      <c r="A318" s="1" t="s">
        <v>193</v>
      </c>
      <c r="E318" s="33" t="s">
        <v>792</v>
      </c>
    </row>
    <row r="319">
      <c r="A319" s="1" t="s">
        <v>194</v>
      </c>
      <c r="E319" s="27" t="s">
        <v>703</v>
      </c>
    </row>
    <row r="320">
      <c r="A320" s="1" t="s">
        <v>185</v>
      </c>
      <c r="B320" s="1">
        <v>22</v>
      </c>
      <c r="C320" s="26" t="s">
        <v>2062</v>
      </c>
      <c r="D320" t="s">
        <v>239</v>
      </c>
      <c r="E320" s="27" t="s">
        <v>2063</v>
      </c>
      <c r="F320" s="28" t="s">
        <v>285</v>
      </c>
      <c r="G320" s="29">
        <v>1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242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191</v>
      </c>
      <c r="E321" s="27" t="s">
        <v>243</v>
      </c>
    </row>
    <row r="322">
      <c r="A322" s="1" t="s">
        <v>193</v>
      </c>
      <c r="E322" s="33" t="s">
        <v>792</v>
      </c>
    </row>
    <row r="323">
      <c r="A323" s="1" t="s">
        <v>194</v>
      </c>
      <c r="E323" s="27" t="s">
        <v>703</v>
      </c>
    </row>
    <row r="324">
      <c r="A324" s="1" t="s">
        <v>185</v>
      </c>
      <c r="B324" s="1">
        <v>23</v>
      </c>
      <c r="C324" s="26" t="s">
        <v>2064</v>
      </c>
      <c r="D324" t="s">
        <v>239</v>
      </c>
      <c r="E324" s="27" t="s">
        <v>2065</v>
      </c>
      <c r="F324" s="28" t="s">
        <v>285</v>
      </c>
      <c r="G324" s="29">
        <v>1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242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191</v>
      </c>
      <c r="E325" s="27" t="s">
        <v>243</v>
      </c>
    </row>
    <row r="326">
      <c r="A326" s="1" t="s">
        <v>193</v>
      </c>
      <c r="E326" s="33" t="s">
        <v>792</v>
      </c>
    </row>
    <row r="327">
      <c r="A327" s="1" t="s">
        <v>194</v>
      </c>
      <c r="E327" s="27" t="s">
        <v>703</v>
      </c>
    </row>
    <row r="328">
      <c r="A328" s="1" t="s">
        <v>185</v>
      </c>
      <c r="B328" s="1">
        <v>17</v>
      </c>
      <c r="C328" s="26" t="s">
        <v>2066</v>
      </c>
      <c r="D328" t="s">
        <v>239</v>
      </c>
      <c r="E328" s="27" t="s">
        <v>2067</v>
      </c>
      <c r="F328" s="28" t="s">
        <v>285</v>
      </c>
      <c r="G328" s="29">
        <v>4</v>
      </c>
      <c r="H328" s="28">
        <v>0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759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191</v>
      </c>
      <c r="E329" s="27" t="s">
        <v>243</v>
      </c>
    </row>
    <row r="330">
      <c r="A330" s="1" t="s">
        <v>193</v>
      </c>
      <c r="E330" s="33" t="s">
        <v>822</v>
      </c>
    </row>
    <row r="331" ht="127.5">
      <c r="A331" s="1" t="s">
        <v>194</v>
      </c>
      <c r="E331" s="27" t="s">
        <v>1787</v>
      </c>
    </row>
    <row r="332">
      <c r="A332" s="1" t="s">
        <v>185</v>
      </c>
      <c r="B332" s="1">
        <v>30</v>
      </c>
      <c r="C332" s="26" t="s">
        <v>2068</v>
      </c>
      <c r="D332" t="s">
        <v>239</v>
      </c>
      <c r="E332" s="27" t="s">
        <v>1795</v>
      </c>
      <c r="F332" s="28" t="s">
        <v>285</v>
      </c>
      <c r="G332" s="29">
        <v>1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759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191</v>
      </c>
      <c r="E333" s="27" t="s">
        <v>243</v>
      </c>
    </row>
    <row r="334">
      <c r="A334" s="1" t="s">
        <v>193</v>
      </c>
      <c r="E334" s="33" t="s">
        <v>792</v>
      </c>
    </row>
    <row r="335" ht="178.5">
      <c r="A335" s="1" t="s">
        <v>194</v>
      </c>
      <c r="E335" s="27" t="s">
        <v>1796</v>
      </c>
    </row>
    <row r="336">
      <c r="A336" s="1" t="s">
        <v>185</v>
      </c>
      <c r="B336" s="1">
        <v>76</v>
      </c>
      <c r="C336" s="26" t="s">
        <v>2069</v>
      </c>
      <c r="D336" t="s">
        <v>239</v>
      </c>
      <c r="E336" s="27" t="s">
        <v>1614</v>
      </c>
      <c r="F336" s="28" t="s">
        <v>285</v>
      </c>
      <c r="G336" s="29">
        <v>2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759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191</v>
      </c>
      <c r="E337" s="27" t="s">
        <v>243</v>
      </c>
    </row>
    <row r="338">
      <c r="A338" s="1" t="s">
        <v>193</v>
      </c>
      <c r="E338" s="33" t="s">
        <v>871</v>
      </c>
    </row>
    <row r="339" ht="38.25">
      <c r="A339" s="1" t="s">
        <v>194</v>
      </c>
      <c r="E339" s="27" t="s">
        <v>1615</v>
      </c>
    </row>
    <row r="340">
      <c r="A340" s="1" t="s">
        <v>185</v>
      </c>
      <c r="B340" s="1">
        <v>81</v>
      </c>
      <c r="C340" s="26" t="s">
        <v>2070</v>
      </c>
      <c r="D340" t="s">
        <v>239</v>
      </c>
      <c r="E340" s="27" t="s">
        <v>1408</v>
      </c>
      <c r="F340" s="28" t="s">
        <v>319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759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191</v>
      </c>
      <c r="E341" s="27" t="s">
        <v>243</v>
      </c>
    </row>
    <row r="342">
      <c r="A342" s="1" t="s">
        <v>193</v>
      </c>
      <c r="E342" s="33" t="s">
        <v>792</v>
      </c>
    </row>
    <row r="343" ht="25.5">
      <c r="A343" s="1" t="s">
        <v>194</v>
      </c>
      <c r="E343" s="27" t="s">
        <v>1409</v>
      </c>
    </row>
    <row r="344">
      <c r="A344" s="1" t="s">
        <v>185</v>
      </c>
      <c r="B344" s="1">
        <v>82</v>
      </c>
      <c r="C344" s="26" t="s">
        <v>2071</v>
      </c>
      <c r="D344" t="s">
        <v>239</v>
      </c>
      <c r="E344" s="27" t="s">
        <v>1602</v>
      </c>
      <c r="F344" s="28" t="s">
        <v>319</v>
      </c>
      <c r="G344" s="29">
        <v>0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759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191</v>
      </c>
      <c r="E345" s="27" t="s">
        <v>243</v>
      </c>
    </row>
    <row r="346">
      <c r="A346" s="1" t="s">
        <v>193</v>
      </c>
      <c r="E346" s="33" t="s">
        <v>1603</v>
      </c>
    </row>
    <row r="347" ht="25.5">
      <c r="A347" s="1" t="s">
        <v>194</v>
      </c>
      <c r="E347" s="27" t="s">
        <v>1604</v>
      </c>
    </row>
    <row r="348">
      <c r="A348" s="1" t="s">
        <v>182</v>
      </c>
      <c r="C348" s="22" t="s">
        <v>1616</v>
      </c>
      <c r="E348" s="23" t="s">
        <v>1617</v>
      </c>
      <c r="L348" s="24">
        <f>SUMIFS(L349:L352,A349:A352,"P")</f>
        <v>0</v>
      </c>
      <c r="M348" s="24">
        <f>SUMIFS(M349:M352,A349:A352,"P")</f>
        <v>0</v>
      </c>
      <c r="N348" s="25"/>
    </row>
    <row r="349">
      <c r="A349" s="1" t="s">
        <v>185</v>
      </c>
      <c r="B349" s="1">
        <v>83</v>
      </c>
      <c r="C349" s="26" t="s">
        <v>2072</v>
      </c>
      <c r="D349" t="s">
        <v>239</v>
      </c>
      <c r="E349" s="27" t="s">
        <v>2073</v>
      </c>
      <c r="F349" s="28" t="s">
        <v>269</v>
      </c>
      <c r="G349" s="29">
        <v>300</v>
      </c>
      <c r="H349" s="28">
        <v>0</v>
      </c>
      <c r="I349" s="30">
        <f>ROUND(G349*H349,P4)</f>
        <v>0</v>
      </c>
      <c r="L349" s="31">
        <v>0</v>
      </c>
      <c r="M349" s="24">
        <f>ROUND(G349*L349,P4)</f>
        <v>0</v>
      </c>
      <c r="N349" s="25" t="s">
        <v>242</v>
      </c>
      <c r="O349" s="32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191</v>
      </c>
      <c r="E350" s="27" t="s">
        <v>243</v>
      </c>
    </row>
    <row r="351">
      <c r="A351" s="1" t="s">
        <v>193</v>
      </c>
      <c r="E351" s="33" t="s">
        <v>1425</v>
      </c>
    </row>
    <row r="352">
      <c r="A352" s="1" t="s">
        <v>194</v>
      </c>
      <c r="E352" s="27" t="s">
        <v>703</v>
      </c>
    </row>
    <row r="353">
      <c r="A353" s="1" t="s">
        <v>182</v>
      </c>
      <c r="C353" s="22" t="s">
        <v>1228</v>
      </c>
      <c r="E353" s="23" t="s">
        <v>1229</v>
      </c>
      <c r="L353" s="24">
        <f>SUMIFS(L354:L369,A354:A369,"P")</f>
        <v>0</v>
      </c>
      <c r="M353" s="24">
        <f>SUMIFS(M354:M369,A354:A369,"P")</f>
        <v>0</v>
      </c>
      <c r="N353" s="25"/>
    </row>
    <row r="354" ht="25.5">
      <c r="A354" s="1" t="s">
        <v>185</v>
      </c>
      <c r="B354" s="1">
        <v>86</v>
      </c>
      <c r="C354" s="26" t="s">
        <v>186</v>
      </c>
      <c r="D354" t="s">
        <v>187</v>
      </c>
      <c r="E354" s="27" t="s">
        <v>188</v>
      </c>
      <c r="F354" s="28" t="s">
        <v>189</v>
      </c>
      <c r="G354" s="29">
        <v>8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190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191</v>
      </c>
      <c r="E355" s="27" t="s">
        <v>192</v>
      </c>
    </row>
    <row r="356">
      <c r="A356" s="1" t="s">
        <v>193</v>
      </c>
      <c r="E356" s="33" t="s">
        <v>894</v>
      </c>
    </row>
    <row r="357" ht="153">
      <c r="A357" s="1" t="s">
        <v>194</v>
      </c>
      <c r="E357" s="27" t="s">
        <v>195</v>
      </c>
    </row>
    <row r="358" ht="25.5">
      <c r="A358" s="1" t="s">
        <v>185</v>
      </c>
      <c r="B358" s="1">
        <v>87</v>
      </c>
      <c r="C358" s="26" t="s">
        <v>2074</v>
      </c>
      <c r="D358" t="s">
        <v>2075</v>
      </c>
      <c r="E358" s="27" t="s">
        <v>2076</v>
      </c>
      <c r="F358" s="28" t="s">
        <v>189</v>
      </c>
      <c r="G358" s="29">
        <v>5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190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191</v>
      </c>
      <c r="E359" s="27" t="s">
        <v>192</v>
      </c>
    </row>
    <row r="360">
      <c r="A360" s="1" t="s">
        <v>193</v>
      </c>
      <c r="E360" s="33" t="s">
        <v>855</v>
      </c>
    </row>
    <row r="361" ht="153">
      <c r="A361" s="1" t="s">
        <v>194</v>
      </c>
      <c r="E361" s="27" t="s">
        <v>195</v>
      </c>
    </row>
    <row r="362" ht="25.5">
      <c r="A362" s="1" t="s">
        <v>185</v>
      </c>
      <c r="B362" s="1">
        <v>88</v>
      </c>
      <c r="C362" s="26" t="s">
        <v>1231</v>
      </c>
      <c r="D362" t="s">
        <v>1232</v>
      </c>
      <c r="E362" s="27" t="s">
        <v>1233</v>
      </c>
      <c r="F362" s="28" t="s">
        <v>189</v>
      </c>
      <c r="G362" s="29">
        <v>0.01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190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191</v>
      </c>
      <c r="E363" s="27" t="s">
        <v>192</v>
      </c>
    </row>
    <row r="364">
      <c r="A364" s="1" t="s">
        <v>193</v>
      </c>
      <c r="E364" s="33" t="s">
        <v>1297</v>
      </c>
    </row>
    <row r="365" ht="153">
      <c r="A365" s="1" t="s">
        <v>194</v>
      </c>
      <c r="E365" s="27" t="s">
        <v>195</v>
      </c>
    </row>
    <row r="366" ht="25.5">
      <c r="A366" s="1" t="s">
        <v>185</v>
      </c>
      <c r="B366" s="1">
        <v>89</v>
      </c>
      <c r="C366" s="26" t="s">
        <v>209</v>
      </c>
      <c r="D366" t="s">
        <v>210</v>
      </c>
      <c r="E366" s="27" t="s">
        <v>211</v>
      </c>
      <c r="F366" s="28" t="s">
        <v>189</v>
      </c>
      <c r="G366" s="29">
        <v>0.01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190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191</v>
      </c>
      <c r="E367" s="27" t="s">
        <v>192</v>
      </c>
    </row>
    <row r="368">
      <c r="A368" s="1" t="s">
        <v>193</v>
      </c>
      <c r="E368" s="33" t="s">
        <v>1297</v>
      </c>
    </row>
    <row r="369" ht="153">
      <c r="A369" s="1" t="s">
        <v>194</v>
      </c>
      <c r="E369" s="27" t="s">
        <v>195</v>
      </c>
    </row>
  </sheetData>
  <sheetProtection sheet="1" objects="1" scenarios="1" spinCount="100000" saltValue="x+43on4e/y4stt7zy2SLFx8+P6m1utMnGlvHKq+BghwcdQpvss8GvnBoEeSGClvgbn+dR2/67NNvc0U6IBIr+g==" hashValue="Bp8T4tMR9Klcmhvh7eP2dVEuy+DGzOIxE0DhPy2fwIVWgElsfHHxsGiOMZEpNaX4YI6Dh8Y7Gc1KZZl7vWxWp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COUNTIFS(L8:L227,"=0",A8:A227,"P")+COUNTIFS(L8:L227,"",A8:A227,"P")+SUM(Q8:Q227)</f>
        <v>0</v>
      </c>
    </row>
    <row r="8">
      <c r="A8" s="1" t="s">
        <v>180</v>
      </c>
      <c r="C8" s="22" t="s">
        <v>2077</v>
      </c>
      <c r="E8" s="23" t="s">
        <v>57</v>
      </c>
      <c r="L8" s="24">
        <f>L9+L214</f>
        <v>0</v>
      </c>
      <c r="M8" s="24">
        <f>M9+M214</f>
        <v>0</v>
      </c>
      <c r="N8" s="25"/>
    </row>
    <row r="9">
      <c r="A9" s="1" t="s">
        <v>182</v>
      </c>
      <c r="C9" s="22" t="s">
        <v>1304</v>
      </c>
      <c r="E9" s="23" t="s">
        <v>1305</v>
      </c>
      <c r="L9" s="24">
        <f>SUMIFS(L10:L213,A10:A213,"P")</f>
        <v>0</v>
      </c>
      <c r="M9" s="24">
        <f>SUMIFS(M10:M213,A10:A213,"P")</f>
        <v>0</v>
      </c>
      <c r="N9" s="25"/>
    </row>
    <row r="10">
      <c r="A10" s="1" t="s">
        <v>185</v>
      </c>
      <c r="B10" s="1">
        <v>33</v>
      </c>
      <c r="C10" s="26" t="s">
        <v>1118</v>
      </c>
      <c r="D10" t="s">
        <v>239</v>
      </c>
      <c r="E10" s="27" t="s">
        <v>1119</v>
      </c>
      <c r="F10" s="28" t="s">
        <v>285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871</v>
      </c>
    </row>
    <row r="13">
      <c r="A13" s="1" t="s">
        <v>194</v>
      </c>
      <c r="E13" s="27" t="s">
        <v>703</v>
      </c>
    </row>
    <row r="14" ht="25.5">
      <c r="A14" s="1" t="s">
        <v>185</v>
      </c>
      <c r="B14" s="1">
        <v>18</v>
      </c>
      <c r="C14" s="26" t="s">
        <v>1306</v>
      </c>
      <c r="D14" t="s">
        <v>239</v>
      </c>
      <c r="E14" s="27" t="s">
        <v>1307</v>
      </c>
      <c r="F14" s="28" t="s">
        <v>289</v>
      </c>
      <c r="G14" s="29">
        <v>25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1069</v>
      </c>
    </row>
    <row r="17">
      <c r="A17" s="1" t="s">
        <v>194</v>
      </c>
      <c r="E17" s="27" t="s">
        <v>1121</v>
      </c>
    </row>
    <row r="18" ht="25.5">
      <c r="A18" s="1" t="s">
        <v>185</v>
      </c>
      <c r="B18" s="1">
        <v>19</v>
      </c>
      <c r="C18" s="26" t="s">
        <v>1308</v>
      </c>
      <c r="D18" t="s">
        <v>239</v>
      </c>
      <c r="E18" s="27" t="s">
        <v>1309</v>
      </c>
      <c r="F18" s="28" t="s">
        <v>289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706</v>
      </c>
    </row>
    <row r="21">
      <c r="A21" s="1" t="s">
        <v>194</v>
      </c>
      <c r="E21" s="27" t="s">
        <v>1121</v>
      </c>
    </row>
    <row r="22" ht="25.5">
      <c r="A22" s="1" t="s">
        <v>185</v>
      </c>
      <c r="B22" s="1">
        <v>16</v>
      </c>
      <c r="C22" s="26" t="s">
        <v>1124</v>
      </c>
      <c r="D22" t="s">
        <v>239</v>
      </c>
      <c r="E22" s="27" t="s">
        <v>1125</v>
      </c>
      <c r="F22" s="28" t="s">
        <v>289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721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32</v>
      </c>
      <c r="C26" s="26" t="s">
        <v>741</v>
      </c>
      <c r="D26" t="s">
        <v>239</v>
      </c>
      <c r="E26" s="27" t="s">
        <v>742</v>
      </c>
      <c r="F26" s="28" t="s">
        <v>289</v>
      </c>
      <c r="G26" s="29">
        <v>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743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46</v>
      </c>
      <c r="C30" s="26" t="s">
        <v>1313</v>
      </c>
      <c r="D30" t="s">
        <v>239</v>
      </c>
      <c r="E30" s="27" t="s">
        <v>1314</v>
      </c>
      <c r="F30" s="28" t="s">
        <v>289</v>
      </c>
      <c r="G30" s="29">
        <v>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855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47</v>
      </c>
      <c r="C34" s="26" t="s">
        <v>1238</v>
      </c>
      <c r="D34" t="s">
        <v>239</v>
      </c>
      <c r="E34" s="27" t="s">
        <v>1239</v>
      </c>
      <c r="F34" s="28" t="s">
        <v>269</v>
      </c>
      <c r="G34" s="29">
        <v>0.20000000000000001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1016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17</v>
      </c>
      <c r="C38" s="26" t="s">
        <v>1128</v>
      </c>
      <c r="D38" t="s">
        <v>239</v>
      </c>
      <c r="E38" s="27" t="s">
        <v>1129</v>
      </c>
      <c r="F38" s="28" t="s">
        <v>285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2078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34</v>
      </c>
      <c r="C42" s="26" t="s">
        <v>784</v>
      </c>
      <c r="D42" t="s">
        <v>239</v>
      </c>
      <c r="E42" s="27" t="s">
        <v>785</v>
      </c>
      <c r="F42" s="28" t="s">
        <v>285</v>
      </c>
      <c r="G42" s="29">
        <v>3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1096</v>
      </c>
    </row>
    <row r="45">
      <c r="A45" s="1" t="s">
        <v>194</v>
      </c>
      <c r="E45" s="27" t="s">
        <v>703</v>
      </c>
    </row>
    <row r="46" ht="25.5">
      <c r="A46" s="1" t="s">
        <v>185</v>
      </c>
      <c r="B46" s="1">
        <v>20</v>
      </c>
      <c r="C46" s="26" t="s">
        <v>1321</v>
      </c>
      <c r="D46" t="s">
        <v>239</v>
      </c>
      <c r="E46" s="27" t="s">
        <v>1322</v>
      </c>
      <c r="F46" s="28" t="s">
        <v>289</v>
      </c>
      <c r="G46" s="29">
        <v>25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1069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35</v>
      </c>
      <c r="C50" s="26" t="s">
        <v>321</v>
      </c>
      <c r="D50" t="s">
        <v>239</v>
      </c>
      <c r="E50" s="27" t="s">
        <v>322</v>
      </c>
      <c r="F50" s="28" t="s">
        <v>289</v>
      </c>
      <c r="G50" s="29">
        <v>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855</v>
      </c>
    </row>
    <row r="53">
      <c r="A53" s="1" t="s">
        <v>194</v>
      </c>
      <c r="E53" s="27" t="s">
        <v>703</v>
      </c>
    </row>
    <row r="54" ht="25.5">
      <c r="A54" s="1" t="s">
        <v>185</v>
      </c>
      <c r="B54" s="1">
        <v>21</v>
      </c>
      <c r="C54" s="26" t="s">
        <v>789</v>
      </c>
      <c r="D54" t="s">
        <v>239</v>
      </c>
      <c r="E54" s="27" t="s">
        <v>790</v>
      </c>
      <c r="F54" s="28" t="s">
        <v>285</v>
      </c>
      <c r="G54" s="29">
        <v>20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743</v>
      </c>
    </row>
    <row r="57">
      <c r="A57" s="1" t="s">
        <v>194</v>
      </c>
      <c r="E57" s="27" t="s">
        <v>703</v>
      </c>
    </row>
    <row r="58" ht="25.5">
      <c r="A58" s="1" t="s">
        <v>185</v>
      </c>
      <c r="B58" s="1">
        <v>36</v>
      </c>
      <c r="C58" s="26" t="s">
        <v>1130</v>
      </c>
      <c r="D58" t="s">
        <v>239</v>
      </c>
      <c r="E58" s="27" t="s">
        <v>1131</v>
      </c>
      <c r="F58" s="28" t="s">
        <v>285</v>
      </c>
      <c r="G58" s="29">
        <v>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822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37</v>
      </c>
      <c r="C62" s="26" t="s">
        <v>1323</v>
      </c>
      <c r="D62" t="s">
        <v>239</v>
      </c>
      <c r="E62" s="27" t="s">
        <v>1324</v>
      </c>
      <c r="F62" s="28" t="s">
        <v>289</v>
      </c>
      <c r="G62" s="29">
        <v>200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1063</v>
      </c>
    </row>
    <row r="65">
      <c r="A65" s="1" t="s">
        <v>194</v>
      </c>
      <c r="E65" s="27" t="s">
        <v>703</v>
      </c>
    </row>
    <row r="66">
      <c r="A66" s="1" t="s">
        <v>185</v>
      </c>
      <c r="B66" s="1">
        <v>30</v>
      </c>
      <c r="C66" s="26" t="s">
        <v>1132</v>
      </c>
      <c r="D66" t="s">
        <v>239</v>
      </c>
      <c r="E66" s="27" t="s">
        <v>1133</v>
      </c>
      <c r="F66" s="28" t="s">
        <v>285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792</v>
      </c>
    </row>
    <row r="69">
      <c r="A69" s="1" t="s">
        <v>194</v>
      </c>
      <c r="E69" s="27" t="s">
        <v>703</v>
      </c>
    </row>
    <row r="70" ht="25.5">
      <c r="A70" s="1" t="s">
        <v>185</v>
      </c>
      <c r="B70" s="1">
        <v>31</v>
      </c>
      <c r="C70" s="26" t="s">
        <v>2079</v>
      </c>
      <c r="D70" t="s">
        <v>239</v>
      </c>
      <c r="E70" s="27" t="s">
        <v>2080</v>
      </c>
      <c r="F70" s="28" t="s">
        <v>285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792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42</v>
      </c>
      <c r="C74" s="26" t="s">
        <v>1330</v>
      </c>
      <c r="D74" t="s">
        <v>239</v>
      </c>
      <c r="E74" s="27" t="s">
        <v>1331</v>
      </c>
      <c r="F74" s="28" t="s">
        <v>503</v>
      </c>
      <c r="G74" s="29">
        <v>8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894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40</v>
      </c>
      <c r="C78" s="26" t="s">
        <v>1332</v>
      </c>
      <c r="D78" t="s">
        <v>239</v>
      </c>
      <c r="E78" s="27" t="s">
        <v>1333</v>
      </c>
      <c r="F78" s="28" t="s">
        <v>503</v>
      </c>
      <c r="G78" s="29">
        <v>24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1047</v>
      </c>
    </row>
    <row r="81">
      <c r="A81" s="1" t="s">
        <v>194</v>
      </c>
      <c r="E81" s="27" t="s">
        <v>703</v>
      </c>
    </row>
    <row r="82">
      <c r="A82" s="1" t="s">
        <v>185</v>
      </c>
      <c r="B82" s="1">
        <v>41</v>
      </c>
      <c r="C82" s="26" t="s">
        <v>1334</v>
      </c>
      <c r="D82" t="s">
        <v>239</v>
      </c>
      <c r="E82" s="27" t="s">
        <v>1335</v>
      </c>
      <c r="F82" s="28" t="s">
        <v>503</v>
      </c>
      <c r="G82" s="29">
        <v>48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1336</v>
      </c>
    </row>
    <row r="85">
      <c r="A85" s="1" t="s">
        <v>194</v>
      </c>
      <c r="E85" s="27" t="s">
        <v>703</v>
      </c>
    </row>
    <row r="86">
      <c r="A86" s="1" t="s">
        <v>185</v>
      </c>
      <c r="B86" s="1">
        <v>43</v>
      </c>
      <c r="C86" s="26" t="s">
        <v>1337</v>
      </c>
      <c r="D86" t="s">
        <v>239</v>
      </c>
      <c r="E86" s="27" t="s">
        <v>1338</v>
      </c>
      <c r="F86" s="28" t="s">
        <v>285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792</v>
      </c>
    </row>
    <row r="89">
      <c r="A89" s="1" t="s">
        <v>194</v>
      </c>
      <c r="E89" s="27" t="s">
        <v>703</v>
      </c>
    </row>
    <row r="90">
      <c r="A90" s="1" t="s">
        <v>185</v>
      </c>
      <c r="B90" s="1">
        <v>38</v>
      </c>
      <c r="C90" s="26" t="s">
        <v>1339</v>
      </c>
      <c r="D90" t="s">
        <v>239</v>
      </c>
      <c r="E90" s="27" t="s">
        <v>1340</v>
      </c>
      <c r="F90" s="28" t="s">
        <v>289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792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39</v>
      </c>
      <c r="C94" s="26" t="s">
        <v>1341</v>
      </c>
      <c r="D94" t="s">
        <v>239</v>
      </c>
      <c r="E94" s="27" t="s">
        <v>1342</v>
      </c>
      <c r="F94" s="28" t="s">
        <v>289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792</v>
      </c>
    </row>
    <row r="97">
      <c r="A97" s="1" t="s">
        <v>194</v>
      </c>
      <c r="E97" s="27" t="s">
        <v>703</v>
      </c>
    </row>
    <row r="98">
      <c r="A98" s="1" t="s">
        <v>185</v>
      </c>
      <c r="B98" s="1">
        <v>12</v>
      </c>
      <c r="C98" s="26" t="s">
        <v>1343</v>
      </c>
      <c r="D98" t="s">
        <v>239</v>
      </c>
      <c r="E98" s="27" t="s">
        <v>1344</v>
      </c>
      <c r="F98" s="28" t="s">
        <v>337</v>
      </c>
      <c r="G98" s="29">
        <v>0.080000000000000002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2081</v>
      </c>
    </row>
    <row r="101">
      <c r="A101" s="1" t="s">
        <v>194</v>
      </c>
      <c r="E101" s="27" t="s">
        <v>703</v>
      </c>
    </row>
    <row r="102">
      <c r="A102" s="1" t="s">
        <v>185</v>
      </c>
      <c r="B102" s="1">
        <v>11</v>
      </c>
      <c r="C102" s="26" t="s">
        <v>1138</v>
      </c>
      <c r="D102" t="s">
        <v>239</v>
      </c>
      <c r="E102" s="27" t="s">
        <v>1139</v>
      </c>
      <c r="F102" s="28" t="s">
        <v>337</v>
      </c>
      <c r="G102" s="29">
        <v>1.6000000000000001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2082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14</v>
      </c>
      <c r="C106" s="26" t="s">
        <v>1347</v>
      </c>
      <c r="D106" t="s">
        <v>239</v>
      </c>
      <c r="E106" s="27" t="s">
        <v>1348</v>
      </c>
      <c r="F106" s="28" t="s">
        <v>285</v>
      </c>
      <c r="G106" s="29">
        <v>40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992</v>
      </c>
    </row>
    <row r="109">
      <c r="A109" s="1" t="s">
        <v>194</v>
      </c>
      <c r="E109" s="27" t="s">
        <v>703</v>
      </c>
    </row>
    <row r="110">
      <c r="A110" s="1" t="s">
        <v>185</v>
      </c>
      <c r="B110" s="1">
        <v>13</v>
      </c>
      <c r="C110" s="26" t="s">
        <v>1249</v>
      </c>
      <c r="D110" t="s">
        <v>239</v>
      </c>
      <c r="E110" s="27" t="s">
        <v>1250</v>
      </c>
      <c r="F110" s="28" t="s">
        <v>285</v>
      </c>
      <c r="G110" s="29">
        <v>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743</v>
      </c>
    </row>
    <row r="113">
      <c r="A113" s="1" t="s">
        <v>194</v>
      </c>
      <c r="E113" s="27" t="s">
        <v>703</v>
      </c>
    </row>
    <row r="114">
      <c r="A114" s="1" t="s">
        <v>185</v>
      </c>
      <c r="B114" s="1">
        <v>15</v>
      </c>
      <c r="C114" s="26" t="s">
        <v>1254</v>
      </c>
      <c r="D114" t="s">
        <v>239</v>
      </c>
      <c r="E114" s="27" t="s">
        <v>1255</v>
      </c>
      <c r="F114" s="28" t="s">
        <v>285</v>
      </c>
      <c r="G114" s="29">
        <v>60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754</v>
      </c>
    </row>
    <row r="117">
      <c r="A117" s="1" t="s">
        <v>194</v>
      </c>
      <c r="E117" s="27" t="s">
        <v>703</v>
      </c>
    </row>
    <row r="118">
      <c r="A118" s="1" t="s">
        <v>185</v>
      </c>
      <c r="B118" s="1">
        <v>7</v>
      </c>
      <c r="C118" s="26" t="s">
        <v>2083</v>
      </c>
      <c r="D118" t="s">
        <v>239</v>
      </c>
      <c r="E118" s="27" t="s">
        <v>2084</v>
      </c>
      <c r="F118" s="28" t="s">
        <v>285</v>
      </c>
      <c r="G118" s="29">
        <v>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855</v>
      </c>
    </row>
    <row r="121">
      <c r="A121" s="1" t="s">
        <v>194</v>
      </c>
      <c r="E121" s="27" t="s">
        <v>703</v>
      </c>
    </row>
    <row r="122">
      <c r="A122" s="1" t="s">
        <v>185</v>
      </c>
      <c r="B122" s="1">
        <v>8</v>
      </c>
      <c r="C122" s="26" t="s">
        <v>1352</v>
      </c>
      <c r="D122" t="s">
        <v>239</v>
      </c>
      <c r="E122" s="27" t="s">
        <v>1353</v>
      </c>
      <c r="F122" s="28" t="s">
        <v>285</v>
      </c>
      <c r="G122" s="29">
        <v>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855</v>
      </c>
    </row>
    <row r="125">
      <c r="A125" s="1" t="s">
        <v>194</v>
      </c>
      <c r="E125" s="27" t="s">
        <v>703</v>
      </c>
    </row>
    <row r="126">
      <c r="A126" s="1" t="s">
        <v>185</v>
      </c>
      <c r="B126" s="1">
        <v>4</v>
      </c>
      <c r="C126" s="26" t="s">
        <v>1354</v>
      </c>
      <c r="D126" t="s">
        <v>239</v>
      </c>
      <c r="E126" s="27" t="s">
        <v>1355</v>
      </c>
      <c r="F126" s="28" t="s">
        <v>285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822</v>
      </c>
    </row>
    <row r="129">
      <c r="A129" s="1" t="s">
        <v>194</v>
      </c>
      <c r="E129" s="27" t="s">
        <v>1121</v>
      </c>
    </row>
    <row r="130">
      <c r="A130" s="1" t="s">
        <v>185</v>
      </c>
      <c r="B130" s="1">
        <v>1</v>
      </c>
      <c r="C130" s="26" t="s">
        <v>1356</v>
      </c>
      <c r="D130" t="s">
        <v>239</v>
      </c>
      <c r="E130" s="27" t="s">
        <v>1357</v>
      </c>
      <c r="F130" s="28" t="s">
        <v>285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871</v>
      </c>
    </row>
    <row r="133">
      <c r="A133" s="1" t="s">
        <v>194</v>
      </c>
      <c r="E133" s="27" t="s">
        <v>1121</v>
      </c>
    </row>
    <row r="134">
      <c r="A134" s="1" t="s">
        <v>185</v>
      </c>
      <c r="B134" s="1">
        <v>2</v>
      </c>
      <c r="C134" s="26" t="s">
        <v>1358</v>
      </c>
      <c r="D134" t="s">
        <v>239</v>
      </c>
      <c r="E134" s="27" t="s">
        <v>1359</v>
      </c>
      <c r="F134" s="28" t="s">
        <v>285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792</v>
      </c>
    </row>
    <row r="137">
      <c r="A137" s="1" t="s">
        <v>194</v>
      </c>
      <c r="E137" s="27" t="s">
        <v>1121</v>
      </c>
    </row>
    <row r="138" ht="25.5">
      <c r="A138" s="1" t="s">
        <v>185</v>
      </c>
      <c r="B138" s="1">
        <v>6</v>
      </c>
      <c r="C138" s="26" t="s">
        <v>1360</v>
      </c>
      <c r="D138" t="s">
        <v>239</v>
      </c>
      <c r="E138" s="27" t="s">
        <v>1361</v>
      </c>
      <c r="F138" s="28" t="s">
        <v>285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1816</v>
      </c>
    </row>
    <row r="141">
      <c r="A141" s="1" t="s">
        <v>194</v>
      </c>
      <c r="E141" s="27" t="s">
        <v>703</v>
      </c>
    </row>
    <row r="142">
      <c r="A142" s="1" t="s">
        <v>185</v>
      </c>
      <c r="B142" s="1">
        <v>3</v>
      </c>
      <c r="C142" s="26" t="s">
        <v>1363</v>
      </c>
      <c r="D142" t="s">
        <v>239</v>
      </c>
      <c r="E142" s="27" t="s">
        <v>1364</v>
      </c>
      <c r="F142" s="28" t="s">
        <v>285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792</v>
      </c>
    </row>
    <row r="145">
      <c r="A145" s="1" t="s">
        <v>194</v>
      </c>
      <c r="E145" s="27" t="s">
        <v>1121</v>
      </c>
    </row>
    <row r="146">
      <c r="A146" s="1" t="s">
        <v>185</v>
      </c>
      <c r="B146" s="1">
        <v>5</v>
      </c>
      <c r="C146" s="26" t="s">
        <v>1365</v>
      </c>
      <c r="D146" t="s">
        <v>239</v>
      </c>
      <c r="E146" s="27" t="s">
        <v>1366</v>
      </c>
      <c r="F146" s="28" t="s">
        <v>285</v>
      </c>
      <c r="G146" s="29">
        <v>8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894</v>
      </c>
    </row>
    <row r="149">
      <c r="A149" s="1" t="s">
        <v>194</v>
      </c>
      <c r="E149" s="27" t="s">
        <v>1121</v>
      </c>
    </row>
    <row r="150">
      <c r="A150" s="1" t="s">
        <v>185</v>
      </c>
      <c r="B150" s="1">
        <v>22</v>
      </c>
      <c r="C150" s="26" t="s">
        <v>1367</v>
      </c>
      <c r="D150" t="s">
        <v>239</v>
      </c>
      <c r="E150" s="27" t="s">
        <v>1368</v>
      </c>
      <c r="F150" s="28" t="s">
        <v>285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792</v>
      </c>
    </row>
    <row r="153">
      <c r="A153" s="1" t="s">
        <v>194</v>
      </c>
      <c r="E153" s="27" t="s">
        <v>1121</v>
      </c>
    </row>
    <row r="154">
      <c r="A154" s="1" t="s">
        <v>185</v>
      </c>
      <c r="B154" s="1">
        <v>23</v>
      </c>
      <c r="C154" s="26" t="s">
        <v>1369</v>
      </c>
      <c r="D154" t="s">
        <v>239</v>
      </c>
      <c r="E154" s="27" t="s">
        <v>1370</v>
      </c>
      <c r="F154" s="28" t="s">
        <v>285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792</v>
      </c>
    </row>
    <row r="157">
      <c r="A157" s="1" t="s">
        <v>194</v>
      </c>
      <c r="E157" s="27" t="s">
        <v>703</v>
      </c>
    </row>
    <row r="158">
      <c r="A158" s="1" t="s">
        <v>185</v>
      </c>
      <c r="B158" s="1">
        <v>26</v>
      </c>
      <c r="C158" s="26" t="s">
        <v>1371</v>
      </c>
      <c r="D158" t="s">
        <v>239</v>
      </c>
      <c r="E158" s="27" t="s">
        <v>1372</v>
      </c>
      <c r="F158" s="28" t="s">
        <v>285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  <c r="E160" s="33" t="s">
        <v>792</v>
      </c>
    </row>
    <row r="161">
      <c r="A161" s="1" t="s">
        <v>194</v>
      </c>
      <c r="E161" s="27" t="s">
        <v>703</v>
      </c>
    </row>
    <row r="162">
      <c r="A162" s="1" t="s">
        <v>185</v>
      </c>
      <c r="B162" s="1">
        <v>27</v>
      </c>
      <c r="C162" s="26" t="s">
        <v>1375</v>
      </c>
      <c r="D162" t="s">
        <v>239</v>
      </c>
      <c r="E162" s="27" t="s">
        <v>1376</v>
      </c>
      <c r="F162" s="28" t="s">
        <v>285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  <c r="E164" s="33" t="s">
        <v>792</v>
      </c>
    </row>
    <row r="165">
      <c r="A165" s="1" t="s">
        <v>194</v>
      </c>
      <c r="E165" s="27" t="s">
        <v>703</v>
      </c>
    </row>
    <row r="166" ht="25.5">
      <c r="A166" s="1" t="s">
        <v>185</v>
      </c>
      <c r="B166" s="1">
        <v>25</v>
      </c>
      <c r="C166" s="26" t="s">
        <v>1377</v>
      </c>
      <c r="D166" t="s">
        <v>239</v>
      </c>
      <c r="E166" s="27" t="s">
        <v>1378</v>
      </c>
      <c r="F166" s="28" t="s">
        <v>285</v>
      </c>
      <c r="G166" s="29">
        <v>3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  <c r="E168" s="33" t="s">
        <v>1096</v>
      </c>
    </row>
    <row r="169">
      <c r="A169" s="1" t="s">
        <v>194</v>
      </c>
      <c r="E169" s="27" t="s">
        <v>703</v>
      </c>
    </row>
    <row r="170">
      <c r="A170" s="1" t="s">
        <v>185</v>
      </c>
      <c r="B170" s="1">
        <v>24</v>
      </c>
      <c r="C170" s="26" t="s">
        <v>1379</v>
      </c>
      <c r="D170" t="s">
        <v>239</v>
      </c>
      <c r="E170" s="27" t="s">
        <v>1380</v>
      </c>
      <c r="F170" s="28" t="s">
        <v>285</v>
      </c>
      <c r="G170" s="29">
        <v>3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  <c r="E172" s="33" t="s">
        <v>1096</v>
      </c>
    </row>
    <row r="173">
      <c r="A173" s="1" t="s">
        <v>194</v>
      </c>
      <c r="E173" s="27" t="s">
        <v>703</v>
      </c>
    </row>
    <row r="174">
      <c r="A174" s="1" t="s">
        <v>185</v>
      </c>
      <c r="B174" s="1">
        <v>28</v>
      </c>
      <c r="C174" s="26" t="s">
        <v>1381</v>
      </c>
      <c r="D174" t="s">
        <v>239</v>
      </c>
      <c r="E174" s="27" t="s">
        <v>1382</v>
      </c>
      <c r="F174" s="28" t="s">
        <v>1283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  <c r="E176" s="33" t="s">
        <v>792</v>
      </c>
    </row>
    <row r="177">
      <c r="A177" s="1" t="s">
        <v>194</v>
      </c>
      <c r="E177" s="27" t="s">
        <v>1121</v>
      </c>
    </row>
    <row r="178">
      <c r="A178" s="1" t="s">
        <v>185</v>
      </c>
      <c r="B178" s="1">
        <v>29</v>
      </c>
      <c r="C178" s="26" t="s">
        <v>1383</v>
      </c>
      <c r="D178" t="s">
        <v>239</v>
      </c>
      <c r="E178" s="27" t="s">
        <v>1384</v>
      </c>
      <c r="F178" s="28" t="s">
        <v>1283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792</v>
      </c>
    </row>
    <row r="181">
      <c r="A181" s="1" t="s">
        <v>194</v>
      </c>
      <c r="E181" s="27" t="s">
        <v>1121</v>
      </c>
    </row>
    <row r="182" ht="25.5">
      <c r="A182" s="1" t="s">
        <v>185</v>
      </c>
      <c r="B182" s="1">
        <v>9</v>
      </c>
      <c r="C182" s="26" t="s">
        <v>1385</v>
      </c>
      <c r="D182" t="s">
        <v>239</v>
      </c>
      <c r="E182" s="27" t="s">
        <v>1386</v>
      </c>
      <c r="F182" s="28" t="s">
        <v>285</v>
      </c>
      <c r="G182" s="29">
        <v>3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1096</v>
      </c>
    </row>
    <row r="185">
      <c r="A185" s="1" t="s">
        <v>194</v>
      </c>
      <c r="E185" s="27" t="s">
        <v>703</v>
      </c>
    </row>
    <row r="186" ht="25.5">
      <c r="A186" s="1" t="s">
        <v>185</v>
      </c>
      <c r="B186" s="1">
        <v>10</v>
      </c>
      <c r="C186" s="26" t="s">
        <v>1387</v>
      </c>
      <c r="D186" t="s">
        <v>239</v>
      </c>
      <c r="E186" s="27" t="s">
        <v>1388</v>
      </c>
      <c r="F186" s="28" t="s">
        <v>285</v>
      </c>
      <c r="G186" s="29">
        <v>3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1096</v>
      </c>
    </row>
    <row r="189">
      <c r="A189" s="1" t="s">
        <v>194</v>
      </c>
      <c r="E189" s="27" t="s">
        <v>703</v>
      </c>
    </row>
    <row r="190">
      <c r="A190" s="1" t="s">
        <v>185</v>
      </c>
      <c r="B190" s="1">
        <v>50</v>
      </c>
      <c r="C190" s="26" t="s">
        <v>1389</v>
      </c>
      <c r="D190" t="s">
        <v>239</v>
      </c>
      <c r="E190" s="27" t="s">
        <v>1390</v>
      </c>
      <c r="F190" s="28" t="s">
        <v>285</v>
      </c>
      <c r="G190" s="29">
        <v>3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1096</v>
      </c>
    </row>
    <row r="193">
      <c r="A193" s="1" t="s">
        <v>194</v>
      </c>
      <c r="E193" s="27" t="s">
        <v>703</v>
      </c>
    </row>
    <row r="194" ht="25.5">
      <c r="A194" s="1" t="s">
        <v>185</v>
      </c>
      <c r="B194" s="1">
        <v>49</v>
      </c>
      <c r="C194" s="26" t="s">
        <v>1391</v>
      </c>
      <c r="D194" t="s">
        <v>239</v>
      </c>
      <c r="E194" s="27" t="s">
        <v>1392</v>
      </c>
      <c r="F194" s="28" t="s">
        <v>285</v>
      </c>
      <c r="G194" s="29">
        <v>3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1096</v>
      </c>
    </row>
    <row r="197">
      <c r="A197" s="1" t="s">
        <v>194</v>
      </c>
      <c r="E197" s="27" t="s">
        <v>703</v>
      </c>
    </row>
    <row r="198">
      <c r="A198" s="1" t="s">
        <v>185</v>
      </c>
      <c r="B198" s="1">
        <v>51</v>
      </c>
      <c r="C198" s="26" t="s">
        <v>1393</v>
      </c>
      <c r="D198" t="s">
        <v>239</v>
      </c>
      <c r="E198" s="27" t="s">
        <v>1394</v>
      </c>
      <c r="F198" s="28" t="s">
        <v>285</v>
      </c>
      <c r="G198" s="29">
        <v>3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1096</v>
      </c>
    </row>
    <row r="201">
      <c r="A201" s="1" t="s">
        <v>194</v>
      </c>
      <c r="E201" s="27" t="s">
        <v>703</v>
      </c>
    </row>
    <row r="202">
      <c r="A202" s="1" t="s">
        <v>185</v>
      </c>
      <c r="B202" s="1">
        <v>44</v>
      </c>
      <c r="C202" s="26" t="s">
        <v>2085</v>
      </c>
      <c r="D202" t="s">
        <v>239</v>
      </c>
      <c r="E202" s="27" t="s">
        <v>1402</v>
      </c>
      <c r="F202" s="28" t="s">
        <v>285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759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792</v>
      </c>
    </row>
    <row r="205" ht="89.25">
      <c r="A205" s="1" t="s">
        <v>194</v>
      </c>
      <c r="E205" s="27" t="s">
        <v>1403</v>
      </c>
    </row>
    <row r="206">
      <c r="A206" s="1" t="s">
        <v>185</v>
      </c>
      <c r="B206" s="1">
        <v>45</v>
      </c>
      <c r="C206" s="26" t="s">
        <v>2086</v>
      </c>
      <c r="D206" t="s">
        <v>239</v>
      </c>
      <c r="E206" s="27" t="s">
        <v>1405</v>
      </c>
      <c r="F206" s="28" t="s">
        <v>285</v>
      </c>
      <c r="G206" s="29">
        <v>2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759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871</v>
      </c>
    </row>
    <row r="209" ht="89.25">
      <c r="A209" s="1" t="s">
        <v>194</v>
      </c>
      <c r="E209" s="27" t="s">
        <v>1406</v>
      </c>
    </row>
    <row r="210">
      <c r="A210" s="1" t="s">
        <v>185</v>
      </c>
      <c r="B210" s="1">
        <v>48</v>
      </c>
      <c r="C210" s="26" t="s">
        <v>2087</v>
      </c>
      <c r="D210" t="s">
        <v>239</v>
      </c>
      <c r="E210" s="27" t="s">
        <v>1408</v>
      </c>
      <c r="F210" s="28" t="s">
        <v>319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759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792</v>
      </c>
    </row>
    <row r="213" ht="25.5">
      <c r="A213" s="1" t="s">
        <v>194</v>
      </c>
      <c r="E213" s="27" t="s">
        <v>1409</v>
      </c>
    </row>
    <row r="214">
      <c r="A214" s="1" t="s">
        <v>182</v>
      </c>
      <c r="C214" s="22" t="s">
        <v>1228</v>
      </c>
      <c r="E214" s="23" t="s">
        <v>1229</v>
      </c>
      <c r="L214" s="24">
        <f>SUMIFS(L215:L226,A215:A226,"P")</f>
        <v>0</v>
      </c>
      <c r="M214" s="24">
        <f>SUMIFS(M215:M226,A215:A226,"P")</f>
        <v>0</v>
      </c>
      <c r="N214" s="25"/>
    </row>
    <row r="215" ht="25.5">
      <c r="A215" s="1" t="s">
        <v>185</v>
      </c>
      <c r="B215" s="1">
        <v>52</v>
      </c>
      <c r="C215" s="26" t="s">
        <v>1009</v>
      </c>
      <c r="D215" t="s">
        <v>1010</v>
      </c>
      <c r="E215" s="27" t="s">
        <v>1011</v>
      </c>
      <c r="F215" s="28" t="s">
        <v>189</v>
      </c>
      <c r="G215" s="29">
        <v>0.01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190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192</v>
      </c>
    </row>
    <row r="217">
      <c r="A217" s="1" t="s">
        <v>193</v>
      </c>
      <c r="E217" s="33" t="s">
        <v>1297</v>
      </c>
    </row>
    <row r="218" ht="153">
      <c r="A218" s="1" t="s">
        <v>194</v>
      </c>
      <c r="E218" s="27" t="s">
        <v>195</v>
      </c>
    </row>
    <row r="219" ht="25.5">
      <c r="A219" s="1" t="s">
        <v>185</v>
      </c>
      <c r="B219" s="1">
        <v>53</v>
      </c>
      <c r="C219" s="26" t="s">
        <v>1231</v>
      </c>
      <c r="D219" t="s">
        <v>1232</v>
      </c>
      <c r="E219" s="27" t="s">
        <v>1233</v>
      </c>
      <c r="F219" s="28" t="s">
        <v>189</v>
      </c>
      <c r="G219" s="29">
        <v>0.01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190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192</v>
      </c>
    </row>
    <row r="221">
      <c r="A221" s="1" t="s">
        <v>193</v>
      </c>
      <c r="E221" s="33" t="s">
        <v>1297</v>
      </c>
    </row>
    <row r="222" ht="153">
      <c r="A222" s="1" t="s">
        <v>194</v>
      </c>
      <c r="E222" s="27" t="s">
        <v>195</v>
      </c>
    </row>
    <row r="223" ht="25.5">
      <c r="A223" s="1" t="s">
        <v>185</v>
      </c>
      <c r="B223" s="1">
        <v>54</v>
      </c>
      <c r="C223" s="26" t="s">
        <v>209</v>
      </c>
      <c r="D223" t="s">
        <v>210</v>
      </c>
      <c r="E223" s="27" t="s">
        <v>211</v>
      </c>
      <c r="F223" s="28" t="s">
        <v>189</v>
      </c>
      <c r="G223" s="29">
        <v>0.01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190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192</v>
      </c>
    </row>
    <row r="225">
      <c r="A225" s="1" t="s">
        <v>193</v>
      </c>
      <c r="E225" s="33" t="s">
        <v>1297</v>
      </c>
    </row>
    <row r="226" ht="153">
      <c r="A226" s="1" t="s">
        <v>194</v>
      </c>
      <c r="E226" s="27" t="s">
        <v>195</v>
      </c>
    </row>
  </sheetData>
  <sheetProtection sheet="1" objects="1" scenarios="1" spinCount="100000" saltValue="25gy7hfXWYLqfGUI8din11IbUcrX0pUKMD75vVZKDsgjF240oh4h3DrPbeSG34mRVkNJ2sLmZFFFHr5IxXlmIQ==" hashValue="ch4fyp7FqSnFKKbveRvGIr/RJWuOkBWM3o1JhDTsuMiFdiDfhaY1nM7tIRWoF4qhC4ylVAwFupQ587BGavl5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58</v>
      </c>
      <c r="M3" s="20">
        <f>Rekapitulace!C33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58</v>
      </c>
      <c r="D4" s="1"/>
      <c r="E4" s="17" t="s">
        <v>59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COUNTIFS(L8:L78,"=0",A8:A78,"P")+COUNTIFS(L8:L78,"",A8:A78,"P")+SUM(Q8:Q78)</f>
        <v>0</v>
      </c>
    </row>
    <row r="8">
      <c r="A8" s="1" t="s">
        <v>180</v>
      </c>
      <c r="C8" s="22" t="s">
        <v>2088</v>
      </c>
      <c r="E8" s="23" t="s">
        <v>61</v>
      </c>
      <c r="L8" s="24">
        <f>L9</f>
        <v>0</v>
      </c>
      <c r="M8" s="24">
        <f>M9</f>
        <v>0</v>
      </c>
      <c r="N8" s="25"/>
    </row>
    <row r="9">
      <c r="A9" s="1" t="s">
        <v>182</v>
      </c>
      <c r="C9" s="22" t="s">
        <v>641</v>
      </c>
      <c r="E9" s="23" t="s">
        <v>2089</v>
      </c>
      <c r="L9" s="24">
        <f>SUMIFS(L10:L77,A10:A77,"P")</f>
        <v>0</v>
      </c>
      <c r="M9" s="24">
        <f>SUMIFS(M10:M77,A10:A77,"P")</f>
        <v>0</v>
      </c>
      <c r="N9" s="25"/>
    </row>
    <row r="10" ht="25.5">
      <c r="A10" s="1" t="s">
        <v>185</v>
      </c>
      <c r="B10" s="1">
        <v>1</v>
      </c>
      <c r="C10" s="26" t="s">
        <v>2090</v>
      </c>
      <c r="D10" t="s">
        <v>239</v>
      </c>
      <c r="E10" s="27" t="s">
        <v>2091</v>
      </c>
      <c r="F10" s="28" t="s">
        <v>285</v>
      </c>
      <c r="G10" s="29">
        <v>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1096</v>
      </c>
    </row>
    <row r="13">
      <c r="A13" s="1" t="s">
        <v>194</v>
      </c>
      <c r="E13" s="27" t="s">
        <v>703</v>
      </c>
    </row>
    <row r="14" ht="25.5">
      <c r="A14" s="1" t="s">
        <v>185</v>
      </c>
      <c r="B14" s="1">
        <v>2</v>
      </c>
      <c r="C14" s="26" t="s">
        <v>2092</v>
      </c>
      <c r="D14" t="s">
        <v>239</v>
      </c>
      <c r="E14" s="27" t="s">
        <v>2093</v>
      </c>
      <c r="F14" s="28" t="s">
        <v>285</v>
      </c>
      <c r="G14" s="29">
        <v>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1096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3</v>
      </c>
      <c r="C18" s="26" t="s">
        <v>2094</v>
      </c>
      <c r="D18" t="s">
        <v>239</v>
      </c>
      <c r="E18" s="27" t="s">
        <v>2095</v>
      </c>
      <c r="F18" s="28" t="s">
        <v>503</v>
      </c>
      <c r="G18" s="29">
        <v>16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841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4</v>
      </c>
      <c r="C22" s="26" t="s">
        <v>2096</v>
      </c>
      <c r="D22" t="s">
        <v>239</v>
      </c>
      <c r="E22" s="27" t="s">
        <v>2097</v>
      </c>
      <c r="F22" s="28" t="s">
        <v>285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792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5</v>
      </c>
      <c r="C26" s="26" t="s">
        <v>2098</v>
      </c>
      <c r="D26" t="s">
        <v>239</v>
      </c>
      <c r="E26" s="27" t="s">
        <v>2099</v>
      </c>
      <c r="F26" s="28" t="s">
        <v>285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792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6</v>
      </c>
      <c r="C30" s="26" t="s">
        <v>2100</v>
      </c>
      <c r="D30" t="s">
        <v>239</v>
      </c>
      <c r="E30" s="27" t="s">
        <v>2101</v>
      </c>
      <c r="F30" s="28" t="s">
        <v>285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792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7</v>
      </c>
      <c r="C34" s="26" t="s">
        <v>2102</v>
      </c>
      <c r="D34" t="s">
        <v>239</v>
      </c>
      <c r="E34" s="27" t="s">
        <v>2103</v>
      </c>
      <c r="F34" s="28" t="s">
        <v>285</v>
      </c>
      <c r="G34" s="29">
        <v>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1096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8</v>
      </c>
      <c r="C38" s="26" t="s">
        <v>2104</v>
      </c>
      <c r="D38" t="s">
        <v>239</v>
      </c>
      <c r="E38" s="27" t="s">
        <v>2105</v>
      </c>
      <c r="F38" s="28" t="s">
        <v>285</v>
      </c>
      <c r="G38" s="29">
        <v>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1096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10</v>
      </c>
      <c r="C42" s="26" t="s">
        <v>2106</v>
      </c>
      <c r="D42" t="s">
        <v>239</v>
      </c>
      <c r="E42" s="27" t="s">
        <v>2107</v>
      </c>
      <c r="F42" s="28" t="s">
        <v>285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792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9</v>
      </c>
      <c r="C46" s="26" t="s">
        <v>2108</v>
      </c>
      <c r="D46" t="s">
        <v>239</v>
      </c>
      <c r="E46" s="27" t="s">
        <v>2109</v>
      </c>
      <c r="F46" s="28" t="s">
        <v>285</v>
      </c>
      <c r="G46" s="29">
        <v>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1096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11</v>
      </c>
      <c r="C50" s="26" t="s">
        <v>2110</v>
      </c>
      <c r="D50" t="s">
        <v>239</v>
      </c>
      <c r="E50" s="27" t="s">
        <v>2111</v>
      </c>
      <c r="F50" s="28" t="s">
        <v>285</v>
      </c>
      <c r="G50" s="29">
        <v>3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1096</v>
      </c>
    </row>
    <row r="53">
      <c r="A53" s="1" t="s">
        <v>194</v>
      </c>
      <c r="E53" s="27" t="s">
        <v>703</v>
      </c>
    </row>
    <row r="54" ht="25.5">
      <c r="A54" s="1" t="s">
        <v>185</v>
      </c>
      <c r="B54" s="1">
        <v>12</v>
      </c>
      <c r="C54" s="26" t="s">
        <v>2112</v>
      </c>
      <c r="D54" t="s">
        <v>239</v>
      </c>
      <c r="E54" s="27" t="s">
        <v>2113</v>
      </c>
      <c r="F54" s="28" t="s">
        <v>285</v>
      </c>
      <c r="G54" s="29">
        <v>3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1096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13</v>
      </c>
      <c r="C58" s="26" t="s">
        <v>2114</v>
      </c>
      <c r="D58" t="s">
        <v>239</v>
      </c>
      <c r="E58" s="27" t="s">
        <v>2115</v>
      </c>
      <c r="F58" s="28" t="s">
        <v>285</v>
      </c>
      <c r="G58" s="29">
        <v>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1096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14</v>
      </c>
      <c r="C62" s="26" t="s">
        <v>2116</v>
      </c>
      <c r="D62" t="s">
        <v>239</v>
      </c>
      <c r="E62" s="27" t="s">
        <v>2117</v>
      </c>
      <c r="F62" s="28" t="s">
        <v>285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1096</v>
      </c>
    </row>
    <row r="65">
      <c r="A65" s="1" t="s">
        <v>194</v>
      </c>
      <c r="E65" s="27" t="s">
        <v>703</v>
      </c>
    </row>
    <row r="66" ht="25.5">
      <c r="A66" s="1" t="s">
        <v>185</v>
      </c>
      <c r="B66" s="1">
        <v>15</v>
      </c>
      <c r="C66" s="26" t="s">
        <v>2118</v>
      </c>
      <c r="D66" t="s">
        <v>239</v>
      </c>
      <c r="E66" s="27" t="s">
        <v>2119</v>
      </c>
      <c r="F66" s="28" t="s">
        <v>285</v>
      </c>
      <c r="G66" s="29">
        <v>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1096</v>
      </c>
    </row>
    <row r="69">
      <c r="A69" s="1" t="s">
        <v>194</v>
      </c>
      <c r="E69" s="27" t="s">
        <v>703</v>
      </c>
    </row>
    <row r="70">
      <c r="A70" s="1" t="s">
        <v>185</v>
      </c>
      <c r="B70" s="1">
        <v>16</v>
      </c>
      <c r="C70" s="26" t="s">
        <v>2120</v>
      </c>
      <c r="D70" t="s">
        <v>239</v>
      </c>
      <c r="E70" s="27" t="s">
        <v>2121</v>
      </c>
      <c r="F70" s="28" t="s">
        <v>285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792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17</v>
      </c>
      <c r="C74" s="26" t="s">
        <v>2122</v>
      </c>
      <c r="D74" t="s">
        <v>239</v>
      </c>
      <c r="E74" s="27" t="s">
        <v>2123</v>
      </c>
      <c r="F74" s="28" t="s">
        <v>285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871</v>
      </c>
    </row>
    <row r="77">
      <c r="A77" s="1" t="s">
        <v>194</v>
      </c>
      <c r="E77" s="27" t="s">
        <v>703</v>
      </c>
    </row>
  </sheetData>
  <sheetProtection sheet="1" objects="1" scenarios="1" spinCount="100000" saltValue="Cec9OXgwWRkFL/xFR6q6+FmzRc3sLhPmhhlreSoDK41LDCiKoSy76b+rT75neXhpiuToIS1ifeejgwZWa3Et/Q==" hashValue="OnnatyNVE2FL64+Psw7lt4XBC1ClKUOCeMMZ7JOYWKGsrv8oDg2pT4ePjijOACUetuIP39au2SmNp03IdTkwM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58</v>
      </c>
      <c r="M3" s="20">
        <f>Rekapitulace!C33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58</v>
      </c>
      <c r="D4" s="1"/>
      <c r="E4" s="17" t="s">
        <v>59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COUNTIFS(L8:L254,"=0",A8:A254,"P")+COUNTIFS(L8:L254,"",A8:A254,"P")+SUM(Q8:Q254)</f>
        <v>0</v>
      </c>
    </row>
    <row r="8">
      <c r="A8" s="1" t="s">
        <v>180</v>
      </c>
      <c r="C8" s="22" t="s">
        <v>2124</v>
      </c>
      <c r="E8" s="23" t="s">
        <v>63</v>
      </c>
      <c r="L8" s="24">
        <f>L9</f>
        <v>0</v>
      </c>
      <c r="M8" s="24">
        <f>M9</f>
        <v>0</v>
      </c>
      <c r="N8" s="25"/>
    </row>
    <row r="9">
      <c r="A9" s="1" t="s">
        <v>182</v>
      </c>
      <c r="C9" s="22" t="s">
        <v>641</v>
      </c>
      <c r="E9" s="23" t="s">
        <v>2089</v>
      </c>
      <c r="L9" s="24">
        <f>SUMIFS(L10:L253,A10:A253,"P")</f>
        <v>0</v>
      </c>
      <c r="M9" s="24">
        <f>SUMIFS(M10:M253,A10:A253,"P")</f>
        <v>0</v>
      </c>
      <c r="N9" s="25"/>
    </row>
    <row r="10" ht="25.5">
      <c r="A10" s="1" t="s">
        <v>185</v>
      </c>
      <c r="B10" s="1">
        <v>31</v>
      </c>
      <c r="C10" s="26" t="s">
        <v>1310</v>
      </c>
      <c r="D10" t="s">
        <v>239</v>
      </c>
      <c r="E10" s="27" t="s">
        <v>1311</v>
      </c>
      <c r="F10" s="28" t="s">
        <v>289</v>
      </c>
      <c r="G10" s="29">
        <v>860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2125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55</v>
      </c>
      <c r="C14" s="26" t="s">
        <v>2126</v>
      </c>
      <c r="D14" t="s">
        <v>239</v>
      </c>
      <c r="E14" s="27" t="s">
        <v>2127</v>
      </c>
      <c r="F14" s="28" t="s">
        <v>269</v>
      </c>
      <c r="G14" s="29">
        <v>0.40000000000000002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1317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56</v>
      </c>
      <c r="C18" s="26" t="s">
        <v>1238</v>
      </c>
      <c r="D18" t="s">
        <v>239</v>
      </c>
      <c r="E18" s="27" t="s">
        <v>1239</v>
      </c>
      <c r="F18" s="28" t="s">
        <v>269</v>
      </c>
      <c r="G18" s="29">
        <v>0.40000000000000002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1317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53</v>
      </c>
      <c r="C22" s="26" t="s">
        <v>314</v>
      </c>
      <c r="D22" t="s">
        <v>239</v>
      </c>
      <c r="E22" s="27" t="s">
        <v>315</v>
      </c>
      <c r="F22" s="28" t="s">
        <v>285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792</v>
      </c>
    </row>
    <row r="25">
      <c r="A25" s="1" t="s">
        <v>194</v>
      </c>
      <c r="E25" s="27" t="s">
        <v>703</v>
      </c>
    </row>
    <row r="26" ht="25.5">
      <c r="A26" s="1" t="s">
        <v>185</v>
      </c>
      <c r="B26" s="1">
        <v>44</v>
      </c>
      <c r="C26" s="26" t="s">
        <v>786</v>
      </c>
      <c r="D26" t="s">
        <v>239</v>
      </c>
      <c r="E26" s="27" t="s">
        <v>787</v>
      </c>
      <c r="F26" s="28" t="s">
        <v>289</v>
      </c>
      <c r="G26" s="29">
        <v>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743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46</v>
      </c>
      <c r="C30" s="26" t="s">
        <v>321</v>
      </c>
      <c r="D30" t="s">
        <v>239</v>
      </c>
      <c r="E30" s="27" t="s">
        <v>322</v>
      </c>
      <c r="F30" s="28" t="s">
        <v>289</v>
      </c>
      <c r="G30" s="29">
        <v>20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743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47</v>
      </c>
      <c r="C34" s="26" t="s">
        <v>660</v>
      </c>
      <c r="D34" t="s">
        <v>239</v>
      </c>
      <c r="E34" s="27" t="s">
        <v>661</v>
      </c>
      <c r="F34" s="28" t="s">
        <v>289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706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34</v>
      </c>
      <c r="C38" s="26" t="s">
        <v>326</v>
      </c>
      <c r="D38" t="s">
        <v>239</v>
      </c>
      <c r="E38" s="27" t="s">
        <v>327</v>
      </c>
      <c r="F38" s="28" t="s">
        <v>289</v>
      </c>
      <c r="G38" s="29">
        <v>320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925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38</v>
      </c>
      <c r="C42" s="26" t="s">
        <v>2128</v>
      </c>
      <c r="D42" t="s">
        <v>239</v>
      </c>
      <c r="E42" s="27" t="s">
        <v>2129</v>
      </c>
      <c r="F42" s="28" t="s">
        <v>289</v>
      </c>
      <c r="G42" s="29">
        <v>260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776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39</v>
      </c>
      <c r="C46" s="26" t="s">
        <v>2130</v>
      </c>
      <c r="D46" t="s">
        <v>239</v>
      </c>
      <c r="E46" s="27" t="s">
        <v>2131</v>
      </c>
      <c r="F46" s="28" t="s">
        <v>285</v>
      </c>
      <c r="G46" s="29">
        <v>18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817</v>
      </c>
    </row>
    <row r="49">
      <c r="A49" s="1" t="s">
        <v>194</v>
      </c>
      <c r="E49" s="27" t="s">
        <v>703</v>
      </c>
    </row>
    <row r="50" ht="25.5">
      <c r="A50" s="1" t="s">
        <v>185</v>
      </c>
      <c r="B50" s="1">
        <v>45</v>
      </c>
      <c r="C50" s="26" t="s">
        <v>789</v>
      </c>
      <c r="D50" t="s">
        <v>239</v>
      </c>
      <c r="E50" s="27" t="s">
        <v>790</v>
      </c>
      <c r="F50" s="28" t="s">
        <v>285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871</v>
      </c>
    </row>
    <row r="53">
      <c r="A53" s="1" t="s">
        <v>194</v>
      </c>
      <c r="E53" s="27" t="s">
        <v>703</v>
      </c>
    </row>
    <row r="54" ht="25.5">
      <c r="A54" s="1" t="s">
        <v>185</v>
      </c>
      <c r="B54" s="1">
        <v>48</v>
      </c>
      <c r="C54" s="26" t="s">
        <v>1130</v>
      </c>
      <c r="D54" t="s">
        <v>239</v>
      </c>
      <c r="E54" s="27" t="s">
        <v>1131</v>
      </c>
      <c r="F54" s="28" t="s">
        <v>285</v>
      </c>
      <c r="G54" s="29">
        <v>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871</v>
      </c>
    </row>
    <row r="57">
      <c r="A57" s="1" t="s">
        <v>194</v>
      </c>
      <c r="E57" s="27" t="s">
        <v>703</v>
      </c>
    </row>
    <row r="58" ht="25.5">
      <c r="A58" s="1" t="s">
        <v>185</v>
      </c>
      <c r="B58" s="1">
        <v>49</v>
      </c>
      <c r="C58" s="26" t="s">
        <v>1242</v>
      </c>
      <c r="D58" t="s">
        <v>239</v>
      </c>
      <c r="E58" s="27" t="s">
        <v>1243</v>
      </c>
      <c r="F58" s="28" t="s">
        <v>285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871</v>
      </c>
    </row>
    <row r="61">
      <c r="A61" s="1" t="s">
        <v>194</v>
      </c>
      <c r="E61" s="27" t="s">
        <v>703</v>
      </c>
    </row>
    <row r="62" ht="25.5">
      <c r="A62" s="1" t="s">
        <v>185</v>
      </c>
      <c r="B62" s="1">
        <v>35</v>
      </c>
      <c r="C62" s="26" t="s">
        <v>1438</v>
      </c>
      <c r="D62" t="s">
        <v>239</v>
      </c>
      <c r="E62" s="27" t="s">
        <v>1439</v>
      </c>
      <c r="F62" s="28" t="s">
        <v>285</v>
      </c>
      <c r="G62" s="29">
        <v>28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1120</v>
      </c>
    </row>
    <row r="65">
      <c r="A65" s="1" t="s">
        <v>194</v>
      </c>
      <c r="E65" s="27" t="s">
        <v>703</v>
      </c>
    </row>
    <row r="66">
      <c r="A66" s="1" t="s">
        <v>185</v>
      </c>
      <c r="B66" s="1">
        <v>50</v>
      </c>
      <c r="C66" s="26" t="s">
        <v>1323</v>
      </c>
      <c r="D66" t="s">
        <v>239</v>
      </c>
      <c r="E66" s="27" t="s">
        <v>1324</v>
      </c>
      <c r="F66" s="28" t="s">
        <v>289</v>
      </c>
      <c r="G66" s="29">
        <v>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2125</v>
      </c>
    </row>
    <row r="69">
      <c r="A69" s="1" t="s">
        <v>194</v>
      </c>
      <c r="E69" s="27" t="s">
        <v>703</v>
      </c>
    </row>
    <row r="70">
      <c r="A70" s="1" t="s">
        <v>185</v>
      </c>
      <c r="B70" s="1">
        <v>51</v>
      </c>
      <c r="C70" s="26" t="s">
        <v>1441</v>
      </c>
      <c r="D70" t="s">
        <v>239</v>
      </c>
      <c r="E70" s="27" t="s">
        <v>1442</v>
      </c>
      <c r="F70" s="28" t="s">
        <v>285</v>
      </c>
      <c r="G70" s="29">
        <v>66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2132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57</v>
      </c>
      <c r="C74" s="26" t="s">
        <v>2133</v>
      </c>
      <c r="D74" t="s">
        <v>239</v>
      </c>
      <c r="E74" s="27" t="s">
        <v>2134</v>
      </c>
      <c r="F74" s="28" t="s">
        <v>285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871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58</v>
      </c>
      <c r="C78" s="26" t="s">
        <v>1443</v>
      </c>
      <c r="D78" t="s">
        <v>239</v>
      </c>
      <c r="E78" s="27" t="s">
        <v>1444</v>
      </c>
      <c r="F78" s="28" t="s">
        <v>285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822</v>
      </c>
    </row>
    <row r="81">
      <c r="A81" s="1" t="s">
        <v>194</v>
      </c>
      <c r="E81" s="27" t="s">
        <v>703</v>
      </c>
    </row>
    <row r="82">
      <c r="A82" s="1" t="s">
        <v>185</v>
      </c>
      <c r="B82" s="1">
        <v>59</v>
      </c>
      <c r="C82" s="26" t="s">
        <v>2135</v>
      </c>
      <c r="D82" t="s">
        <v>239</v>
      </c>
      <c r="E82" s="27" t="s">
        <v>2136</v>
      </c>
      <c r="F82" s="28" t="s">
        <v>285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871</v>
      </c>
    </row>
    <row r="85">
      <c r="A85" s="1" t="s">
        <v>194</v>
      </c>
      <c r="E85" s="27" t="s">
        <v>703</v>
      </c>
    </row>
    <row r="86">
      <c r="A86" s="1" t="s">
        <v>185</v>
      </c>
      <c r="B86" s="1">
        <v>54</v>
      </c>
      <c r="C86" s="26" t="s">
        <v>1451</v>
      </c>
      <c r="D86" t="s">
        <v>239</v>
      </c>
      <c r="E86" s="27" t="s">
        <v>1452</v>
      </c>
      <c r="F86" s="28" t="s">
        <v>285</v>
      </c>
      <c r="G86" s="29">
        <v>33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831</v>
      </c>
    </row>
    <row r="89">
      <c r="A89" s="1" t="s">
        <v>194</v>
      </c>
      <c r="E89" s="27" t="s">
        <v>703</v>
      </c>
    </row>
    <row r="90">
      <c r="A90" s="1" t="s">
        <v>185</v>
      </c>
      <c r="B90" s="1">
        <v>52</v>
      </c>
      <c r="C90" s="26" t="s">
        <v>1457</v>
      </c>
      <c r="D90" t="s">
        <v>239</v>
      </c>
      <c r="E90" s="27" t="s">
        <v>1458</v>
      </c>
      <c r="F90" s="28" t="s">
        <v>285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792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1</v>
      </c>
      <c r="C94" s="26" t="s">
        <v>2137</v>
      </c>
      <c r="D94" t="s">
        <v>239</v>
      </c>
      <c r="E94" s="27" t="s">
        <v>2138</v>
      </c>
      <c r="F94" s="28" t="s">
        <v>285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792</v>
      </c>
    </row>
    <row r="97">
      <c r="A97" s="1" t="s">
        <v>194</v>
      </c>
      <c r="E97" s="27" t="s">
        <v>703</v>
      </c>
    </row>
    <row r="98">
      <c r="A98" s="1" t="s">
        <v>185</v>
      </c>
      <c r="B98" s="1">
        <v>2</v>
      </c>
      <c r="C98" s="26" t="s">
        <v>2139</v>
      </c>
      <c r="D98" t="s">
        <v>239</v>
      </c>
      <c r="E98" s="27" t="s">
        <v>2140</v>
      </c>
      <c r="F98" s="28" t="s">
        <v>285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792</v>
      </c>
    </row>
    <row r="101">
      <c r="A101" s="1" t="s">
        <v>194</v>
      </c>
      <c r="E101" s="27" t="s">
        <v>703</v>
      </c>
    </row>
    <row r="102" ht="38.25">
      <c r="A102" s="1" t="s">
        <v>185</v>
      </c>
      <c r="B102" s="1">
        <v>3</v>
      </c>
      <c r="C102" s="26" t="s">
        <v>2141</v>
      </c>
      <c r="D102" t="s">
        <v>239</v>
      </c>
      <c r="E102" s="27" t="s">
        <v>2142</v>
      </c>
      <c r="F102" s="28" t="s">
        <v>285</v>
      </c>
      <c r="G102" s="29">
        <v>8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894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4</v>
      </c>
      <c r="C106" s="26" t="s">
        <v>2143</v>
      </c>
      <c r="D106" t="s">
        <v>239</v>
      </c>
      <c r="E106" s="27" t="s">
        <v>2144</v>
      </c>
      <c r="F106" s="28" t="s">
        <v>285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792</v>
      </c>
    </row>
    <row r="109">
      <c r="A109" s="1" t="s">
        <v>194</v>
      </c>
      <c r="E109" s="27" t="s">
        <v>703</v>
      </c>
    </row>
    <row r="110" ht="25.5">
      <c r="A110" s="1" t="s">
        <v>185</v>
      </c>
      <c r="B110" s="1">
        <v>5</v>
      </c>
      <c r="C110" s="26" t="s">
        <v>2145</v>
      </c>
      <c r="D110" t="s">
        <v>239</v>
      </c>
      <c r="E110" s="27" t="s">
        <v>2146</v>
      </c>
      <c r="F110" s="28" t="s">
        <v>285</v>
      </c>
      <c r="G110" s="29">
        <v>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894</v>
      </c>
    </row>
    <row r="113">
      <c r="A113" s="1" t="s">
        <v>194</v>
      </c>
      <c r="E113" s="27" t="s">
        <v>703</v>
      </c>
    </row>
    <row r="114">
      <c r="A114" s="1" t="s">
        <v>185</v>
      </c>
      <c r="B114" s="1">
        <v>6</v>
      </c>
      <c r="C114" s="26" t="s">
        <v>2147</v>
      </c>
      <c r="D114" t="s">
        <v>239</v>
      </c>
      <c r="E114" s="27" t="s">
        <v>2148</v>
      </c>
      <c r="F114" s="28" t="s">
        <v>285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792</v>
      </c>
    </row>
    <row r="117">
      <c r="A117" s="1" t="s">
        <v>194</v>
      </c>
      <c r="E117" s="27" t="s">
        <v>703</v>
      </c>
    </row>
    <row r="118">
      <c r="A118" s="1" t="s">
        <v>185</v>
      </c>
      <c r="B118" s="1">
        <v>7</v>
      </c>
      <c r="C118" s="26" t="s">
        <v>2149</v>
      </c>
      <c r="D118" t="s">
        <v>239</v>
      </c>
      <c r="E118" s="27" t="s">
        <v>2150</v>
      </c>
      <c r="F118" s="28" t="s">
        <v>285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792</v>
      </c>
    </row>
    <row r="121">
      <c r="A121" s="1" t="s">
        <v>194</v>
      </c>
      <c r="E121" s="27" t="s">
        <v>703</v>
      </c>
    </row>
    <row r="122" ht="25.5">
      <c r="A122" s="1" t="s">
        <v>185</v>
      </c>
      <c r="B122" s="1">
        <v>8</v>
      </c>
      <c r="C122" s="26" t="s">
        <v>2151</v>
      </c>
      <c r="D122" t="s">
        <v>239</v>
      </c>
      <c r="E122" s="27" t="s">
        <v>2152</v>
      </c>
      <c r="F122" s="28" t="s">
        <v>285</v>
      </c>
      <c r="G122" s="29">
        <v>8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894</v>
      </c>
    </row>
    <row r="125">
      <c r="A125" s="1" t="s">
        <v>194</v>
      </c>
      <c r="E125" s="27" t="s">
        <v>703</v>
      </c>
    </row>
    <row r="126" ht="25.5">
      <c r="A126" s="1" t="s">
        <v>185</v>
      </c>
      <c r="B126" s="1">
        <v>9</v>
      </c>
      <c r="C126" s="26" t="s">
        <v>2153</v>
      </c>
      <c r="D126" t="s">
        <v>239</v>
      </c>
      <c r="E126" s="27" t="s">
        <v>2154</v>
      </c>
      <c r="F126" s="28" t="s">
        <v>285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871</v>
      </c>
    </row>
    <row r="129">
      <c r="A129" s="1" t="s">
        <v>194</v>
      </c>
      <c r="E129" s="27" t="s">
        <v>703</v>
      </c>
    </row>
    <row r="130">
      <c r="A130" s="1" t="s">
        <v>185</v>
      </c>
      <c r="B130" s="1">
        <v>10</v>
      </c>
      <c r="C130" s="26" t="s">
        <v>2155</v>
      </c>
      <c r="D130" t="s">
        <v>239</v>
      </c>
      <c r="E130" s="27" t="s">
        <v>2156</v>
      </c>
      <c r="F130" s="28" t="s">
        <v>285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792</v>
      </c>
    </row>
    <row r="133">
      <c r="A133" s="1" t="s">
        <v>194</v>
      </c>
      <c r="E133" s="27" t="s">
        <v>703</v>
      </c>
    </row>
    <row r="134">
      <c r="A134" s="1" t="s">
        <v>185</v>
      </c>
      <c r="B134" s="1">
        <v>11</v>
      </c>
      <c r="C134" s="26" t="s">
        <v>2157</v>
      </c>
      <c r="D134" t="s">
        <v>239</v>
      </c>
      <c r="E134" s="27" t="s">
        <v>2158</v>
      </c>
      <c r="F134" s="28" t="s">
        <v>285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792</v>
      </c>
    </row>
    <row r="137">
      <c r="A137" s="1" t="s">
        <v>194</v>
      </c>
      <c r="E137" s="27" t="s">
        <v>703</v>
      </c>
    </row>
    <row r="138">
      <c r="A138" s="1" t="s">
        <v>185</v>
      </c>
      <c r="B138" s="1">
        <v>12</v>
      </c>
      <c r="C138" s="26" t="s">
        <v>2159</v>
      </c>
      <c r="D138" t="s">
        <v>239</v>
      </c>
      <c r="E138" s="27" t="s">
        <v>2160</v>
      </c>
      <c r="F138" s="28" t="s">
        <v>285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792</v>
      </c>
    </row>
    <row r="141">
      <c r="A141" s="1" t="s">
        <v>194</v>
      </c>
      <c r="E141" s="27" t="s">
        <v>703</v>
      </c>
    </row>
    <row r="142">
      <c r="A142" s="1" t="s">
        <v>185</v>
      </c>
      <c r="B142" s="1">
        <v>13</v>
      </c>
      <c r="C142" s="26" t="s">
        <v>2161</v>
      </c>
      <c r="D142" t="s">
        <v>239</v>
      </c>
      <c r="E142" s="27" t="s">
        <v>2162</v>
      </c>
      <c r="F142" s="28" t="s">
        <v>285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792</v>
      </c>
    </row>
    <row r="145">
      <c r="A145" s="1" t="s">
        <v>194</v>
      </c>
      <c r="E145" s="27" t="s">
        <v>703</v>
      </c>
    </row>
    <row r="146" ht="25.5">
      <c r="A146" s="1" t="s">
        <v>185</v>
      </c>
      <c r="B146" s="1">
        <v>14</v>
      </c>
      <c r="C146" s="26" t="s">
        <v>2163</v>
      </c>
      <c r="D146" t="s">
        <v>239</v>
      </c>
      <c r="E146" s="27" t="s">
        <v>2164</v>
      </c>
      <c r="F146" s="28" t="s">
        <v>285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792</v>
      </c>
    </row>
    <row r="149">
      <c r="A149" s="1" t="s">
        <v>194</v>
      </c>
      <c r="E149" s="27" t="s">
        <v>703</v>
      </c>
    </row>
    <row r="150" ht="25.5">
      <c r="A150" s="1" t="s">
        <v>185</v>
      </c>
      <c r="B150" s="1">
        <v>15</v>
      </c>
      <c r="C150" s="26" t="s">
        <v>2165</v>
      </c>
      <c r="D150" t="s">
        <v>239</v>
      </c>
      <c r="E150" s="27" t="s">
        <v>2166</v>
      </c>
      <c r="F150" s="28" t="s">
        <v>285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792</v>
      </c>
    </row>
    <row r="153">
      <c r="A153" s="1" t="s">
        <v>194</v>
      </c>
      <c r="E153" s="27" t="s">
        <v>703</v>
      </c>
    </row>
    <row r="154" ht="38.25">
      <c r="A154" s="1" t="s">
        <v>185</v>
      </c>
      <c r="B154" s="1">
        <v>16</v>
      </c>
      <c r="C154" s="26" t="s">
        <v>2167</v>
      </c>
      <c r="D154" t="s">
        <v>239</v>
      </c>
      <c r="E154" s="27" t="s">
        <v>2168</v>
      </c>
      <c r="F154" s="28" t="s">
        <v>285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792</v>
      </c>
    </row>
    <row r="157">
      <c r="A157" s="1" t="s">
        <v>194</v>
      </c>
      <c r="E157" s="27" t="s">
        <v>703</v>
      </c>
    </row>
    <row r="158">
      <c r="A158" s="1" t="s">
        <v>185</v>
      </c>
      <c r="B158" s="1">
        <v>17</v>
      </c>
      <c r="C158" s="26" t="s">
        <v>2100</v>
      </c>
      <c r="D158" t="s">
        <v>239</v>
      </c>
      <c r="E158" s="27" t="s">
        <v>2101</v>
      </c>
      <c r="F158" s="28" t="s">
        <v>285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  <c r="E160" s="33" t="s">
        <v>792</v>
      </c>
    </row>
    <row r="161">
      <c r="A161" s="1" t="s">
        <v>194</v>
      </c>
      <c r="E161" s="27" t="s">
        <v>703</v>
      </c>
    </row>
    <row r="162">
      <c r="A162" s="1" t="s">
        <v>185</v>
      </c>
      <c r="B162" s="1">
        <v>18</v>
      </c>
      <c r="C162" s="26" t="s">
        <v>1831</v>
      </c>
      <c r="D162" t="s">
        <v>239</v>
      </c>
      <c r="E162" s="27" t="s">
        <v>1832</v>
      </c>
      <c r="F162" s="28" t="s">
        <v>285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  <c r="E164" s="33" t="s">
        <v>792</v>
      </c>
    </row>
    <row r="165">
      <c r="A165" s="1" t="s">
        <v>194</v>
      </c>
      <c r="E165" s="27" t="s">
        <v>703</v>
      </c>
    </row>
    <row r="166">
      <c r="A166" s="1" t="s">
        <v>185</v>
      </c>
      <c r="B166" s="1">
        <v>19</v>
      </c>
      <c r="C166" s="26" t="s">
        <v>1833</v>
      </c>
      <c r="D166" t="s">
        <v>239</v>
      </c>
      <c r="E166" s="27" t="s">
        <v>1834</v>
      </c>
      <c r="F166" s="28" t="s">
        <v>285</v>
      </c>
      <c r="G166" s="29">
        <v>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  <c r="E168" s="33" t="s">
        <v>792</v>
      </c>
    </row>
    <row r="169">
      <c r="A169" s="1" t="s">
        <v>194</v>
      </c>
      <c r="E169" s="27" t="s">
        <v>703</v>
      </c>
    </row>
    <row r="170">
      <c r="A170" s="1" t="s">
        <v>185</v>
      </c>
      <c r="B170" s="1">
        <v>60</v>
      </c>
      <c r="C170" s="26" t="s">
        <v>2120</v>
      </c>
      <c r="D170" t="s">
        <v>239</v>
      </c>
      <c r="E170" s="27" t="s">
        <v>2121</v>
      </c>
      <c r="F170" s="28" t="s">
        <v>285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  <c r="E172" s="33" t="s">
        <v>792</v>
      </c>
    </row>
    <row r="173">
      <c r="A173" s="1" t="s">
        <v>194</v>
      </c>
      <c r="E173" s="27" t="s">
        <v>703</v>
      </c>
    </row>
    <row r="174" ht="25.5">
      <c r="A174" s="1" t="s">
        <v>185</v>
      </c>
      <c r="B174" s="1">
        <v>23</v>
      </c>
      <c r="C174" s="26" t="s">
        <v>2169</v>
      </c>
      <c r="D174" t="s">
        <v>239</v>
      </c>
      <c r="E174" s="27" t="s">
        <v>2170</v>
      </c>
      <c r="F174" s="28" t="s">
        <v>285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  <c r="E176" s="33" t="s">
        <v>792</v>
      </c>
    </row>
    <row r="177">
      <c r="A177" s="1" t="s">
        <v>194</v>
      </c>
      <c r="E177" s="27" t="s">
        <v>703</v>
      </c>
    </row>
    <row r="178" ht="25.5">
      <c r="A178" s="1" t="s">
        <v>185</v>
      </c>
      <c r="B178" s="1">
        <v>24</v>
      </c>
      <c r="C178" s="26" t="s">
        <v>2171</v>
      </c>
      <c r="D178" t="s">
        <v>239</v>
      </c>
      <c r="E178" s="27" t="s">
        <v>2172</v>
      </c>
      <c r="F178" s="28" t="s">
        <v>285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792</v>
      </c>
    </row>
    <row r="181">
      <c r="A181" s="1" t="s">
        <v>194</v>
      </c>
      <c r="E181" s="27" t="s">
        <v>703</v>
      </c>
    </row>
    <row r="182" ht="25.5">
      <c r="A182" s="1" t="s">
        <v>185</v>
      </c>
      <c r="B182" s="1">
        <v>20</v>
      </c>
      <c r="C182" s="26" t="s">
        <v>1326</v>
      </c>
      <c r="D182" t="s">
        <v>239</v>
      </c>
      <c r="E182" s="27" t="s">
        <v>1327</v>
      </c>
      <c r="F182" s="28" t="s">
        <v>285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792</v>
      </c>
    </row>
    <row r="185">
      <c r="A185" s="1" t="s">
        <v>194</v>
      </c>
      <c r="E185" s="27" t="s">
        <v>703</v>
      </c>
    </row>
    <row r="186" ht="38.25">
      <c r="A186" s="1" t="s">
        <v>185</v>
      </c>
      <c r="B186" s="1">
        <v>21</v>
      </c>
      <c r="C186" s="26" t="s">
        <v>1328</v>
      </c>
      <c r="D186" t="s">
        <v>239</v>
      </c>
      <c r="E186" s="27" t="s">
        <v>1329</v>
      </c>
      <c r="F186" s="28" t="s">
        <v>285</v>
      </c>
      <c r="G186" s="29">
        <v>3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1096</v>
      </c>
    </row>
    <row r="189">
      <c r="A189" s="1" t="s">
        <v>194</v>
      </c>
      <c r="E189" s="27" t="s">
        <v>703</v>
      </c>
    </row>
    <row r="190" ht="25.5">
      <c r="A190" s="1" t="s">
        <v>185</v>
      </c>
      <c r="B190" s="1">
        <v>22</v>
      </c>
      <c r="C190" s="26" t="s">
        <v>1459</v>
      </c>
      <c r="D190" t="s">
        <v>239</v>
      </c>
      <c r="E190" s="27" t="s">
        <v>1460</v>
      </c>
      <c r="F190" s="28" t="s">
        <v>285</v>
      </c>
      <c r="G190" s="29">
        <v>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792</v>
      </c>
    </row>
    <row r="193">
      <c r="A193" s="1" t="s">
        <v>194</v>
      </c>
      <c r="E193" s="27" t="s">
        <v>703</v>
      </c>
    </row>
    <row r="194">
      <c r="A194" s="1" t="s">
        <v>185</v>
      </c>
      <c r="B194" s="1">
        <v>25</v>
      </c>
      <c r="C194" s="26" t="s">
        <v>1461</v>
      </c>
      <c r="D194" t="s">
        <v>239</v>
      </c>
      <c r="E194" s="27" t="s">
        <v>1462</v>
      </c>
      <c r="F194" s="28" t="s">
        <v>503</v>
      </c>
      <c r="G194" s="29">
        <v>8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894</v>
      </c>
    </row>
    <row r="197">
      <c r="A197" s="1" t="s">
        <v>194</v>
      </c>
      <c r="E197" s="27" t="s">
        <v>703</v>
      </c>
    </row>
    <row r="198">
      <c r="A198" s="1" t="s">
        <v>185</v>
      </c>
      <c r="B198" s="1">
        <v>26</v>
      </c>
      <c r="C198" s="26" t="s">
        <v>1464</v>
      </c>
      <c r="D198" t="s">
        <v>239</v>
      </c>
      <c r="E198" s="27" t="s">
        <v>1465</v>
      </c>
      <c r="F198" s="28" t="s">
        <v>503</v>
      </c>
      <c r="G198" s="29">
        <v>12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729</v>
      </c>
    </row>
    <row r="201">
      <c r="A201" s="1" t="s">
        <v>194</v>
      </c>
      <c r="E201" s="27" t="s">
        <v>703</v>
      </c>
    </row>
    <row r="202">
      <c r="A202" s="1" t="s">
        <v>185</v>
      </c>
      <c r="B202" s="1">
        <v>27</v>
      </c>
      <c r="C202" s="26" t="s">
        <v>1330</v>
      </c>
      <c r="D202" t="s">
        <v>239</v>
      </c>
      <c r="E202" s="27" t="s">
        <v>1331</v>
      </c>
      <c r="F202" s="28" t="s">
        <v>503</v>
      </c>
      <c r="G202" s="29">
        <v>12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729</v>
      </c>
    </row>
    <row r="205">
      <c r="A205" s="1" t="s">
        <v>194</v>
      </c>
      <c r="E205" s="27" t="s">
        <v>703</v>
      </c>
    </row>
    <row r="206">
      <c r="A206" s="1" t="s">
        <v>185</v>
      </c>
      <c r="B206" s="1">
        <v>28</v>
      </c>
      <c r="C206" s="26" t="s">
        <v>1332</v>
      </c>
      <c r="D206" t="s">
        <v>239</v>
      </c>
      <c r="E206" s="27" t="s">
        <v>1333</v>
      </c>
      <c r="F206" s="28" t="s">
        <v>503</v>
      </c>
      <c r="G206" s="29">
        <v>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894</v>
      </c>
    </row>
    <row r="209">
      <c r="A209" s="1" t="s">
        <v>194</v>
      </c>
      <c r="E209" s="27" t="s">
        <v>703</v>
      </c>
    </row>
    <row r="210">
      <c r="A210" s="1" t="s">
        <v>185</v>
      </c>
      <c r="B210" s="1">
        <v>29</v>
      </c>
      <c r="C210" s="26" t="s">
        <v>1467</v>
      </c>
      <c r="D210" t="s">
        <v>239</v>
      </c>
      <c r="E210" s="27" t="s">
        <v>1468</v>
      </c>
      <c r="F210" s="28" t="s">
        <v>285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792</v>
      </c>
    </row>
    <row r="213">
      <c r="A213" s="1" t="s">
        <v>194</v>
      </c>
      <c r="E213" s="27" t="s">
        <v>703</v>
      </c>
    </row>
    <row r="214">
      <c r="A214" s="1" t="s">
        <v>185</v>
      </c>
      <c r="B214" s="1">
        <v>30</v>
      </c>
      <c r="C214" s="26" t="s">
        <v>2173</v>
      </c>
      <c r="D214" t="s">
        <v>239</v>
      </c>
      <c r="E214" s="27" t="s">
        <v>2174</v>
      </c>
      <c r="F214" s="28" t="s">
        <v>285</v>
      </c>
      <c r="G214" s="29">
        <v>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  <c r="E216" s="33" t="s">
        <v>855</v>
      </c>
    </row>
    <row r="217">
      <c r="A217" s="1" t="s">
        <v>194</v>
      </c>
      <c r="E217" s="27" t="s">
        <v>703</v>
      </c>
    </row>
    <row r="218">
      <c r="A218" s="1" t="s">
        <v>185</v>
      </c>
      <c r="B218" s="1">
        <v>32</v>
      </c>
      <c r="C218" s="26" t="s">
        <v>2175</v>
      </c>
      <c r="D218" t="s">
        <v>239</v>
      </c>
      <c r="E218" s="27" t="s">
        <v>2176</v>
      </c>
      <c r="F218" s="28" t="s">
        <v>289</v>
      </c>
      <c r="G218" s="29">
        <v>40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  <c r="E220" s="33" t="s">
        <v>992</v>
      </c>
    </row>
    <row r="221">
      <c r="A221" s="1" t="s">
        <v>194</v>
      </c>
      <c r="E221" s="27" t="s">
        <v>703</v>
      </c>
    </row>
    <row r="222">
      <c r="A222" s="1" t="s">
        <v>185</v>
      </c>
      <c r="B222" s="1">
        <v>33</v>
      </c>
      <c r="C222" s="26" t="s">
        <v>2177</v>
      </c>
      <c r="D222" t="s">
        <v>239</v>
      </c>
      <c r="E222" s="27" t="s">
        <v>2178</v>
      </c>
      <c r="F222" s="28" t="s">
        <v>289</v>
      </c>
      <c r="G222" s="29">
        <v>40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  <c r="E224" s="33" t="s">
        <v>992</v>
      </c>
    </row>
    <row r="225">
      <c r="A225" s="1" t="s">
        <v>194</v>
      </c>
      <c r="E225" s="27" t="s">
        <v>703</v>
      </c>
    </row>
    <row r="226">
      <c r="A226" s="1" t="s">
        <v>185</v>
      </c>
      <c r="B226" s="1">
        <v>36</v>
      </c>
      <c r="C226" s="26" t="s">
        <v>1138</v>
      </c>
      <c r="D226" t="s">
        <v>239</v>
      </c>
      <c r="E226" s="27" t="s">
        <v>1139</v>
      </c>
      <c r="F226" s="28" t="s">
        <v>337</v>
      </c>
      <c r="G226" s="29">
        <v>1.28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  <c r="E228" s="33" t="s">
        <v>2179</v>
      </c>
    </row>
    <row r="229">
      <c r="A229" s="1" t="s">
        <v>194</v>
      </c>
      <c r="E229" s="27" t="s">
        <v>703</v>
      </c>
    </row>
    <row r="230">
      <c r="A230" s="1" t="s">
        <v>185</v>
      </c>
      <c r="B230" s="1">
        <v>37</v>
      </c>
      <c r="C230" s="26" t="s">
        <v>1141</v>
      </c>
      <c r="D230" t="s">
        <v>239</v>
      </c>
      <c r="E230" s="27" t="s">
        <v>1142</v>
      </c>
      <c r="F230" s="28" t="s">
        <v>337</v>
      </c>
      <c r="G230" s="29">
        <v>1.28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  <c r="E232" s="33" t="s">
        <v>2179</v>
      </c>
    </row>
    <row r="233">
      <c r="A233" s="1" t="s">
        <v>194</v>
      </c>
      <c r="E233" s="27" t="s">
        <v>703</v>
      </c>
    </row>
    <row r="234">
      <c r="A234" s="1" t="s">
        <v>185</v>
      </c>
      <c r="B234" s="1">
        <v>40</v>
      </c>
      <c r="C234" s="26" t="s">
        <v>2180</v>
      </c>
      <c r="D234" t="s">
        <v>239</v>
      </c>
      <c r="E234" s="27" t="s">
        <v>2181</v>
      </c>
      <c r="F234" s="28" t="s">
        <v>285</v>
      </c>
      <c r="G234" s="29">
        <v>3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  <c r="E236" s="33" t="s">
        <v>1096</v>
      </c>
    </row>
    <row r="237">
      <c r="A237" s="1" t="s">
        <v>194</v>
      </c>
      <c r="E237" s="27" t="s">
        <v>703</v>
      </c>
    </row>
    <row r="238">
      <c r="A238" s="1" t="s">
        <v>185</v>
      </c>
      <c r="B238" s="1">
        <v>43</v>
      </c>
      <c r="C238" s="26" t="s">
        <v>1473</v>
      </c>
      <c r="D238" t="s">
        <v>239</v>
      </c>
      <c r="E238" s="27" t="s">
        <v>1474</v>
      </c>
      <c r="F238" s="28" t="s">
        <v>285</v>
      </c>
      <c r="G238" s="29">
        <v>3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  <c r="E240" s="33" t="s">
        <v>1096</v>
      </c>
    </row>
    <row r="241">
      <c r="A241" s="1" t="s">
        <v>194</v>
      </c>
      <c r="E241" s="27" t="s">
        <v>703</v>
      </c>
    </row>
    <row r="242">
      <c r="A242" s="1" t="s">
        <v>185</v>
      </c>
      <c r="B242" s="1">
        <v>41</v>
      </c>
      <c r="C242" s="26" t="s">
        <v>2182</v>
      </c>
      <c r="D242" t="s">
        <v>239</v>
      </c>
      <c r="E242" s="27" t="s">
        <v>2183</v>
      </c>
      <c r="F242" s="28" t="s">
        <v>285</v>
      </c>
      <c r="G242" s="29">
        <v>1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  <c r="E244" s="33" t="s">
        <v>792</v>
      </c>
    </row>
    <row r="245">
      <c r="A245" s="1" t="s">
        <v>194</v>
      </c>
      <c r="E245" s="27" t="s">
        <v>703</v>
      </c>
    </row>
    <row r="246">
      <c r="A246" s="1" t="s">
        <v>185</v>
      </c>
      <c r="B246" s="1">
        <v>42</v>
      </c>
      <c r="C246" s="26" t="s">
        <v>1352</v>
      </c>
      <c r="D246" t="s">
        <v>239</v>
      </c>
      <c r="E246" s="27" t="s">
        <v>1353</v>
      </c>
      <c r="F246" s="28" t="s">
        <v>285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191</v>
      </c>
      <c r="E247" s="27" t="s">
        <v>243</v>
      </c>
    </row>
    <row r="248">
      <c r="A248" s="1" t="s">
        <v>193</v>
      </c>
      <c r="E248" s="33" t="s">
        <v>792</v>
      </c>
    </row>
    <row r="249">
      <c r="A249" s="1" t="s">
        <v>194</v>
      </c>
      <c r="E249" s="27" t="s">
        <v>703</v>
      </c>
    </row>
    <row r="250">
      <c r="A250" s="1" t="s">
        <v>185</v>
      </c>
      <c r="B250" s="1">
        <v>61</v>
      </c>
      <c r="C250" s="26" t="s">
        <v>2184</v>
      </c>
      <c r="D250" t="s">
        <v>239</v>
      </c>
      <c r="E250" s="27" t="s">
        <v>1405</v>
      </c>
      <c r="F250" s="28" t="s">
        <v>285</v>
      </c>
      <c r="G250" s="29">
        <v>5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759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243</v>
      </c>
    </row>
    <row r="252">
      <c r="A252" s="1" t="s">
        <v>193</v>
      </c>
      <c r="E252" s="33" t="s">
        <v>855</v>
      </c>
    </row>
    <row r="253" ht="76.5">
      <c r="A253" s="1" t="s">
        <v>194</v>
      </c>
      <c r="E253" s="27" t="s">
        <v>2185</v>
      </c>
    </row>
  </sheetData>
  <sheetProtection sheet="1" objects="1" scenarios="1" spinCount="100000" saltValue="cIhQq8Mkoeot/UDmzWeSZ3wCMZTqla8kowk0UjftCGBcy64rY5KzoS48Oy0+5nodok09YfUKsAQyNB8qpB5jJw==" hashValue="mLDpJCVprKqDq2QSg7bXIlJj4iIf3quZ4pMKqbp4XCYG4pZ5YBbWsczbmLwFXxYLhu2Tf6vUD+TdK8Y5hJkqU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58</v>
      </c>
      <c r="M3" s="20">
        <f>Rekapitulace!C33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58</v>
      </c>
      <c r="D4" s="1"/>
      <c r="E4" s="17" t="s">
        <v>59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COUNTIFS(L8:L372,"=0",A8:A372,"P")+COUNTIFS(L8:L372,"",A8:A372,"P")+SUM(Q8:Q372)</f>
        <v>0</v>
      </c>
    </row>
    <row r="8">
      <c r="A8" s="1" t="s">
        <v>180</v>
      </c>
      <c r="C8" s="22" t="s">
        <v>2186</v>
      </c>
      <c r="E8" s="23" t="s">
        <v>65</v>
      </c>
      <c r="L8" s="24">
        <f>L9+L18+L59</f>
        <v>0</v>
      </c>
      <c r="M8" s="24">
        <f>M9+M18+M59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90</v>
      </c>
      <c r="C10" s="26" t="s">
        <v>209</v>
      </c>
      <c r="D10" t="s">
        <v>210</v>
      </c>
      <c r="E10" s="27" t="s">
        <v>211</v>
      </c>
      <c r="F10" s="28" t="s">
        <v>189</v>
      </c>
      <c r="G10" s="29">
        <v>0.029999999999999999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89</v>
      </c>
      <c r="C14" s="26" t="s">
        <v>230</v>
      </c>
      <c r="D14" t="s">
        <v>231</v>
      </c>
      <c r="E14" s="27" t="s">
        <v>232</v>
      </c>
      <c r="F14" s="28" t="s">
        <v>189</v>
      </c>
      <c r="G14" s="29">
        <v>0.29999999999999999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>
      <c r="A18" s="1" t="s">
        <v>182</v>
      </c>
      <c r="C18" s="22" t="s">
        <v>2187</v>
      </c>
      <c r="E18" s="23" t="s">
        <v>2188</v>
      </c>
      <c r="L18" s="24">
        <f>SUMIFS(L19:L58,A19:A58,"P")</f>
        <v>0</v>
      </c>
      <c r="M18" s="24">
        <f>SUMIFS(M19:M58,A19:A58,"P")</f>
        <v>0</v>
      </c>
      <c r="N18" s="25"/>
    </row>
    <row r="19" ht="25.5">
      <c r="A19" s="1" t="s">
        <v>185</v>
      </c>
      <c r="B19" s="1">
        <v>79</v>
      </c>
      <c r="C19" s="26" t="s">
        <v>1306</v>
      </c>
      <c r="D19" t="s">
        <v>239</v>
      </c>
      <c r="E19" s="27" t="s">
        <v>1307</v>
      </c>
      <c r="F19" s="28" t="s">
        <v>289</v>
      </c>
      <c r="G19" s="29">
        <v>15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243</v>
      </c>
    </row>
    <row r="21">
      <c r="A21" s="1" t="s">
        <v>193</v>
      </c>
      <c r="E21" s="33" t="s">
        <v>2189</v>
      </c>
    </row>
    <row r="22">
      <c r="A22" s="1" t="s">
        <v>194</v>
      </c>
      <c r="E22" s="27" t="s">
        <v>703</v>
      </c>
    </row>
    <row r="23" ht="25.5">
      <c r="A23" s="1" t="s">
        <v>185</v>
      </c>
      <c r="B23" s="1">
        <v>80</v>
      </c>
      <c r="C23" s="26" t="s">
        <v>1308</v>
      </c>
      <c r="D23" t="s">
        <v>239</v>
      </c>
      <c r="E23" s="27" t="s">
        <v>1309</v>
      </c>
      <c r="F23" s="28" t="s">
        <v>289</v>
      </c>
      <c r="G23" s="29">
        <v>15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>
      <c r="A25" s="1" t="s">
        <v>193</v>
      </c>
      <c r="E25" s="33" t="s">
        <v>2189</v>
      </c>
    </row>
    <row r="26">
      <c r="A26" s="1" t="s">
        <v>194</v>
      </c>
      <c r="E26" s="27" t="s">
        <v>703</v>
      </c>
    </row>
    <row r="27" ht="25.5">
      <c r="A27" s="1" t="s">
        <v>185</v>
      </c>
      <c r="B27" s="1">
        <v>85</v>
      </c>
      <c r="C27" s="26" t="s">
        <v>2190</v>
      </c>
      <c r="D27" t="s">
        <v>239</v>
      </c>
      <c r="E27" s="27" t="s">
        <v>2191</v>
      </c>
      <c r="F27" s="28" t="s">
        <v>269</v>
      </c>
      <c r="G27" s="29">
        <v>12.300000000000001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2192</v>
      </c>
    </row>
    <row r="30">
      <c r="A30" s="1" t="s">
        <v>194</v>
      </c>
      <c r="E30" s="27" t="s">
        <v>703</v>
      </c>
    </row>
    <row r="31">
      <c r="A31" s="1" t="s">
        <v>185</v>
      </c>
      <c r="B31" s="1">
        <v>88</v>
      </c>
      <c r="C31" s="26" t="s">
        <v>1315</v>
      </c>
      <c r="D31" t="s">
        <v>239</v>
      </c>
      <c r="E31" s="27" t="s">
        <v>1316</v>
      </c>
      <c r="F31" s="28" t="s">
        <v>285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2193</v>
      </c>
    </row>
    <row r="34">
      <c r="A34" s="1" t="s">
        <v>194</v>
      </c>
      <c r="E34" s="27" t="s">
        <v>703</v>
      </c>
    </row>
    <row r="35">
      <c r="A35" s="1" t="s">
        <v>185</v>
      </c>
      <c r="B35" s="1">
        <v>87</v>
      </c>
      <c r="C35" s="26" t="s">
        <v>1426</v>
      </c>
      <c r="D35" t="s">
        <v>239</v>
      </c>
      <c r="E35" s="27" t="s">
        <v>1427</v>
      </c>
      <c r="F35" s="28" t="s">
        <v>285</v>
      </c>
      <c r="G35" s="29">
        <v>40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2194</v>
      </c>
    </row>
    <row r="38">
      <c r="A38" s="1" t="s">
        <v>194</v>
      </c>
      <c r="E38" s="27" t="s">
        <v>703</v>
      </c>
    </row>
    <row r="39" ht="25.5">
      <c r="A39" s="1" t="s">
        <v>185</v>
      </c>
      <c r="B39" s="1">
        <v>86</v>
      </c>
      <c r="C39" s="26" t="s">
        <v>2195</v>
      </c>
      <c r="D39" t="s">
        <v>239</v>
      </c>
      <c r="E39" s="27" t="s">
        <v>2196</v>
      </c>
      <c r="F39" s="28" t="s">
        <v>285</v>
      </c>
      <c r="G39" s="29">
        <v>30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2197</v>
      </c>
    </row>
    <row r="42">
      <c r="A42" s="1" t="s">
        <v>194</v>
      </c>
      <c r="E42" s="27" t="s">
        <v>703</v>
      </c>
    </row>
    <row r="43">
      <c r="A43" s="1" t="s">
        <v>185</v>
      </c>
      <c r="B43" s="1">
        <v>83</v>
      </c>
      <c r="C43" s="26" t="s">
        <v>2126</v>
      </c>
      <c r="D43" t="s">
        <v>239</v>
      </c>
      <c r="E43" s="27" t="s">
        <v>2127</v>
      </c>
      <c r="F43" s="28" t="s">
        <v>269</v>
      </c>
      <c r="G43" s="29">
        <v>0.59999999999999998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  <c r="E45" s="33" t="s">
        <v>2198</v>
      </c>
    </row>
    <row r="46">
      <c r="A46" s="1" t="s">
        <v>194</v>
      </c>
      <c r="E46" s="27" t="s">
        <v>703</v>
      </c>
    </row>
    <row r="47">
      <c r="A47" s="1" t="s">
        <v>185</v>
      </c>
      <c r="B47" s="1">
        <v>81</v>
      </c>
      <c r="C47" s="26" t="s">
        <v>1238</v>
      </c>
      <c r="D47" t="s">
        <v>239</v>
      </c>
      <c r="E47" s="27" t="s">
        <v>1239</v>
      </c>
      <c r="F47" s="28" t="s">
        <v>269</v>
      </c>
      <c r="G47" s="29">
        <v>0.59999999999999998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2199</v>
      </c>
    </row>
    <row r="50">
      <c r="A50" s="1" t="s">
        <v>194</v>
      </c>
      <c r="E50" s="27" t="s">
        <v>703</v>
      </c>
    </row>
    <row r="51" ht="25.5">
      <c r="A51" s="1" t="s">
        <v>185</v>
      </c>
      <c r="B51" s="1">
        <v>82</v>
      </c>
      <c r="C51" s="26" t="s">
        <v>1688</v>
      </c>
      <c r="D51" t="s">
        <v>239</v>
      </c>
      <c r="E51" s="27" t="s">
        <v>1689</v>
      </c>
      <c r="F51" s="28" t="s">
        <v>285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  <c r="E53" s="33" t="s">
        <v>2200</v>
      </c>
    </row>
    <row r="54">
      <c r="A54" s="1" t="s">
        <v>194</v>
      </c>
      <c r="E54" s="27" t="s">
        <v>703</v>
      </c>
    </row>
    <row r="55" ht="25.5">
      <c r="A55" s="1" t="s">
        <v>185</v>
      </c>
      <c r="B55" s="1">
        <v>84</v>
      </c>
      <c r="C55" s="26" t="s">
        <v>2201</v>
      </c>
      <c r="D55" t="s">
        <v>239</v>
      </c>
      <c r="E55" s="27" t="s">
        <v>2202</v>
      </c>
      <c r="F55" s="28" t="s">
        <v>2203</v>
      </c>
      <c r="G55" s="29">
        <v>60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  <c r="E57" s="33" t="s">
        <v>2204</v>
      </c>
    </row>
    <row r="58">
      <c r="A58" s="1" t="s">
        <v>194</v>
      </c>
      <c r="E58" s="27" t="s">
        <v>703</v>
      </c>
    </row>
    <row r="59">
      <c r="A59" s="1" t="s">
        <v>182</v>
      </c>
      <c r="C59" s="22" t="s">
        <v>2205</v>
      </c>
      <c r="E59" s="23" t="s">
        <v>2206</v>
      </c>
      <c r="L59" s="24">
        <f>SUMIFS(L60:L371,A60:A371,"P")</f>
        <v>0</v>
      </c>
      <c r="M59" s="24">
        <f>SUMIFS(M60:M371,A60:A371,"P")</f>
        <v>0</v>
      </c>
      <c r="N59" s="25"/>
    </row>
    <row r="60">
      <c r="A60" s="1" t="s">
        <v>185</v>
      </c>
      <c r="B60" s="1">
        <v>37</v>
      </c>
      <c r="C60" s="26" t="s">
        <v>2207</v>
      </c>
      <c r="D60" t="s">
        <v>239</v>
      </c>
      <c r="E60" s="27" t="s">
        <v>2208</v>
      </c>
      <c r="F60" s="28" t="s">
        <v>289</v>
      </c>
      <c r="G60" s="29">
        <v>80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>
      <c r="A62" s="1" t="s">
        <v>193</v>
      </c>
      <c r="E62" s="33" t="s">
        <v>2209</v>
      </c>
    </row>
    <row r="63">
      <c r="A63" s="1" t="s">
        <v>194</v>
      </c>
      <c r="E63" s="27" t="s">
        <v>703</v>
      </c>
    </row>
    <row r="64">
      <c r="A64" s="1" t="s">
        <v>185</v>
      </c>
      <c r="B64" s="1">
        <v>38</v>
      </c>
      <c r="C64" s="26" t="s">
        <v>2210</v>
      </c>
      <c r="D64" t="s">
        <v>239</v>
      </c>
      <c r="E64" s="27" t="s">
        <v>2211</v>
      </c>
      <c r="F64" s="28" t="s">
        <v>285</v>
      </c>
      <c r="G64" s="29">
        <v>4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2212</v>
      </c>
    </row>
    <row r="67">
      <c r="A67" s="1" t="s">
        <v>194</v>
      </c>
      <c r="E67" s="27" t="s">
        <v>703</v>
      </c>
    </row>
    <row r="68">
      <c r="A68" s="1" t="s">
        <v>185</v>
      </c>
      <c r="B68" s="1">
        <v>39</v>
      </c>
      <c r="C68" s="26" t="s">
        <v>784</v>
      </c>
      <c r="D68" t="s">
        <v>239</v>
      </c>
      <c r="E68" s="27" t="s">
        <v>785</v>
      </c>
      <c r="F68" s="28" t="s">
        <v>285</v>
      </c>
      <c r="G68" s="29">
        <v>12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2213</v>
      </c>
    </row>
    <row r="71">
      <c r="A71" s="1" t="s">
        <v>194</v>
      </c>
      <c r="E71" s="27" t="s">
        <v>703</v>
      </c>
    </row>
    <row r="72">
      <c r="A72" s="1" t="s">
        <v>185</v>
      </c>
      <c r="B72" s="1">
        <v>40</v>
      </c>
      <c r="C72" s="26" t="s">
        <v>1690</v>
      </c>
      <c r="D72" t="s">
        <v>239</v>
      </c>
      <c r="E72" s="27" t="s">
        <v>1691</v>
      </c>
      <c r="F72" s="28" t="s">
        <v>285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  <c r="E74" s="33" t="s">
        <v>2214</v>
      </c>
    </row>
    <row r="75">
      <c r="A75" s="1" t="s">
        <v>194</v>
      </c>
      <c r="E75" s="27" t="s">
        <v>703</v>
      </c>
    </row>
    <row r="76">
      <c r="A76" s="1" t="s">
        <v>185</v>
      </c>
      <c r="B76" s="1">
        <v>31</v>
      </c>
      <c r="C76" s="26" t="s">
        <v>2215</v>
      </c>
      <c r="D76" t="s">
        <v>239</v>
      </c>
      <c r="E76" s="27" t="s">
        <v>2216</v>
      </c>
      <c r="F76" s="28" t="s">
        <v>289</v>
      </c>
      <c r="G76" s="29">
        <v>45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  <c r="E78" s="33" t="s">
        <v>2217</v>
      </c>
    </row>
    <row r="79">
      <c r="A79" s="1" t="s">
        <v>194</v>
      </c>
      <c r="E79" s="27" t="s">
        <v>703</v>
      </c>
    </row>
    <row r="80">
      <c r="A80" s="1" t="s">
        <v>185</v>
      </c>
      <c r="B80" s="1">
        <v>30</v>
      </c>
      <c r="C80" s="26" t="s">
        <v>2218</v>
      </c>
      <c r="D80" t="s">
        <v>239</v>
      </c>
      <c r="E80" s="27" t="s">
        <v>2219</v>
      </c>
      <c r="F80" s="28" t="s">
        <v>289</v>
      </c>
      <c r="G80" s="29">
        <v>30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  <c r="E82" s="33" t="s">
        <v>2220</v>
      </c>
    </row>
    <row r="83">
      <c r="A83" s="1" t="s">
        <v>194</v>
      </c>
      <c r="E83" s="27" t="s">
        <v>703</v>
      </c>
    </row>
    <row r="84" ht="25.5">
      <c r="A84" s="1" t="s">
        <v>185</v>
      </c>
      <c r="B84" s="1">
        <v>7</v>
      </c>
      <c r="C84" s="26" t="s">
        <v>2221</v>
      </c>
      <c r="D84" t="s">
        <v>239</v>
      </c>
      <c r="E84" s="27" t="s">
        <v>2222</v>
      </c>
      <c r="F84" s="28" t="s">
        <v>285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  <c r="E86" s="33" t="s">
        <v>2223</v>
      </c>
    </row>
    <row r="87">
      <c r="A87" s="1" t="s">
        <v>194</v>
      </c>
      <c r="E87" s="27" t="s">
        <v>703</v>
      </c>
    </row>
    <row r="88" ht="25.5">
      <c r="A88" s="1" t="s">
        <v>185</v>
      </c>
      <c r="B88" s="1">
        <v>6</v>
      </c>
      <c r="C88" s="26" t="s">
        <v>2224</v>
      </c>
      <c r="D88" t="s">
        <v>239</v>
      </c>
      <c r="E88" s="27" t="s">
        <v>2225</v>
      </c>
      <c r="F88" s="28" t="s">
        <v>285</v>
      </c>
      <c r="G88" s="29">
        <v>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  <c r="E90" s="33" t="s">
        <v>2226</v>
      </c>
    </row>
    <row r="91">
      <c r="A91" s="1" t="s">
        <v>194</v>
      </c>
      <c r="E91" s="27" t="s">
        <v>703</v>
      </c>
    </row>
    <row r="92" ht="25.5">
      <c r="A92" s="1" t="s">
        <v>185</v>
      </c>
      <c r="B92" s="1">
        <v>32</v>
      </c>
      <c r="C92" s="26" t="s">
        <v>2227</v>
      </c>
      <c r="D92" t="s">
        <v>239</v>
      </c>
      <c r="E92" s="27" t="s">
        <v>2228</v>
      </c>
      <c r="F92" s="28" t="s">
        <v>289</v>
      </c>
      <c r="G92" s="29">
        <v>80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>
      <c r="A94" s="1" t="s">
        <v>193</v>
      </c>
      <c r="E94" s="33" t="s">
        <v>2229</v>
      </c>
    </row>
    <row r="95">
      <c r="A95" s="1" t="s">
        <v>194</v>
      </c>
      <c r="E95" s="27" t="s">
        <v>703</v>
      </c>
    </row>
    <row r="96">
      <c r="A96" s="1" t="s">
        <v>185</v>
      </c>
      <c r="B96" s="1">
        <v>25</v>
      </c>
      <c r="C96" s="26" t="s">
        <v>321</v>
      </c>
      <c r="D96" t="s">
        <v>239</v>
      </c>
      <c r="E96" s="27" t="s">
        <v>322</v>
      </c>
      <c r="F96" s="28" t="s">
        <v>289</v>
      </c>
      <c r="G96" s="29">
        <v>55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2230</v>
      </c>
    </row>
    <row r="99">
      <c r="A99" s="1" t="s">
        <v>194</v>
      </c>
      <c r="E99" s="27" t="s">
        <v>703</v>
      </c>
    </row>
    <row r="100" ht="25.5">
      <c r="A100" s="1" t="s">
        <v>185</v>
      </c>
      <c r="B100" s="1">
        <v>28</v>
      </c>
      <c r="C100" s="26" t="s">
        <v>2231</v>
      </c>
      <c r="D100" t="s">
        <v>239</v>
      </c>
      <c r="E100" s="27" t="s">
        <v>2232</v>
      </c>
      <c r="F100" s="28" t="s">
        <v>289</v>
      </c>
      <c r="G100" s="29">
        <v>70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2233</v>
      </c>
    </row>
    <row r="103">
      <c r="A103" s="1" t="s">
        <v>194</v>
      </c>
      <c r="E103" s="27" t="s">
        <v>703</v>
      </c>
    </row>
    <row r="104">
      <c r="A104" s="1" t="s">
        <v>185</v>
      </c>
      <c r="B104" s="1">
        <v>26</v>
      </c>
      <c r="C104" s="26" t="s">
        <v>2234</v>
      </c>
      <c r="D104" t="s">
        <v>239</v>
      </c>
      <c r="E104" s="27" t="s">
        <v>2235</v>
      </c>
      <c r="F104" s="28" t="s">
        <v>289</v>
      </c>
      <c r="G104" s="29">
        <v>15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  <c r="E106" s="33" t="s">
        <v>2236</v>
      </c>
    </row>
    <row r="107">
      <c r="A107" s="1" t="s">
        <v>194</v>
      </c>
      <c r="E107" s="27" t="s">
        <v>703</v>
      </c>
    </row>
    <row r="108">
      <c r="A108" s="1" t="s">
        <v>185</v>
      </c>
      <c r="B108" s="1">
        <v>27</v>
      </c>
      <c r="C108" s="26" t="s">
        <v>2237</v>
      </c>
      <c r="D108" t="s">
        <v>239</v>
      </c>
      <c r="E108" s="27" t="s">
        <v>2238</v>
      </c>
      <c r="F108" s="28" t="s">
        <v>289</v>
      </c>
      <c r="G108" s="29">
        <v>10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  <c r="E110" s="33" t="s">
        <v>2239</v>
      </c>
    </row>
    <row r="111">
      <c r="A111" s="1" t="s">
        <v>194</v>
      </c>
      <c r="E111" s="27" t="s">
        <v>703</v>
      </c>
    </row>
    <row r="112">
      <c r="A112" s="1" t="s">
        <v>185</v>
      </c>
      <c r="B112" s="1">
        <v>33</v>
      </c>
      <c r="C112" s="26" t="s">
        <v>2240</v>
      </c>
      <c r="D112" t="s">
        <v>239</v>
      </c>
      <c r="E112" s="27" t="s">
        <v>2241</v>
      </c>
      <c r="F112" s="28" t="s">
        <v>289</v>
      </c>
      <c r="G112" s="29">
        <v>15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  <c r="E114" s="33" t="s">
        <v>2236</v>
      </c>
    </row>
    <row r="115">
      <c r="A115" s="1" t="s">
        <v>194</v>
      </c>
      <c r="E115" s="27" t="s">
        <v>703</v>
      </c>
    </row>
    <row r="116">
      <c r="A116" s="1" t="s">
        <v>185</v>
      </c>
      <c r="B116" s="1">
        <v>29</v>
      </c>
      <c r="C116" s="26" t="s">
        <v>2242</v>
      </c>
      <c r="D116" t="s">
        <v>239</v>
      </c>
      <c r="E116" s="27" t="s">
        <v>2243</v>
      </c>
      <c r="F116" s="28" t="s">
        <v>289</v>
      </c>
      <c r="G116" s="29">
        <v>40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2244</v>
      </c>
    </row>
    <row r="119">
      <c r="A119" s="1" t="s">
        <v>194</v>
      </c>
      <c r="E119" s="27" t="s">
        <v>703</v>
      </c>
    </row>
    <row r="120">
      <c r="A120" s="1" t="s">
        <v>185</v>
      </c>
      <c r="B120" s="1">
        <v>35</v>
      </c>
      <c r="C120" s="26" t="s">
        <v>1432</v>
      </c>
      <c r="D120" t="s">
        <v>239</v>
      </c>
      <c r="E120" s="27" t="s">
        <v>1433</v>
      </c>
      <c r="F120" s="28" t="s">
        <v>289</v>
      </c>
      <c r="G120" s="29">
        <v>35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  <c r="E122" s="33" t="s">
        <v>2245</v>
      </c>
    </row>
    <row r="123">
      <c r="A123" s="1" t="s">
        <v>194</v>
      </c>
      <c r="E123" s="27" t="s">
        <v>703</v>
      </c>
    </row>
    <row r="124">
      <c r="A124" s="1" t="s">
        <v>185</v>
      </c>
      <c r="B124" s="1">
        <v>34</v>
      </c>
      <c r="C124" s="26" t="s">
        <v>2246</v>
      </c>
      <c r="D124" t="s">
        <v>239</v>
      </c>
      <c r="E124" s="27" t="s">
        <v>2247</v>
      </c>
      <c r="F124" s="28" t="s">
        <v>289</v>
      </c>
      <c r="G124" s="29">
        <v>15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2236</v>
      </c>
    </row>
    <row r="127">
      <c r="A127" s="1" t="s">
        <v>194</v>
      </c>
      <c r="E127" s="27" t="s">
        <v>703</v>
      </c>
    </row>
    <row r="128">
      <c r="A128" s="1" t="s">
        <v>185</v>
      </c>
      <c r="B128" s="1">
        <v>36</v>
      </c>
      <c r="C128" s="26" t="s">
        <v>2248</v>
      </c>
      <c r="D128" t="s">
        <v>239</v>
      </c>
      <c r="E128" s="27" t="s">
        <v>2249</v>
      </c>
      <c r="F128" s="28" t="s">
        <v>289</v>
      </c>
      <c r="G128" s="29">
        <v>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  <c r="E130" s="33" t="s">
        <v>2250</v>
      </c>
    </row>
    <row r="131">
      <c r="A131" s="1" t="s">
        <v>194</v>
      </c>
      <c r="E131" s="27" t="s">
        <v>703</v>
      </c>
    </row>
    <row r="132" ht="25.5">
      <c r="A132" s="1" t="s">
        <v>185</v>
      </c>
      <c r="B132" s="1">
        <v>62</v>
      </c>
      <c r="C132" s="26" t="s">
        <v>2251</v>
      </c>
      <c r="D132" t="s">
        <v>239</v>
      </c>
      <c r="E132" s="27" t="s">
        <v>2252</v>
      </c>
      <c r="F132" s="28" t="s">
        <v>285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>
      <c r="A134" s="1" t="s">
        <v>193</v>
      </c>
      <c r="E134" s="33" t="s">
        <v>2253</v>
      </c>
    </row>
    <row r="135">
      <c r="A135" s="1" t="s">
        <v>194</v>
      </c>
      <c r="E135" s="27" t="s">
        <v>703</v>
      </c>
    </row>
    <row r="136" ht="25.5">
      <c r="A136" s="1" t="s">
        <v>185</v>
      </c>
      <c r="B136" s="1">
        <v>53</v>
      </c>
      <c r="C136" s="26" t="s">
        <v>2254</v>
      </c>
      <c r="D136" t="s">
        <v>239</v>
      </c>
      <c r="E136" s="27" t="s">
        <v>2255</v>
      </c>
      <c r="F136" s="28" t="s">
        <v>285</v>
      </c>
      <c r="G136" s="29">
        <v>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>
      <c r="A138" s="1" t="s">
        <v>193</v>
      </c>
      <c r="E138" s="33" t="s">
        <v>2256</v>
      </c>
    </row>
    <row r="139">
      <c r="A139" s="1" t="s">
        <v>194</v>
      </c>
      <c r="E139" s="27" t="s">
        <v>703</v>
      </c>
    </row>
    <row r="140" ht="25.5">
      <c r="A140" s="1" t="s">
        <v>185</v>
      </c>
      <c r="B140" s="1">
        <v>54</v>
      </c>
      <c r="C140" s="26" t="s">
        <v>2257</v>
      </c>
      <c r="D140" t="s">
        <v>239</v>
      </c>
      <c r="E140" s="27" t="s">
        <v>2258</v>
      </c>
      <c r="F140" s="28" t="s">
        <v>285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>
      <c r="A142" s="1" t="s">
        <v>193</v>
      </c>
      <c r="E142" s="33" t="s">
        <v>2256</v>
      </c>
    </row>
    <row r="143">
      <c r="A143" s="1" t="s">
        <v>194</v>
      </c>
      <c r="E143" s="27" t="s">
        <v>703</v>
      </c>
    </row>
    <row r="144" ht="25.5">
      <c r="A144" s="1" t="s">
        <v>185</v>
      </c>
      <c r="B144" s="1">
        <v>55</v>
      </c>
      <c r="C144" s="26" t="s">
        <v>2259</v>
      </c>
      <c r="D144" t="s">
        <v>239</v>
      </c>
      <c r="E144" s="27" t="s">
        <v>2260</v>
      </c>
      <c r="F144" s="28" t="s">
        <v>285</v>
      </c>
      <c r="G144" s="29">
        <v>8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242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191</v>
      </c>
      <c r="E145" s="27" t="s">
        <v>243</v>
      </c>
    </row>
    <row r="146">
      <c r="A146" s="1" t="s">
        <v>193</v>
      </c>
      <c r="E146" s="33" t="s">
        <v>2261</v>
      </c>
    </row>
    <row r="147">
      <c r="A147" s="1" t="s">
        <v>194</v>
      </c>
      <c r="E147" s="27" t="s">
        <v>703</v>
      </c>
    </row>
    <row r="148" ht="25.5">
      <c r="A148" s="1" t="s">
        <v>185</v>
      </c>
      <c r="B148" s="1">
        <v>56</v>
      </c>
      <c r="C148" s="26" t="s">
        <v>1130</v>
      </c>
      <c r="D148" t="s">
        <v>239</v>
      </c>
      <c r="E148" s="27" t="s">
        <v>1131</v>
      </c>
      <c r="F148" s="28" t="s">
        <v>285</v>
      </c>
      <c r="G148" s="29">
        <v>12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242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191</v>
      </c>
      <c r="E149" s="27" t="s">
        <v>243</v>
      </c>
    </row>
    <row r="150">
      <c r="A150" s="1" t="s">
        <v>193</v>
      </c>
      <c r="E150" s="33" t="s">
        <v>2262</v>
      </c>
    </row>
    <row r="151">
      <c r="A151" s="1" t="s">
        <v>194</v>
      </c>
      <c r="E151" s="27" t="s">
        <v>703</v>
      </c>
    </row>
    <row r="152" ht="25.5">
      <c r="A152" s="1" t="s">
        <v>185</v>
      </c>
      <c r="B152" s="1">
        <v>57</v>
      </c>
      <c r="C152" s="26" t="s">
        <v>1242</v>
      </c>
      <c r="D152" t="s">
        <v>239</v>
      </c>
      <c r="E152" s="27" t="s">
        <v>1243</v>
      </c>
      <c r="F152" s="28" t="s">
        <v>285</v>
      </c>
      <c r="G152" s="29">
        <v>6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242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191</v>
      </c>
      <c r="E153" s="27" t="s">
        <v>243</v>
      </c>
    </row>
    <row r="154">
      <c r="A154" s="1" t="s">
        <v>193</v>
      </c>
      <c r="E154" s="33" t="s">
        <v>2256</v>
      </c>
    </row>
    <row r="155">
      <c r="A155" s="1" t="s">
        <v>194</v>
      </c>
      <c r="E155" s="27" t="s">
        <v>703</v>
      </c>
    </row>
    <row r="156" ht="25.5">
      <c r="A156" s="1" t="s">
        <v>185</v>
      </c>
      <c r="B156" s="1">
        <v>58</v>
      </c>
      <c r="C156" s="26" t="s">
        <v>2263</v>
      </c>
      <c r="D156" t="s">
        <v>239</v>
      </c>
      <c r="E156" s="27" t="s">
        <v>2264</v>
      </c>
      <c r="F156" s="28" t="s">
        <v>285</v>
      </c>
      <c r="G156" s="29">
        <v>2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242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191</v>
      </c>
      <c r="E157" s="27" t="s">
        <v>243</v>
      </c>
    </row>
    <row r="158">
      <c r="A158" s="1" t="s">
        <v>193</v>
      </c>
      <c r="E158" s="33" t="s">
        <v>2253</v>
      </c>
    </row>
    <row r="159">
      <c r="A159" s="1" t="s">
        <v>194</v>
      </c>
      <c r="E159" s="27" t="s">
        <v>703</v>
      </c>
    </row>
    <row r="160" ht="25.5">
      <c r="A160" s="1" t="s">
        <v>185</v>
      </c>
      <c r="B160" s="1">
        <v>59</v>
      </c>
      <c r="C160" s="26" t="s">
        <v>2265</v>
      </c>
      <c r="D160" t="s">
        <v>239</v>
      </c>
      <c r="E160" s="27" t="s">
        <v>2266</v>
      </c>
      <c r="F160" s="28" t="s">
        <v>285</v>
      </c>
      <c r="G160" s="29">
        <v>2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242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243</v>
      </c>
    </row>
    <row r="162">
      <c r="A162" s="1" t="s">
        <v>193</v>
      </c>
      <c r="E162" s="33" t="s">
        <v>2253</v>
      </c>
    </row>
    <row r="163">
      <c r="A163" s="1" t="s">
        <v>194</v>
      </c>
      <c r="E163" s="27" t="s">
        <v>703</v>
      </c>
    </row>
    <row r="164" ht="25.5">
      <c r="A164" s="1" t="s">
        <v>185</v>
      </c>
      <c r="B164" s="1">
        <v>60</v>
      </c>
      <c r="C164" s="26" t="s">
        <v>1436</v>
      </c>
      <c r="D164" t="s">
        <v>239</v>
      </c>
      <c r="E164" s="27" t="s">
        <v>1437</v>
      </c>
      <c r="F164" s="28" t="s">
        <v>285</v>
      </c>
      <c r="G164" s="29">
        <v>4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243</v>
      </c>
    </row>
    <row r="166">
      <c r="A166" s="1" t="s">
        <v>193</v>
      </c>
      <c r="E166" s="33" t="s">
        <v>2267</v>
      </c>
    </row>
    <row r="167">
      <c r="A167" s="1" t="s">
        <v>194</v>
      </c>
      <c r="E167" s="27" t="s">
        <v>703</v>
      </c>
    </row>
    <row r="168" ht="25.5">
      <c r="A168" s="1" t="s">
        <v>185</v>
      </c>
      <c r="B168" s="1">
        <v>61</v>
      </c>
      <c r="C168" s="26" t="s">
        <v>2268</v>
      </c>
      <c r="D168" t="s">
        <v>239</v>
      </c>
      <c r="E168" s="27" t="s">
        <v>2269</v>
      </c>
      <c r="F168" s="28" t="s">
        <v>285</v>
      </c>
      <c r="G168" s="29">
        <v>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243</v>
      </c>
    </row>
    <row r="170">
      <c r="A170" s="1" t="s">
        <v>193</v>
      </c>
      <c r="E170" s="33" t="s">
        <v>2253</v>
      </c>
    </row>
    <row r="171">
      <c r="A171" s="1" t="s">
        <v>194</v>
      </c>
      <c r="E171" s="27" t="s">
        <v>703</v>
      </c>
    </row>
    <row r="172">
      <c r="A172" s="1" t="s">
        <v>185</v>
      </c>
      <c r="B172" s="1">
        <v>52</v>
      </c>
      <c r="C172" s="26" t="s">
        <v>2270</v>
      </c>
      <c r="D172" t="s">
        <v>239</v>
      </c>
      <c r="E172" s="27" t="s">
        <v>2271</v>
      </c>
      <c r="F172" s="28" t="s">
        <v>289</v>
      </c>
      <c r="G172" s="29">
        <v>10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243</v>
      </c>
    </row>
    <row r="174">
      <c r="A174" s="1" t="s">
        <v>193</v>
      </c>
      <c r="E174" s="33" t="s">
        <v>2239</v>
      </c>
    </row>
    <row r="175">
      <c r="A175" s="1" t="s">
        <v>194</v>
      </c>
      <c r="E175" s="27" t="s">
        <v>703</v>
      </c>
    </row>
    <row r="176">
      <c r="A176" s="1" t="s">
        <v>185</v>
      </c>
      <c r="B176" s="1">
        <v>50</v>
      </c>
      <c r="C176" s="26" t="s">
        <v>1441</v>
      </c>
      <c r="D176" t="s">
        <v>239</v>
      </c>
      <c r="E176" s="27" t="s">
        <v>1442</v>
      </c>
      <c r="F176" s="28" t="s">
        <v>285</v>
      </c>
      <c r="G176" s="29">
        <v>50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242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243</v>
      </c>
    </row>
    <row r="178">
      <c r="A178" s="1" t="s">
        <v>193</v>
      </c>
      <c r="E178" s="33" t="s">
        <v>2272</v>
      </c>
    </row>
    <row r="179">
      <c r="A179" s="1" t="s">
        <v>194</v>
      </c>
      <c r="E179" s="27" t="s">
        <v>703</v>
      </c>
    </row>
    <row r="180">
      <c r="A180" s="1" t="s">
        <v>185</v>
      </c>
      <c r="B180" s="1">
        <v>51</v>
      </c>
      <c r="C180" s="26" t="s">
        <v>2273</v>
      </c>
      <c r="D180" t="s">
        <v>239</v>
      </c>
      <c r="E180" s="27" t="s">
        <v>2274</v>
      </c>
      <c r="F180" s="28" t="s">
        <v>285</v>
      </c>
      <c r="G180" s="29">
        <v>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242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243</v>
      </c>
    </row>
    <row r="182">
      <c r="A182" s="1" t="s">
        <v>193</v>
      </c>
      <c r="E182" s="33" t="s">
        <v>2275</v>
      </c>
    </row>
    <row r="183">
      <c r="A183" s="1" t="s">
        <v>194</v>
      </c>
      <c r="E183" s="27" t="s">
        <v>703</v>
      </c>
    </row>
    <row r="184" ht="38.25">
      <c r="A184" s="1" t="s">
        <v>185</v>
      </c>
      <c r="B184" s="1">
        <v>13</v>
      </c>
      <c r="C184" s="26" t="s">
        <v>2276</v>
      </c>
      <c r="D184" t="s">
        <v>239</v>
      </c>
      <c r="E184" s="27" t="s">
        <v>2277</v>
      </c>
      <c r="F184" s="28" t="s">
        <v>285</v>
      </c>
      <c r="G184" s="29">
        <v>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242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191</v>
      </c>
      <c r="E185" s="27" t="s">
        <v>243</v>
      </c>
    </row>
    <row r="186">
      <c r="A186" s="1" t="s">
        <v>193</v>
      </c>
      <c r="E186" s="33" t="s">
        <v>2278</v>
      </c>
    </row>
    <row r="187">
      <c r="A187" s="1" t="s">
        <v>194</v>
      </c>
      <c r="E187" s="27" t="s">
        <v>703</v>
      </c>
    </row>
    <row r="188" ht="38.25">
      <c r="A188" s="1" t="s">
        <v>185</v>
      </c>
      <c r="B188" s="1">
        <v>15</v>
      </c>
      <c r="C188" s="26" t="s">
        <v>2279</v>
      </c>
      <c r="D188" t="s">
        <v>239</v>
      </c>
      <c r="E188" s="27" t="s">
        <v>2280</v>
      </c>
      <c r="F188" s="28" t="s">
        <v>285</v>
      </c>
      <c r="G188" s="29">
        <v>3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242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191</v>
      </c>
      <c r="E189" s="27" t="s">
        <v>243</v>
      </c>
    </row>
    <row r="190">
      <c r="A190" s="1" t="s">
        <v>193</v>
      </c>
      <c r="E190" s="33" t="s">
        <v>2281</v>
      </c>
    </row>
    <row r="191">
      <c r="A191" s="1" t="s">
        <v>194</v>
      </c>
      <c r="E191" s="27" t="s">
        <v>703</v>
      </c>
    </row>
    <row r="192">
      <c r="A192" s="1" t="s">
        <v>185</v>
      </c>
      <c r="B192" s="1">
        <v>17</v>
      </c>
      <c r="C192" s="26" t="s">
        <v>2282</v>
      </c>
      <c r="D192" t="s">
        <v>239</v>
      </c>
      <c r="E192" s="27" t="s">
        <v>2283</v>
      </c>
      <c r="F192" s="28" t="s">
        <v>285</v>
      </c>
      <c r="G192" s="29">
        <v>1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242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191</v>
      </c>
      <c r="E193" s="27" t="s">
        <v>243</v>
      </c>
    </row>
    <row r="194">
      <c r="A194" s="1" t="s">
        <v>193</v>
      </c>
      <c r="E194" s="33" t="s">
        <v>2284</v>
      </c>
    </row>
    <row r="195">
      <c r="A195" s="1" t="s">
        <v>194</v>
      </c>
      <c r="E195" s="27" t="s">
        <v>703</v>
      </c>
    </row>
    <row r="196" ht="38.25">
      <c r="A196" s="1" t="s">
        <v>185</v>
      </c>
      <c r="B196" s="1">
        <v>18</v>
      </c>
      <c r="C196" s="26" t="s">
        <v>2285</v>
      </c>
      <c r="D196" t="s">
        <v>239</v>
      </c>
      <c r="E196" s="27" t="s">
        <v>2286</v>
      </c>
      <c r="F196" s="28" t="s">
        <v>285</v>
      </c>
      <c r="G196" s="29">
        <v>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242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191</v>
      </c>
      <c r="E197" s="27" t="s">
        <v>243</v>
      </c>
    </row>
    <row r="198">
      <c r="A198" s="1" t="s">
        <v>193</v>
      </c>
      <c r="E198" s="33" t="s">
        <v>2287</v>
      </c>
    </row>
    <row r="199">
      <c r="A199" s="1" t="s">
        <v>194</v>
      </c>
      <c r="E199" s="27" t="s">
        <v>703</v>
      </c>
    </row>
    <row r="200" ht="25.5">
      <c r="A200" s="1" t="s">
        <v>185</v>
      </c>
      <c r="B200" s="1">
        <v>1</v>
      </c>
      <c r="C200" s="26" t="s">
        <v>2288</v>
      </c>
      <c r="D200" t="s">
        <v>239</v>
      </c>
      <c r="E200" s="27" t="s">
        <v>2289</v>
      </c>
      <c r="F200" s="28" t="s">
        <v>285</v>
      </c>
      <c r="G200" s="29">
        <v>1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242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191</v>
      </c>
      <c r="E201" s="27" t="s">
        <v>243</v>
      </c>
    </row>
    <row r="202">
      <c r="A202" s="1" t="s">
        <v>193</v>
      </c>
      <c r="E202" s="33" t="s">
        <v>2290</v>
      </c>
    </row>
    <row r="203">
      <c r="A203" s="1" t="s">
        <v>194</v>
      </c>
      <c r="E203" s="27" t="s">
        <v>703</v>
      </c>
    </row>
    <row r="204" ht="38.25">
      <c r="A204" s="1" t="s">
        <v>185</v>
      </c>
      <c r="B204" s="1">
        <v>2</v>
      </c>
      <c r="C204" s="26" t="s">
        <v>2291</v>
      </c>
      <c r="D204" t="s">
        <v>239</v>
      </c>
      <c r="E204" s="27" t="s">
        <v>2292</v>
      </c>
      <c r="F204" s="28" t="s">
        <v>285</v>
      </c>
      <c r="G204" s="29">
        <v>1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242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191</v>
      </c>
      <c r="E205" s="27" t="s">
        <v>243</v>
      </c>
    </row>
    <row r="206">
      <c r="A206" s="1" t="s">
        <v>193</v>
      </c>
      <c r="E206" s="33" t="s">
        <v>2293</v>
      </c>
    </row>
    <row r="207">
      <c r="A207" s="1" t="s">
        <v>194</v>
      </c>
      <c r="E207" s="27" t="s">
        <v>703</v>
      </c>
    </row>
    <row r="208">
      <c r="A208" s="1" t="s">
        <v>185</v>
      </c>
      <c r="B208" s="1">
        <v>24</v>
      </c>
      <c r="C208" s="26" t="s">
        <v>2294</v>
      </c>
      <c r="D208" t="s">
        <v>239</v>
      </c>
      <c r="E208" s="27" t="s">
        <v>2295</v>
      </c>
      <c r="F208" s="28" t="s">
        <v>285</v>
      </c>
      <c r="G208" s="29">
        <v>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242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191</v>
      </c>
      <c r="E209" s="27" t="s">
        <v>243</v>
      </c>
    </row>
    <row r="210">
      <c r="A210" s="1" t="s">
        <v>193</v>
      </c>
      <c r="E210" s="33" t="s">
        <v>2296</v>
      </c>
    </row>
    <row r="211">
      <c r="A211" s="1" t="s">
        <v>194</v>
      </c>
      <c r="E211" s="27" t="s">
        <v>703</v>
      </c>
    </row>
    <row r="212">
      <c r="A212" s="1" t="s">
        <v>185</v>
      </c>
      <c r="B212" s="1">
        <v>23</v>
      </c>
      <c r="C212" s="26" t="s">
        <v>2297</v>
      </c>
      <c r="D212" t="s">
        <v>239</v>
      </c>
      <c r="E212" s="27" t="s">
        <v>2298</v>
      </c>
      <c r="F212" s="28" t="s">
        <v>285</v>
      </c>
      <c r="G212" s="29">
        <v>3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242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191</v>
      </c>
      <c r="E213" s="27" t="s">
        <v>243</v>
      </c>
    </row>
    <row r="214">
      <c r="A214" s="1" t="s">
        <v>193</v>
      </c>
      <c r="E214" s="33" t="s">
        <v>2296</v>
      </c>
    </row>
    <row r="215">
      <c r="A215" s="1" t="s">
        <v>194</v>
      </c>
      <c r="E215" s="27" t="s">
        <v>703</v>
      </c>
    </row>
    <row r="216" ht="25.5">
      <c r="A216" s="1" t="s">
        <v>185</v>
      </c>
      <c r="B216" s="1">
        <v>8</v>
      </c>
      <c r="C216" s="26" t="s">
        <v>2299</v>
      </c>
      <c r="D216" t="s">
        <v>239</v>
      </c>
      <c r="E216" s="27" t="s">
        <v>2300</v>
      </c>
      <c r="F216" s="28" t="s">
        <v>285</v>
      </c>
      <c r="G216" s="29">
        <v>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242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191</v>
      </c>
      <c r="E217" s="27" t="s">
        <v>243</v>
      </c>
    </row>
    <row r="218">
      <c r="A218" s="1" t="s">
        <v>193</v>
      </c>
      <c r="E218" s="33" t="s">
        <v>2301</v>
      </c>
    </row>
    <row r="219">
      <c r="A219" s="1" t="s">
        <v>194</v>
      </c>
      <c r="E219" s="27" t="s">
        <v>703</v>
      </c>
    </row>
    <row r="220" ht="25.5">
      <c r="A220" s="1" t="s">
        <v>185</v>
      </c>
      <c r="B220" s="1">
        <v>10</v>
      </c>
      <c r="C220" s="26" t="s">
        <v>2302</v>
      </c>
      <c r="D220" t="s">
        <v>239</v>
      </c>
      <c r="E220" s="27" t="s">
        <v>2303</v>
      </c>
      <c r="F220" s="28" t="s">
        <v>285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242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191</v>
      </c>
      <c r="E221" s="27" t="s">
        <v>243</v>
      </c>
    </row>
    <row r="222">
      <c r="A222" s="1" t="s">
        <v>193</v>
      </c>
      <c r="E222" s="33" t="s">
        <v>2304</v>
      </c>
    </row>
    <row r="223">
      <c r="A223" s="1" t="s">
        <v>194</v>
      </c>
      <c r="E223" s="27" t="s">
        <v>703</v>
      </c>
    </row>
    <row r="224">
      <c r="A224" s="1" t="s">
        <v>185</v>
      </c>
      <c r="B224" s="1">
        <v>11</v>
      </c>
      <c r="C224" s="26" t="s">
        <v>2305</v>
      </c>
      <c r="D224" t="s">
        <v>239</v>
      </c>
      <c r="E224" s="27" t="s">
        <v>2306</v>
      </c>
      <c r="F224" s="28" t="s">
        <v>285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242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191</v>
      </c>
      <c r="E225" s="27" t="s">
        <v>243</v>
      </c>
    </row>
    <row r="226">
      <c r="A226" s="1" t="s">
        <v>193</v>
      </c>
      <c r="E226" s="33" t="s">
        <v>2307</v>
      </c>
    </row>
    <row r="227">
      <c r="A227" s="1" t="s">
        <v>194</v>
      </c>
      <c r="E227" s="27" t="s">
        <v>703</v>
      </c>
    </row>
    <row r="228" ht="25.5">
      <c r="A228" s="1" t="s">
        <v>185</v>
      </c>
      <c r="B228" s="1">
        <v>22</v>
      </c>
      <c r="C228" s="26" t="s">
        <v>2308</v>
      </c>
      <c r="D228" t="s">
        <v>239</v>
      </c>
      <c r="E228" s="27" t="s">
        <v>2309</v>
      </c>
      <c r="F228" s="28" t="s">
        <v>285</v>
      </c>
      <c r="G228" s="29">
        <v>3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242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191</v>
      </c>
      <c r="E229" s="27" t="s">
        <v>243</v>
      </c>
    </row>
    <row r="230">
      <c r="A230" s="1" t="s">
        <v>193</v>
      </c>
      <c r="E230" s="33" t="s">
        <v>2296</v>
      </c>
    </row>
    <row r="231">
      <c r="A231" s="1" t="s">
        <v>194</v>
      </c>
      <c r="E231" s="27" t="s">
        <v>703</v>
      </c>
    </row>
    <row r="232">
      <c r="A232" s="1" t="s">
        <v>185</v>
      </c>
      <c r="B232" s="1">
        <v>19</v>
      </c>
      <c r="C232" s="26" t="s">
        <v>2310</v>
      </c>
      <c r="D232" t="s">
        <v>239</v>
      </c>
      <c r="E232" s="27" t="s">
        <v>2311</v>
      </c>
      <c r="F232" s="28" t="s">
        <v>285</v>
      </c>
      <c r="G232" s="29">
        <v>6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242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191</v>
      </c>
      <c r="E233" s="27" t="s">
        <v>243</v>
      </c>
    </row>
    <row r="234">
      <c r="A234" s="1" t="s">
        <v>193</v>
      </c>
      <c r="E234" s="33" t="s">
        <v>2312</v>
      </c>
    </row>
    <row r="235">
      <c r="A235" s="1" t="s">
        <v>194</v>
      </c>
      <c r="E235" s="27" t="s">
        <v>703</v>
      </c>
    </row>
    <row r="236">
      <c r="A236" s="1" t="s">
        <v>185</v>
      </c>
      <c r="B236" s="1">
        <v>20</v>
      </c>
      <c r="C236" s="26" t="s">
        <v>2313</v>
      </c>
      <c r="D236" t="s">
        <v>239</v>
      </c>
      <c r="E236" s="27" t="s">
        <v>2314</v>
      </c>
      <c r="F236" s="28" t="s">
        <v>285</v>
      </c>
      <c r="G236" s="29">
        <v>15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242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191</v>
      </c>
      <c r="E237" s="27" t="s">
        <v>243</v>
      </c>
    </row>
    <row r="238">
      <c r="A238" s="1" t="s">
        <v>193</v>
      </c>
      <c r="E238" s="33" t="s">
        <v>2315</v>
      </c>
    </row>
    <row r="239">
      <c r="A239" s="1" t="s">
        <v>194</v>
      </c>
      <c r="E239" s="27" t="s">
        <v>703</v>
      </c>
    </row>
    <row r="240">
      <c r="A240" s="1" t="s">
        <v>185</v>
      </c>
      <c r="B240" s="1">
        <v>21</v>
      </c>
      <c r="C240" s="26" t="s">
        <v>2316</v>
      </c>
      <c r="D240" t="s">
        <v>239</v>
      </c>
      <c r="E240" s="27" t="s">
        <v>2317</v>
      </c>
      <c r="F240" s="28" t="s">
        <v>285</v>
      </c>
      <c r="G240" s="29">
        <v>3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242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191</v>
      </c>
      <c r="E241" s="27" t="s">
        <v>243</v>
      </c>
    </row>
    <row r="242">
      <c r="A242" s="1" t="s">
        <v>193</v>
      </c>
      <c r="E242" s="33" t="s">
        <v>2296</v>
      </c>
    </row>
    <row r="243">
      <c r="A243" s="1" t="s">
        <v>194</v>
      </c>
      <c r="E243" s="27" t="s">
        <v>703</v>
      </c>
    </row>
    <row r="244">
      <c r="A244" s="1" t="s">
        <v>185</v>
      </c>
      <c r="B244" s="1">
        <v>16</v>
      </c>
      <c r="C244" s="26" t="s">
        <v>2318</v>
      </c>
      <c r="D244" t="s">
        <v>239</v>
      </c>
      <c r="E244" s="27" t="s">
        <v>2319</v>
      </c>
      <c r="F244" s="28" t="s">
        <v>285</v>
      </c>
      <c r="G244" s="29">
        <v>3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242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191</v>
      </c>
      <c r="E245" s="27" t="s">
        <v>243</v>
      </c>
    </row>
    <row r="246">
      <c r="A246" s="1" t="s">
        <v>193</v>
      </c>
      <c r="E246" s="33" t="s">
        <v>2281</v>
      </c>
    </row>
    <row r="247">
      <c r="A247" s="1" t="s">
        <v>194</v>
      </c>
      <c r="E247" s="27" t="s">
        <v>703</v>
      </c>
    </row>
    <row r="248">
      <c r="A248" s="1" t="s">
        <v>185</v>
      </c>
      <c r="B248" s="1">
        <v>4</v>
      </c>
      <c r="C248" s="26" t="s">
        <v>2320</v>
      </c>
      <c r="D248" t="s">
        <v>239</v>
      </c>
      <c r="E248" s="27" t="s">
        <v>2321</v>
      </c>
      <c r="F248" s="28" t="s">
        <v>285</v>
      </c>
      <c r="G248" s="29">
        <v>2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242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191</v>
      </c>
      <c r="E249" s="27" t="s">
        <v>243</v>
      </c>
    </row>
    <row r="250">
      <c r="A250" s="1" t="s">
        <v>193</v>
      </c>
      <c r="E250" s="33" t="s">
        <v>2322</v>
      </c>
    </row>
    <row r="251">
      <c r="A251" s="1" t="s">
        <v>194</v>
      </c>
      <c r="E251" s="27" t="s">
        <v>703</v>
      </c>
    </row>
    <row r="252">
      <c r="A252" s="1" t="s">
        <v>185</v>
      </c>
      <c r="B252" s="1">
        <v>68</v>
      </c>
      <c r="C252" s="26" t="s">
        <v>2323</v>
      </c>
      <c r="D252" t="s">
        <v>239</v>
      </c>
      <c r="E252" s="27" t="s">
        <v>2324</v>
      </c>
      <c r="F252" s="28" t="s">
        <v>285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242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191</v>
      </c>
      <c r="E253" s="27" t="s">
        <v>243</v>
      </c>
    </row>
    <row r="254">
      <c r="A254" s="1" t="s">
        <v>193</v>
      </c>
      <c r="E254" s="33" t="s">
        <v>2325</v>
      </c>
    </row>
    <row r="255">
      <c r="A255" s="1" t="s">
        <v>194</v>
      </c>
      <c r="E255" s="27" t="s">
        <v>703</v>
      </c>
    </row>
    <row r="256" ht="25.5">
      <c r="A256" s="1" t="s">
        <v>185</v>
      </c>
      <c r="B256" s="1">
        <v>14</v>
      </c>
      <c r="C256" s="26" t="s">
        <v>2171</v>
      </c>
      <c r="D256" t="s">
        <v>239</v>
      </c>
      <c r="E256" s="27" t="s">
        <v>2172</v>
      </c>
      <c r="F256" s="28" t="s">
        <v>285</v>
      </c>
      <c r="G256" s="29">
        <v>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242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191</v>
      </c>
      <c r="E257" s="27" t="s">
        <v>243</v>
      </c>
    </row>
    <row r="258">
      <c r="A258" s="1" t="s">
        <v>193</v>
      </c>
      <c r="E258" s="33" t="s">
        <v>2278</v>
      </c>
    </row>
    <row r="259">
      <c r="A259" s="1" t="s">
        <v>194</v>
      </c>
      <c r="E259" s="27" t="s">
        <v>703</v>
      </c>
    </row>
    <row r="260">
      <c r="A260" s="1" t="s">
        <v>185</v>
      </c>
      <c r="B260" s="1">
        <v>3</v>
      </c>
      <c r="C260" s="26" t="s">
        <v>2326</v>
      </c>
      <c r="D260" t="s">
        <v>239</v>
      </c>
      <c r="E260" s="27" t="s">
        <v>2327</v>
      </c>
      <c r="F260" s="28" t="s">
        <v>285</v>
      </c>
      <c r="G260" s="29">
        <v>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242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191</v>
      </c>
      <c r="E261" s="27" t="s">
        <v>243</v>
      </c>
    </row>
    <row r="262">
      <c r="A262" s="1" t="s">
        <v>193</v>
      </c>
      <c r="E262" s="33" t="s">
        <v>2322</v>
      </c>
    </row>
    <row r="263">
      <c r="A263" s="1" t="s">
        <v>194</v>
      </c>
      <c r="E263" s="27" t="s">
        <v>703</v>
      </c>
    </row>
    <row r="264" ht="25.5">
      <c r="A264" s="1" t="s">
        <v>185</v>
      </c>
      <c r="B264" s="1">
        <v>63</v>
      </c>
      <c r="C264" s="26" t="s">
        <v>1326</v>
      </c>
      <c r="D264" t="s">
        <v>239</v>
      </c>
      <c r="E264" s="27" t="s">
        <v>1327</v>
      </c>
      <c r="F264" s="28" t="s">
        <v>285</v>
      </c>
      <c r="G264" s="29">
        <v>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242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191</v>
      </c>
      <c r="E265" s="27" t="s">
        <v>243</v>
      </c>
    </row>
    <row r="266">
      <c r="A266" s="1" t="s">
        <v>193</v>
      </c>
      <c r="E266" s="33" t="s">
        <v>2328</v>
      </c>
    </row>
    <row r="267">
      <c r="A267" s="1" t="s">
        <v>194</v>
      </c>
      <c r="E267" s="27" t="s">
        <v>703</v>
      </c>
    </row>
    <row r="268" ht="38.25">
      <c r="A268" s="1" t="s">
        <v>185</v>
      </c>
      <c r="B268" s="1">
        <v>64</v>
      </c>
      <c r="C268" s="26" t="s">
        <v>1328</v>
      </c>
      <c r="D268" t="s">
        <v>239</v>
      </c>
      <c r="E268" s="27" t="s">
        <v>1329</v>
      </c>
      <c r="F268" s="28" t="s">
        <v>285</v>
      </c>
      <c r="G268" s="29">
        <v>7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242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191</v>
      </c>
      <c r="E269" s="27" t="s">
        <v>243</v>
      </c>
    </row>
    <row r="270">
      <c r="A270" s="1" t="s">
        <v>193</v>
      </c>
      <c r="E270" s="33" t="s">
        <v>2329</v>
      </c>
    </row>
    <row r="271">
      <c r="A271" s="1" t="s">
        <v>194</v>
      </c>
      <c r="E271" s="27" t="s">
        <v>703</v>
      </c>
    </row>
    <row r="272" ht="25.5">
      <c r="A272" s="1" t="s">
        <v>185</v>
      </c>
      <c r="B272" s="1">
        <v>65</v>
      </c>
      <c r="C272" s="26" t="s">
        <v>1459</v>
      </c>
      <c r="D272" t="s">
        <v>239</v>
      </c>
      <c r="E272" s="27" t="s">
        <v>1460</v>
      </c>
      <c r="F272" s="28" t="s">
        <v>285</v>
      </c>
      <c r="G272" s="29">
        <v>1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242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191</v>
      </c>
      <c r="E273" s="27" t="s">
        <v>243</v>
      </c>
    </row>
    <row r="274">
      <c r="A274" s="1" t="s">
        <v>193</v>
      </c>
      <c r="E274" s="33" t="s">
        <v>2328</v>
      </c>
    </row>
    <row r="275">
      <c r="A275" s="1" t="s">
        <v>194</v>
      </c>
      <c r="E275" s="27" t="s">
        <v>703</v>
      </c>
    </row>
    <row r="276">
      <c r="A276" s="1" t="s">
        <v>185</v>
      </c>
      <c r="B276" s="1">
        <v>71</v>
      </c>
      <c r="C276" s="26" t="s">
        <v>2330</v>
      </c>
      <c r="D276" t="s">
        <v>239</v>
      </c>
      <c r="E276" s="27" t="s">
        <v>2331</v>
      </c>
      <c r="F276" s="28" t="s">
        <v>285</v>
      </c>
      <c r="G276" s="29">
        <v>10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242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191</v>
      </c>
      <c r="E277" s="27" t="s">
        <v>243</v>
      </c>
    </row>
    <row r="278">
      <c r="A278" s="1" t="s">
        <v>193</v>
      </c>
      <c r="E278" s="33" t="s">
        <v>2332</v>
      </c>
    </row>
    <row r="279">
      <c r="A279" s="1" t="s">
        <v>194</v>
      </c>
      <c r="E279" s="27" t="s">
        <v>703</v>
      </c>
    </row>
    <row r="280">
      <c r="A280" s="1" t="s">
        <v>185</v>
      </c>
      <c r="B280" s="1">
        <v>72</v>
      </c>
      <c r="C280" s="26" t="s">
        <v>2333</v>
      </c>
      <c r="D280" t="s">
        <v>239</v>
      </c>
      <c r="E280" s="27" t="s">
        <v>2334</v>
      </c>
      <c r="F280" s="28" t="s">
        <v>285</v>
      </c>
      <c r="G280" s="29">
        <v>1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242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191</v>
      </c>
      <c r="E281" s="27" t="s">
        <v>243</v>
      </c>
    </row>
    <row r="282">
      <c r="A282" s="1" t="s">
        <v>193</v>
      </c>
      <c r="E282" s="33" t="s">
        <v>2325</v>
      </c>
    </row>
    <row r="283">
      <c r="A283" s="1" t="s">
        <v>194</v>
      </c>
      <c r="E283" s="27" t="s">
        <v>703</v>
      </c>
    </row>
    <row r="284">
      <c r="A284" s="1" t="s">
        <v>185</v>
      </c>
      <c r="B284" s="1">
        <v>70</v>
      </c>
      <c r="C284" s="26" t="s">
        <v>2335</v>
      </c>
      <c r="D284" t="s">
        <v>239</v>
      </c>
      <c r="E284" s="27" t="s">
        <v>2336</v>
      </c>
      <c r="F284" s="28" t="s">
        <v>285</v>
      </c>
      <c r="G284" s="29">
        <v>5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242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191</v>
      </c>
      <c r="E285" s="27" t="s">
        <v>243</v>
      </c>
    </row>
    <row r="286">
      <c r="A286" s="1" t="s">
        <v>193</v>
      </c>
      <c r="E286" s="33" t="s">
        <v>2337</v>
      </c>
    </row>
    <row r="287">
      <c r="A287" s="1" t="s">
        <v>194</v>
      </c>
      <c r="E287" s="27" t="s">
        <v>703</v>
      </c>
    </row>
    <row r="288">
      <c r="A288" s="1" t="s">
        <v>185</v>
      </c>
      <c r="B288" s="1">
        <v>73</v>
      </c>
      <c r="C288" s="26" t="s">
        <v>2338</v>
      </c>
      <c r="D288" t="s">
        <v>239</v>
      </c>
      <c r="E288" s="27" t="s">
        <v>2339</v>
      </c>
      <c r="F288" s="28" t="s">
        <v>285</v>
      </c>
      <c r="G288" s="29">
        <v>3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242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191</v>
      </c>
      <c r="E289" s="27" t="s">
        <v>243</v>
      </c>
    </row>
    <row r="290">
      <c r="A290" s="1" t="s">
        <v>193</v>
      </c>
      <c r="E290" s="33" t="s">
        <v>2340</v>
      </c>
    </row>
    <row r="291">
      <c r="A291" s="1" t="s">
        <v>194</v>
      </c>
      <c r="E291" s="27" t="s">
        <v>703</v>
      </c>
    </row>
    <row r="292">
      <c r="A292" s="1" t="s">
        <v>185</v>
      </c>
      <c r="B292" s="1">
        <v>66</v>
      </c>
      <c r="C292" s="26" t="s">
        <v>2341</v>
      </c>
      <c r="D292" t="s">
        <v>239</v>
      </c>
      <c r="E292" s="27" t="s">
        <v>2342</v>
      </c>
      <c r="F292" s="28" t="s">
        <v>285</v>
      </c>
      <c r="G292" s="29">
        <v>6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242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191</v>
      </c>
      <c r="E293" s="27" t="s">
        <v>243</v>
      </c>
    </row>
    <row r="294">
      <c r="A294" s="1" t="s">
        <v>193</v>
      </c>
      <c r="E294" s="33" t="s">
        <v>2343</v>
      </c>
    </row>
    <row r="295">
      <c r="A295" s="1" t="s">
        <v>194</v>
      </c>
      <c r="E295" s="27" t="s">
        <v>703</v>
      </c>
    </row>
    <row r="296" ht="25.5">
      <c r="A296" s="1" t="s">
        <v>185</v>
      </c>
      <c r="B296" s="1">
        <v>67</v>
      </c>
      <c r="C296" s="26" t="s">
        <v>2344</v>
      </c>
      <c r="D296" t="s">
        <v>239</v>
      </c>
      <c r="E296" s="27" t="s">
        <v>2345</v>
      </c>
      <c r="F296" s="28" t="s">
        <v>285</v>
      </c>
      <c r="G296" s="29">
        <v>6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242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191</v>
      </c>
      <c r="E297" s="27" t="s">
        <v>243</v>
      </c>
    </row>
    <row r="298">
      <c r="A298" s="1" t="s">
        <v>193</v>
      </c>
      <c r="E298" s="33" t="s">
        <v>2343</v>
      </c>
    </row>
    <row r="299">
      <c r="A299" s="1" t="s">
        <v>194</v>
      </c>
      <c r="E299" s="27" t="s">
        <v>703</v>
      </c>
    </row>
    <row r="300">
      <c r="A300" s="1" t="s">
        <v>185</v>
      </c>
      <c r="B300" s="1">
        <v>69</v>
      </c>
      <c r="C300" s="26" t="s">
        <v>2346</v>
      </c>
      <c r="D300" t="s">
        <v>239</v>
      </c>
      <c r="E300" s="27" t="s">
        <v>2347</v>
      </c>
      <c r="F300" s="28" t="s">
        <v>285</v>
      </c>
      <c r="G300" s="29">
        <v>1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242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191</v>
      </c>
      <c r="E301" s="27" t="s">
        <v>243</v>
      </c>
    </row>
    <row r="302">
      <c r="A302" s="1" t="s">
        <v>193</v>
      </c>
      <c r="E302" s="33" t="s">
        <v>2325</v>
      </c>
    </row>
    <row r="303">
      <c r="A303" s="1" t="s">
        <v>194</v>
      </c>
      <c r="E303" s="27" t="s">
        <v>703</v>
      </c>
    </row>
    <row r="304">
      <c r="A304" s="1" t="s">
        <v>185</v>
      </c>
      <c r="B304" s="1">
        <v>74</v>
      </c>
      <c r="C304" s="26" t="s">
        <v>1461</v>
      </c>
      <c r="D304" t="s">
        <v>239</v>
      </c>
      <c r="E304" s="27" t="s">
        <v>1462</v>
      </c>
      <c r="F304" s="28" t="s">
        <v>503</v>
      </c>
      <c r="G304" s="29">
        <v>40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242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191</v>
      </c>
      <c r="E305" s="27" t="s">
        <v>243</v>
      </c>
    </row>
    <row r="306">
      <c r="A306" s="1" t="s">
        <v>193</v>
      </c>
      <c r="E306" s="33" t="s">
        <v>2348</v>
      </c>
    </row>
    <row r="307">
      <c r="A307" s="1" t="s">
        <v>194</v>
      </c>
      <c r="E307" s="27" t="s">
        <v>703</v>
      </c>
    </row>
    <row r="308">
      <c r="A308" s="1" t="s">
        <v>185</v>
      </c>
      <c r="B308" s="1">
        <v>75</v>
      </c>
      <c r="C308" s="26" t="s">
        <v>1464</v>
      </c>
      <c r="D308" t="s">
        <v>239</v>
      </c>
      <c r="E308" s="27" t="s">
        <v>1465</v>
      </c>
      <c r="F308" s="28" t="s">
        <v>503</v>
      </c>
      <c r="G308" s="29">
        <v>60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242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191</v>
      </c>
      <c r="E309" s="27" t="s">
        <v>243</v>
      </c>
    </row>
    <row r="310">
      <c r="A310" s="1" t="s">
        <v>193</v>
      </c>
      <c r="E310" s="33" t="s">
        <v>2349</v>
      </c>
    </row>
    <row r="311">
      <c r="A311" s="1" t="s">
        <v>194</v>
      </c>
      <c r="E311" s="27" t="s">
        <v>703</v>
      </c>
    </row>
    <row r="312">
      <c r="A312" s="1" t="s">
        <v>185</v>
      </c>
      <c r="B312" s="1">
        <v>76</v>
      </c>
      <c r="C312" s="26" t="s">
        <v>1330</v>
      </c>
      <c r="D312" t="s">
        <v>239</v>
      </c>
      <c r="E312" s="27" t="s">
        <v>1331</v>
      </c>
      <c r="F312" s="28" t="s">
        <v>503</v>
      </c>
      <c r="G312" s="29">
        <v>60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242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191</v>
      </c>
      <c r="E313" s="27" t="s">
        <v>243</v>
      </c>
    </row>
    <row r="314">
      <c r="A314" s="1" t="s">
        <v>193</v>
      </c>
      <c r="E314" s="33" t="s">
        <v>2349</v>
      </c>
    </row>
    <row r="315">
      <c r="A315" s="1" t="s">
        <v>194</v>
      </c>
      <c r="E315" s="27" t="s">
        <v>703</v>
      </c>
    </row>
    <row r="316">
      <c r="A316" s="1" t="s">
        <v>185</v>
      </c>
      <c r="B316" s="1">
        <v>77</v>
      </c>
      <c r="C316" s="26" t="s">
        <v>1332</v>
      </c>
      <c r="D316" t="s">
        <v>239</v>
      </c>
      <c r="E316" s="27" t="s">
        <v>1333</v>
      </c>
      <c r="F316" s="28" t="s">
        <v>503</v>
      </c>
      <c r="G316" s="29">
        <v>40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242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191</v>
      </c>
      <c r="E317" s="27" t="s">
        <v>243</v>
      </c>
    </row>
    <row r="318">
      <c r="A318" s="1" t="s">
        <v>193</v>
      </c>
      <c r="E318" s="33" t="s">
        <v>2348</v>
      </c>
    </row>
    <row r="319">
      <c r="A319" s="1" t="s">
        <v>194</v>
      </c>
      <c r="E319" s="27" t="s">
        <v>703</v>
      </c>
    </row>
    <row r="320" ht="25.5">
      <c r="A320" s="1" t="s">
        <v>185</v>
      </c>
      <c r="B320" s="1">
        <v>47</v>
      </c>
      <c r="C320" s="26" t="s">
        <v>2350</v>
      </c>
      <c r="D320" t="s">
        <v>239</v>
      </c>
      <c r="E320" s="27" t="s">
        <v>2351</v>
      </c>
      <c r="F320" s="28" t="s">
        <v>285</v>
      </c>
      <c r="G320" s="29">
        <v>1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242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191</v>
      </c>
      <c r="E321" s="27" t="s">
        <v>243</v>
      </c>
    </row>
    <row r="322">
      <c r="A322" s="1" t="s">
        <v>193</v>
      </c>
      <c r="E322" s="33" t="s">
        <v>2352</v>
      </c>
    </row>
    <row r="323">
      <c r="A323" s="1" t="s">
        <v>194</v>
      </c>
      <c r="E323" s="27" t="s">
        <v>703</v>
      </c>
    </row>
    <row r="324">
      <c r="A324" s="1" t="s">
        <v>185</v>
      </c>
      <c r="B324" s="1">
        <v>41</v>
      </c>
      <c r="C324" s="26" t="s">
        <v>2353</v>
      </c>
      <c r="D324" t="s">
        <v>239</v>
      </c>
      <c r="E324" s="27" t="s">
        <v>2354</v>
      </c>
      <c r="F324" s="28" t="s">
        <v>285</v>
      </c>
      <c r="G324" s="29">
        <v>2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242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191</v>
      </c>
      <c r="E325" s="27" t="s">
        <v>243</v>
      </c>
    </row>
    <row r="326">
      <c r="A326" s="1" t="s">
        <v>193</v>
      </c>
      <c r="E326" s="33" t="s">
        <v>2355</v>
      </c>
    </row>
    <row r="327">
      <c r="A327" s="1" t="s">
        <v>194</v>
      </c>
      <c r="E327" s="27" t="s">
        <v>703</v>
      </c>
    </row>
    <row r="328">
      <c r="A328" s="1" t="s">
        <v>185</v>
      </c>
      <c r="B328" s="1">
        <v>46</v>
      </c>
      <c r="C328" s="26" t="s">
        <v>2356</v>
      </c>
      <c r="D328" t="s">
        <v>239</v>
      </c>
      <c r="E328" s="27" t="s">
        <v>2357</v>
      </c>
      <c r="F328" s="28" t="s">
        <v>285</v>
      </c>
      <c r="G328" s="29">
        <v>1</v>
      </c>
      <c r="H328" s="28">
        <v>0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242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191</v>
      </c>
      <c r="E329" s="27" t="s">
        <v>243</v>
      </c>
    </row>
    <row r="330">
      <c r="A330" s="1" t="s">
        <v>193</v>
      </c>
      <c r="E330" s="33" t="s">
        <v>2352</v>
      </c>
    </row>
    <row r="331">
      <c r="A331" s="1" t="s">
        <v>194</v>
      </c>
      <c r="E331" s="27" t="s">
        <v>703</v>
      </c>
    </row>
    <row r="332">
      <c r="A332" s="1" t="s">
        <v>185</v>
      </c>
      <c r="B332" s="1">
        <v>42</v>
      </c>
      <c r="C332" s="26" t="s">
        <v>1467</v>
      </c>
      <c r="D332" t="s">
        <v>239</v>
      </c>
      <c r="E332" s="27" t="s">
        <v>1468</v>
      </c>
      <c r="F332" s="28" t="s">
        <v>285</v>
      </c>
      <c r="G332" s="29">
        <v>12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242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191</v>
      </c>
      <c r="E333" s="27" t="s">
        <v>243</v>
      </c>
    </row>
    <row r="334">
      <c r="A334" s="1" t="s">
        <v>193</v>
      </c>
      <c r="E334" s="33" t="s">
        <v>2358</v>
      </c>
    </row>
    <row r="335">
      <c r="A335" s="1" t="s">
        <v>194</v>
      </c>
      <c r="E335" s="27" t="s">
        <v>703</v>
      </c>
    </row>
    <row r="336">
      <c r="A336" s="1" t="s">
        <v>185</v>
      </c>
      <c r="B336" s="1">
        <v>43</v>
      </c>
      <c r="C336" s="26" t="s">
        <v>2359</v>
      </c>
      <c r="D336" t="s">
        <v>239</v>
      </c>
      <c r="E336" s="27" t="s">
        <v>2360</v>
      </c>
      <c r="F336" s="28" t="s">
        <v>285</v>
      </c>
      <c r="G336" s="29">
        <v>1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242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191</v>
      </c>
      <c r="E337" s="27" t="s">
        <v>243</v>
      </c>
    </row>
    <row r="338">
      <c r="A338" s="1" t="s">
        <v>193</v>
      </c>
      <c r="E338" s="33" t="s">
        <v>2352</v>
      </c>
    </row>
    <row r="339">
      <c r="A339" s="1" t="s">
        <v>194</v>
      </c>
      <c r="E339" s="27" t="s">
        <v>703</v>
      </c>
    </row>
    <row r="340">
      <c r="A340" s="1" t="s">
        <v>185</v>
      </c>
      <c r="B340" s="1">
        <v>44</v>
      </c>
      <c r="C340" s="26" t="s">
        <v>2361</v>
      </c>
      <c r="D340" t="s">
        <v>239</v>
      </c>
      <c r="E340" s="27" t="s">
        <v>2362</v>
      </c>
      <c r="F340" s="28" t="s">
        <v>285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242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191</v>
      </c>
      <c r="E341" s="27" t="s">
        <v>243</v>
      </c>
    </row>
    <row r="342">
      <c r="A342" s="1" t="s">
        <v>193</v>
      </c>
      <c r="E342" s="33" t="s">
        <v>2352</v>
      </c>
    </row>
    <row r="343">
      <c r="A343" s="1" t="s">
        <v>194</v>
      </c>
      <c r="E343" s="27" t="s">
        <v>703</v>
      </c>
    </row>
    <row r="344">
      <c r="A344" s="1" t="s">
        <v>185</v>
      </c>
      <c r="B344" s="1">
        <v>45</v>
      </c>
      <c r="C344" s="26" t="s">
        <v>2363</v>
      </c>
      <c r="D344" t="s">
        <v>239</v>
      </c>
      <c r="E344" s="27" t="s">
        <v>2364</v>
      </c>
      <c r="F344" s="28" t="s">
        <v>285</v>
      </c>
      <c r="G344" s="29">
        <v>1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242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191</v>
      </c>
      <c r="E345" s="27" t="s">
        <v>243</v>
      </c>
    </row>
    <row r="346">
      <c r="A346" s="1" t="s">
        <v>193</v>
      </c>
      <c r="E346" s="33" t="s">
        <v>2352</v>
      </c>
    </row>
    <row r="347">
      <c r="A347" s="1" t="s">
        <v>194</v>
      </c>
      <c r="E347" s="27" t="s">
        <v>703</v>
      </c>
    </row>
    <row r="348">
      <c r="A348" s="1" t="s">
        <v>185</v>
      </c>
      <c r="B348" s="1">
        <v>48</v>
      </c>
      <c r="C348" s="26" t="s">
        <v>2173</v>
      </c>
      <c r="D348" t="s">
        <v>239</v>
      </c>
      <c r="E348" s="27" t="s">
        <v>2174</v>
      </c>
      <c r="F348" s="28" t="s">
        <v>285</v>
      </c>
      <c r="G348" s="29">
        <v>12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242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191</v>
      </c>
      <c r="E349" s="27" t="s">
        <v>243</v>
      </c>
    </row>
    <row r="350">
      <c r="A350" s="1" t="s">
        <v>193</v>
      </c>
      <c r="E350" s="33" t="s">
        <v>2365</v>
      </c>
    </row>
    <row r="351">
      <c r="A351" s="1" t="s">
        <v>194</v>
      </c>
      <c r="E351" s="27" t="s">
        <v>703</v>
      </c>
    </row>
    <row r="352">
      <c r="A352" s="1" t="s">
        <v>185</v>
      </c>
      <c r="B352" s="1">
        <v>49</v>
      </c>
      <c r="C352" s="26" t="s">
        <v>2366</v>
      </c>
      <c r="D352" t="s">
        <v>239</v>
      </c>
      <c r="E352" s="27" t="s">
        <v>2367</v>
      </c>
      <c r="F352" s="28" t="s">
        <v>285</v>
      </c>
      <c r="G352" s="29">
        <v>4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242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191</v>
      </c>
      <c r="E353" s="27" t="s">
        <v>243</v>
      </c>
    </row>
    <row r="354">
      <c r="A354" s="1" t="s">
        <v>193</v>
      </c>
      <c r="E354" s="33" t="s">
        <v>2212</v>
      </c>
    </row>
    <row r="355">
      <c r="A355" s="1" t="s">
        <v>194</v>
      </c>
      <c r="E355" s="27" t="s">
        <v>703</v>
      </c>
    </row>
    <row r="356">
      <c r="A356" s="1" t="s">
        <v>185</v>
      </c>
      <c r="B356" s="1">
        <v>5</v>
      </c>
      <c r="C356" s="26" t="s">
        <v>2368</v>
      </c>
      <c r="D356" t="s">
        <v>239</v>
      </c>
      <c r="E356" s="27" t="s">
        <v>2369</v>
      </c>
      <c r="F356" s="28" t="s">
        <v>285</v>
      </c>
      <c r="G356" s="29">
        <v>2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759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191</v>
      </c>
      <c r="E357" s="27" t="s">
        <v>243</v>
      </c>
    </row>
    <row r="358">
      <c r="A358" s="1" t="s">
        <v>193</v>
      </c>
      <c r="E358" s="33" t="s">
        <v>2322</v>
      </c>
    </row>
    <row r="359" ht="102">
      <c r="A359" s="1" t="s">
        <v>194</v>
      </c>
      <c r="E359" s="27" t="s">
        <v>2370</v>
      </c>
    </row>
    <row r="360" ht="38.25">
      <c r="A360" s="1" t="s">
        <v>185</v>
      </c>
      <c r="B360" s="1">
        <v>9</v>
      </c>
      <c r="C360" s="26" t="s">
        <v>2371</v>
      </c>
      <c r="D360" t="s">
        <v>239</v>
      </c>
      <c r="E360" s="27" t="s">
        <v>2372</v>
      </c>
      <c r="F360" s="28" t="s">
        <v>285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759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191</v>
      </c>
      <c r="E361" s="27" t="s">
        <v>243</v>
      </c>
    </row>
    <row r="362">
      <c r="A362" s="1" t="s">
        <v>193</v>
      </c>
      <c r="E362" s="33" t="s">
        <v>2301</v>
      </c>
    </row>
    <row r="363" ht="89.25">
      <c r="A363" s="1" t="s">
        <v>194</v>
      </c>
      <c r="E363" s="27" t="s">
        <v>2373</v>
      </c>
    </row>
    <row r="364">
      <c r="A364" s="1" t="s">
        <v>185</v>
      </c>
      <c r="B364" s="1">
        <v>12</v>
      </c>
      <c r="C364" s="26" t="s">
        <v>2374</v>
      </c>
      <c r="D364" t="s">
        <v>239</v>
      </c>
      <c r="E364" s="27" t="s">
        <v>2375</v>
      </c>
      <c r="F364" s="28" t="s">
        <v>285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759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191</v>
      </c>
      <c r="E365" s="27" t="s">
        <v>243</v>
      </c>
    </row>
    <row r="366">
      <c r="A366" s="1" t="s">
        <v>193</v>
      </c>
      <c r="E366" s="33" t="s">
        <v>2301</v>
      </c>
    </row>
    <row r="367" ht="127.5">
      <c r="A367" s="1" t="s">
        <v>194</v>
      </c>
      <c r="E367" s="27" t="s">
        <v>2376</v>
      </c>
    </row>
    <row r="368">
      <c r="A368" s="1" t="s">
        <v>185</v>
      </c>
      <c r="B368" s="1">
        <v>78</v>
      </c>
      <c r="C368" s="26" t="s">
        <v>2377</v>
      </c>
      <c r="D368" t="s">
        <v>239</v>
      </c>
      <c r="E368" s="27" t="s">
        <v>2378</v>
      </c>
      <c r="F368" s="28" t="s">
        <v>503</v>
      </c>
      <c r="G368" s="29">
        <v>60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759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191</v>
      </c>
      <c r="E369" s="27" t="s">
        <v>243</v>
      </c>
    </row>
    <row r="370">
      <c r="A370" s="1" t="s">
        <v>193</v>
      </c>
      <c r="E370" s="33" t="s">
        <v>2349</v>
      </c>
    </row>
    <row r="371" ht="140.25">
      <c r="A371" s="1" t="s">
        <v>194</v>
      </c>
      <c r="E371" s="27" t="s">
        <v>2379</v>
      </c>
    </row>
  </sheetData>
  <sheetProtection sheet="1" objects="1" scenarios="1" spinCount="100000" saltValue="N4fKatW8QYIkerKickYyQ8K6lpxBjzA4B7MvckkN7we+oyhKTiuTTFEcogZ6TOJvuqnH2KNUJY/pYwJOvbCzeQ==" hashValue="pU31tF8XT8YM6pE0gjzPj+muEg4tV+v2kHaqksF3++Q0FHnnZnYMMg3jf1gx2q2D9ox2oUbxj7MXWn+xCQDM2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58</v>
      </c>
      <c r="M3" s="20">
        <f>Rekapitulace!C33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58</v>
      </c>
      <c r="D4" s="1"/>
      <c r="E4" s="17" t="s">
        <v>59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COUNTIFS(L8:L372,"=0",A8:A372,"P")+COUNTIFS(L8:L372,"",A8:A372,"P")+SUM(Q8:Q372)</f>
        <v>0</v>
      </c>
    </row>
    <row r="8">
      <c r="A8" s="1" t="s">
        <v>180</v>
      </c>
      <c r="C8" s="22" t="s">
        <v>2380</v>
      </c>
      <c r="E8" s="23" t="s">
        <v>67</v>
      </c>
      <c r="L8" s="24">
        <f>L9+L18+L51</f>
        <v>0</v>
      </c>
      <c r="M8" s="24">
        <f>M9+M18+M51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90</v>
      </c>
      <c r="C10" s="26" t="s">
        <v>209</v>
      </c>
      <c r="D10" t="s">
        <v>210</v>
      </c>
      <c r="E10" s="27" t="s">
        <v>211</v>
      </c>
      <c r="F10" s="28" t="s">
        <v>189</v>
      </c>
      <c r="G10" s="29">
        <v>0.10000000000000001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89</v>
      </c>
      <c r="C14" s="26" t="s">
        <v>230</v>
      </c>
      <c r="D14" t="s">
        <v>231</v>
      </c>
      <c r="E14" s="27" t="s">
        <v>232</v>
      </c>
      <c r="F14" s="28" t="s">
        <v>189</v>
      </c>
      <c r="G14" s="29">
        <v>0.29999999999999999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>
      <c r="A18" s="1" t="s">
        <v>182</v>
      </c>
      <c r="C18" s="22" t="s">
        <v>2187</v>
      </c>
      <c r="E18" s="23" t="s">
        <v>2188</v>
      </c>
      <c r="L18" s="24">
        <f>SUMIFS(L19:L50,A19:A50,"P")</f>
        <v>0</v>
      </c>
      <c r="M18" s="24">
        <f>SUMIFS(M19:M50,A19:A50,"P")</f>
        <v>0</v>
      </c>
      <c r="N18" s="25"/>
    </row>
    <row r="19" ht="25.5">
      <c r="A19" s="1" t="s">
        <v>185</v>
      </c>
      <c r="B19" s="1">
        <v>81</v>
      </c>
      <c r="C19" s="26" t="s">
        <v>1306</v>
      </c>
      <c r="D19" t="s">
        <v>239</v>
      </c>
      <c r="E19" s="27" t="s">
        <v>1307</v>
      </c>
      <c r="F19" s="28" t="s">
        <v>289</v>
      </c>
      <c r="G19" s="29">
        <v>40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243</v>
      </c>
    </row>
    <row r="21">
      <c r="A21" s="1" t="s">
        <v>193</v>
      </c>
    </row>
    <row r="22">
      <c r="A22" s="1" t="s">
        <v>194</v>
      </c>
      <c r="E22" s="27" t="s">
        <v>703</v>
      </c>
    </row>
    <row r="23" ht="25.5">
      <c r="A23" s="1" t="s">
        <v>185</v>
      </c>
      <c r="B23" s="1">
        <v>82</v>
      </c>
      <c r="C23" s="26" t="s">
        <v>1308</v>
      </c>
      <c r="D23" t="s">
        <v>239</v>
      </c>
      <c r="E23" s="27" t="s">
        <v>1309</v>
      </c>
      <c r="F23" s="28" t="s">
        <v>289</v>
      </c>
      <c r="G23" s="29">
        <v>40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>
      <c r="A25" s="1" t="s">
        <v>193</v>
      </c>
    </row>
    <row r="26">
      <c r="A26" s="1" t="s">
        <v>194</v>
      </c>
      <c r="E26" s="27" t="s">
        <v>703</v>
      </c>
    </row>
    <row r="27" ht="25.5">
      <c r="A27" s="1" t="s">
        <v>185</v>
      </c>
      <c r="B27" s="1">
        <v>85</v>
      </c>
      <c r="C27" s="26" t="s">
        <v>2190</v>
      </c>
      <c r="D27" t="s">
        <v>239</v>
      </c>
      <c r="E27" s="27" t="s">
        <v>2191</v>
      </c>
      <c r="F27" s="28" t="s">
        <v>269</v>
      </c>
      <c r="G27" s="29">
        <v>40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</row>
    <row r="30">
      <c r="A30" s="1" t="s">
        <v>194</v>
      </c>
      <c r="E30" s="27" t="s">
        <v>703</v>
      </c>
    </row>
    <row r="31">
      <c r="A31" s="1" t="s">
        <v>185</v>
      </c>
      <c r="B31" s="1">
        <v>88</v>
      </c>
      <c r="C31" s="26" t="s">
        <v>1315</v>
      </c>
      <c r="D31" t="s">
        <v>239</v>
      </c>
      <c r="E31" s="27" t="s">
        <v>1316</v>
      </c>
      <c r="F31" s="28" t="s">
        <v>285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</row>
    <row r="34">
      <c r="A34" s="1" t="s">
        <v>194</v>
      </c>
      <c r="E34" s="27" t="s">
        <v>703</v>
      </c>
    </row>
    <row r="35">
      <c r="A35" s="1" t="s">
        <v>185</v>
      </c>
      <c r="B35" s="1">
        <v>87</v>
      </c>
      <c r="C35" s="26" t="s">
        <v>1426</v>
      </c>
      <c r="D35" t="s">
        <v>239</v>
      </c>
      <c r="E35" s="27" t="s">
        <v>1427</v>
      </c>
      <c r="F35" s="28" t="s">
        <v>285</v>
      </c>
      <c r="G35" s="29">
        <v>40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</row>
    <row r="38">
      <c r="A38" s="1" t="s">
        <v>194</v>
      </c>
      <c r="E38" s="27" t="s">
        <v>703</v>
      </c>
    </row>
    <row r="39" ht="25.5">
      <c r="A39" s="1" t="s">
        <v>185</v>
      </c>
      <c r="B39" s="1">
        <v>86</v>
      </c>
      <c r="C39" s="26" t="s">
        <v>2195</v>
      </c>
      <c r="D39" t="s">
        <v>239</v>
      </c>
      <c r="E39" s="27" t="s">
        <v>2196</v>
      </c>
      <c r="F39" s="28" t="s">
        <v>285</v>
      </c>
      <c r="G39" s="29">
        <v>30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</row>
    <row r="42">
      <c r="A42" s="1" t="s">
        <v>194</v>
      </c>
      <c r="E42" s="27" t="s">
        <v>703</v>
      </c>
    </row>
    <row r="43">
      <c r="A43" s="1" t="s">
        <v>185</v>
      </c>
      <c r="B43" s="1">
        <v>83</v>
      </c>
      <c r="C43" s="26" t="s">
        <v>1238</v>
      </c>
      <c r="D43" t="s">
        <v>239</v>
      </c>
      <c r="E43" s="27" t="s">
        <v>1239</v>
      </c>
      <c r="F43" s="28" t="s">
        <v>269</v>
      </c>
      <c r="G43" s="29">
        <v>0.20000000000000001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</row>
    <row r="46">
      <c r="A46" s="1" t="s">
        <v>194</v>
      </c>
      <c r="E46" s="27" t="s">
        <v>703</v>
      </c>
    </row>
    <row r="47" ht="25.5">
      <c r="A47" s="1" t="s">
        <v>185</v>
      </c>
      <c r="B47" s="1">
        <v>84</v>
      </c>
      <c r="C47" s="26" t="s">
        <v>2381</v>
      </c>
      <c r="D47" t="s">
        <v>239</v>
      </c>
      <c r="E47" s="27" t="s">
        <v>2382</v>
      </c>
      <c r="F47" s="28" t="s">
        <v>2203</v>
      </c>
      <c r="G47" s="29">
        <v>180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2383</v>
      </c>
    </row>
    <row r="50">
      <c r="A50" s="1" t="s">
        <v>194</v>
      </c>
      <c r="E50" s="27" t="s">
        <v>703</v>
      </c>
    </row>
    <row r="51">
      <c r="A51" s="1" t="s">
        <v>182</v>
      </c>
      <c r="C51" s="22" t="s">
        <v>2205</v>
      </c>
      <c r="E51" s="23" t="s">
        <v>2206</v>
      </c>
      <c r="L51" s="24">
        <f>SUMIFS(L52:L371,A52:A371,"P")</f>
        <v>0</v>
      </c>
      <c r="M51" s="24">
        <f>SUMIFS(M52:M371,A52:A371,"P")</f>
        <v>0</v>
      </c>
      <c r="N51" s="25"/>
    </row>
    <row r="52">
      <c r="A52" s="1" t="s">
        <v>185</v>
      </c>
      <c r="B52" s="1">
        <v>42</v>
      </c>
      <c r="C52" s="26" t="s">
        <v>2207</v>
      </c>
      <c r="D52" t="s">
        <v>239</v>
      </c>
      <c r="E52" s="27" t="s">
        <v>2208</v>
      </c>
      <c r="F52" s="28" t="s">
        <v>289</v>
      </c>
      <c r="G52" s="29">
        <v>160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243</v>
      </c>
    </row>
    <row r="54">
      <c r="A54" s="1" t="s">
        <v>193</v>
      </c>
      <c r="E54" s="33" t="s">
        <v>2384</v>
      </c>
    </row>
    <row r="55">
      <c r="A55" s="1" t="s">
        <v>194</v>
      </c>
      <c r="E55" s="27" t="s">
        <v>703</v>
      </c>
    </row>
    <row r="56">
      <c r="A56" s="1" t="s">
        <v>185</v>
      </c>
      <c r="B56" s="1">
        <v>43</v>
      </c>
      <c r="C56" s="26" t="s">
        <v>2210</v>
      </c>
      <c r="D56" t="s">
        <v>239</v>
      </c>
      <c r="E56" s="27" t="s">
        <v>2211</v>
      </c>
      <c r="F56" s="28" t="s">
        <v>285</v>
      </c>
      <c r="G56" s="29">
        <v>6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>
      <c r="A58" s="1" t="s">
        <v>193</v>
      </c>
      <c r="E58" s="33" t="s">
        <v>2385</v>
      </c>
    </row>
    <row r="59">
      <c r="A59" s="1" t="s">
        <v>194</v>
      </c>
      <c r="E59" s="27" t="s">
        <v>703</v>
      </c>
    </row>
    <row r="60">
      <c r="A60" s="1" t="s">
        <v>185</v>
      </c>
      <c r="B60" s="1">
        <v>44</v>
      </c>
      <c r="C60" s="26" t="s">
        <v>784</v>
      </c>
      <c r="D60" t="s">
        <v>239</v>
      </c>
      <c r="E60" s="27" t="s">
        <v>785</v>
      </c>
      <c r="F60" s="28" t="s">
        <v>285</v>
      </c>
      <c r="G60" s="29">
        <v>25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>
      <c r="A62" s="1" t="s">
        <v>193</v>
      </c>
      <c r="E62" s="33" t="s">
        <v>2386</v>
      </c>
    </row>
    <row r="63">
      <c r="A63" s="1" t="s">
        <v>194</v>
      </c>
      <c r="E63" s="27" t="s">
        <v>703</v>
      </c>
    </row>
    <row r="64">
      <c r="A64" s="1" t="s">
        <v>185</v>
      </c>
      <c r="B64" s="1">
        <v>45</v>
      </c>
      <c r="C64" s="26" t="s">
        <v>1690</v>
      </c>
      <c r="D64" t="s">
        <v>239</v>
      </c>
      <c r="E64" s="27" t="s">
        <v>1691</v>
      </c>
      <c r="F64" s="28" t="s">
        <v>285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2387</v>
      </c>
    </row>
    <row r="67">
      <c r="A67" s="1" t="s">
        <v>194</v>
      </c>
      <c r="E67" s="27" t="s">
        <v>703</v>
      </c>
    </row>
    <row r="68">
      <c r="A68" s="1" t="s">
        <v>185</v>
      </c>
      <c r="B68" s="1">
        <v>33</v>
      </c>
      <c r="C68" s="26" t="s">
        <v>2388</v>
      </c>
      <c r="D68" t="s">
        <v>239</v>
      </c>
      <c r="E68" s="27" t="s">
        <v>2389</v>
      </c>
      <c r="F68" s="28" t="s">
        <v>289</v>
      </c>
      <c r="G68" s="29">
        <v>159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2390</v>
      </c>
    </row>
    <row r="71">
      <c r="A71" s="1" t="s">
        <v>194</v>
      </c>
      <c r="E71" s="27" t="s">
        <v>703</v>
      </c>
    </row>
    <row r="72" ht="25.5">
      <c r="A72" s="1" t="s">
        <v>185</v>
      </c>
      <c r="B72" s="1">
        <v>7</v>
      </c>
      <c r="C72" s="26" t="s">
        <v>2221</v>
      </c>
      <c r="D72" t="s">
        <v>239</v>
      </c>
      <c r="E72" s="27" t="s">
        <v>2222</v>
      </c>
      <c r="F72" s="28" t="s">
        <v>285</v>
      </c>
      <c r="G72" s="29">
        <v>3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  <c r="E74" s="33" t="s">
        <v>2391</v>
      </c>
    </row>
    <row r="75">
      <c r="A75" s="1" t="s">
        <v>194</v>
      </c>
      <c r="E75" s="27" t="s">
        <v>703</v>
      </c>
    </row>
    <row r="76" ht="38.25">
      <c r="A76" s="1" t="s">
        <v>185</v>
      </c>
      <c r="B76" s="1">
        <v>8</v>
      </c>
      <c r="C76" s="26" t="s">
        <v>2392</v>
      </c>
      <c r="D76" t="s">
        <v>239</v>
      </c>
      <c r="E76" s="27" t="s">
        <v>2393</v>
      </c>
      <c r="F76" s="28" t="s">
        <v>285</v>
      </c>
      <c r="G76" s="29">
        <v>3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  <c r="E78" s="33" t="s">
        <v>2394</v>
      </c>
    </row>
    <row r="79">
      <c r="A79" s="1" t="s">
        <v>194</v>
      </c>
      <c r="E79" s="27" t="s">
        <v>703</v>
      </c>
    </row>
    <row r="80" ht="38.25">
      <c r="A80" s="1" t="s">
        <v>185</v>
      </c>
      <c r="B80" s="1">
        <v>6</v>
      </c>
      <c r="C80" s="26" t="s">
        <v>2395</v>
      </c>
      <c r="D80" t="s">
        <v>239</v>
      </c>
      <c r="E80" s="27" t="s">
        <v>2396</v>
      </c>
      <c r="F80" s="28" t="s">
        <v>285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  <c r="E82" s="33" t="s">
        <v>2397</v>
      </c>
    </row>
    <row r="83">
      <c r="A83" s="1" t="s">
        <v>194</v>
      </c>
      <c r="E83" s="27" t="s">
        <v>703</v>
      </c>
    </row>
    <row r="84" ht="25.5">
      <c r="A84" s="1" t="s">
        <v>185</v>
      </c>
      <c r="B84" s="1">
        <v>35</v>
      </c>
      <c r="C84" s="26" t="s">
        <v>2227</v>
      </c>
      <c r="D84" t="s">
        <v>239</v>
      </c>
      <c r="E84" s="27" t="s">
        <v>2228</v>
      </c>
      <c r="F84" s="28" t="s">
        <v>289</v>
      </c>
      <c r="G84" s="29">
        <v>172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  <c r="E86" s="33" t="s">
        <v>2398</v>
      </c>
    </row>
    <row r="87">
      <c r="A87" s="1" t="s">
        <v>194</v>
      </c>
      <c r="E87" s="27" t="s">
        <v>703</v>
      </c>
    </row>
    <row r="88">
      <c r="A88" s="1" t="s">
        <v>185</v>
      </c>
      <c r="B88" s="1">
        <v>31</v>
      </c>
      <c r="C88" s="26" t="s">
        <v>2399</v>
      </c>
      <c r="D88" t="s">
        <v>239</v>
      </c>
      <c r="E88" s="27" t="s">
        <v>2400</v>
      </c>
      <c r="F88" s="28" t="s">
        <v>289</v>
      </c>
      <c r="G88" s="29">
        <v>73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  <c r="E90" s="33" t="s">
        <v>2401</v>
      </c>
    </row>
    <row r="91">
      <c r="A91" s="1" t="s">
        <v>194</v>
      </c>
      <c r="E91" s="27" t="s">
        <v>703</v>
      </c>
    </row>
    <row r="92" ht="25.5">
      <c r="A92" s="1" t="s">
        <v>185</v>
      </c>
      <c r="B92" s="1">
        <v>32</v>
      </c>
      <c r="C92" s="26" t="s">
        <v>2231</v>
      </c>
      <c r="D92" t="s">
        <v>239</v>
      </c>
      <c r="E92" s="27" t="s">
        <v>2232</v>
      </c>
      <c r="F92" s="28" t="s">
        <v>289</v>
      </c>
      <c r="G92" s="29">
        <v>108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>
      <c r="A94" s="1" t="s">
        <v>193</v>
      </c>
      <c r="E94" s="33" t="s">
        <v>2402</v>
      </c>
    </row>
    <row r="95">
      <c r="A95" s="1" t="s">
        <v>194</v>
      </c>
      <c r="E95" s="27" t="s">
        <v>703</v>
      </c>
    </row>
    <row r="96">
      <c r="A96" s="1" t="s">
        <v>185</v>
      </c>
      <c r="B96" s="1">
        <v>34</v>
      </c>
      <c r="C96" s="26" t="s">
        <v>1823</v>
      </c>
      <c r="D96" t="s">
        <v>239</v>
      </c>
      <c r="E96" s="27" t="s">
        <v>1824</v>
      </c>
      <c r="F96" s="28" t="s">
        <v>289</v>
      </c>
      <c r="G96" s="29">
        <v>15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2236</v>
      </c>
    </row>
    <row r="99">
      <c r="A99" s="1" t="s">
        <v>194</v>
      </c>
      <c r="E99" s="27" t="s">
        <v>703</v>
      </c>
    </row>
    <row r="100">
      <c r="A100" s="1" t="s">
        <v>185</v>
      </c>
      <c r="B100" s="1">
        <v>37</v>
      </c>
      <c r="C100" s="26" t="s">
        <v>2403</v>
      </c>
      <c r="D100" t="s">
        <v>239</v>
      </c>
      <c r="E100" s="27" t="s">
        <v>2404</v>
      </c>
      <c r="F100" s="28" t="s">
        <v>289</v>
      </c>
      <c r="G100" s="29">
        <v>29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2405</v>
      </c>
    </row>
    <row r="103">
      <c r="A103" s="1" t="s">
        <v>194</v>
      </c>
      <c r="E103" s="27" t="s">
        <v>703</v>
      </c>
    </row>
    <row r="104">
      <c r="A104" s="1" t="s">
        <v>185</v>
      </c>
      <c r="B104" s="1">
        <v>36</v>
      </c>
      <c r="C104" s="26" t="s">
        <v>2242</v>
      </c>
      <c r="D104" t="s">
        <v>239</v>
      </c>
      <c r="E104" s="27" t="s">
        <v>2243</v>
      </c>
      <c r="F104" s="28" t="s">
        <v>289</v>
      </c>
      <c r="G104" s="29">
        <v>15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  <c r="E106" s="33" t="s">
        <v>2236</v>
      </c>
    </row>
    <row r="107">
      <c r="A107" s="1" t="s">
        <v>194</v>
      </c>
      <c r="E107" s="27" t="s">
        <v>703</v>
      </c>
    </row>
    <row r="108">
      <c r="A108" s="1" t="s">
        <v>185</v>
      </c>
      <c r="B108" s="1">
        <v>38</v>
      </c>
      <c r="C108" s="26" t="s">
        <v>1432</v>
      </c>
      <c r="D108" t="s">
        <v>239</v>
      </c>
      <c r="E108" s="27" t="s">
        <v>1433</v>
      </c>
      <c r="F108" s="28" t="s">
        <v>289</v>
      </c>
      <c r="G108" s="29">
        <v>426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  <c r="E110" s="33" t="s">
        <v>2406</v>
      </c>
    </row>
    <row r="111">
      <c r="A111" s="1" t="s">
        <v>194</v>
      </c>
      <c r="E111" s="27" t="s">
        <v>703</v>
      </c>
    </row>
    <row r="112">
      <c r="A112" s="1" t="s">
        <v>185</v>
      </c>
      <c r="B112" s="1">
        <v>39</v>
      </c>
      <c r="C112" s="26" t="s">
        <v>2246</v>
      </c>
      <c r="D112" t="s">
        <v>239</v>
      </c>
      <c r="E112" s="27" t="s">
        <v>2247</v>
      </c>
      <c r="F112" s="28" t="s">
        <v>289</v>
      </c>
      <c r="G112" s="29">
        <v>15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  <c r="E114" s="33" t="s">
        <v>2236</v>
      </c>
    </row>
    <row r="115">
      <c r="A115" s="1" t="s">
        <v>194</v>
      </c>
      <c r="E115" s="27" t="s">
        <v>703</v>
      </c>
    </row>
    <row r="116">
      <c r="A116" s="1" t="s">
        <v>185</v>
      </c>
      <c r="B116" s="1">
        <v>40</v>
      </c>
      <c r="C116" s="26" t="s">
        <v>2407</v>
      </c>
      <c r="D116" t="s">
        <v>239</v>
      </c>
      <c r="E116" s="27" t="s">
        <v>2408</v>
      </c>
      <c r="F116" s="28" t="s">
        <v>289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2239</v>
      </c>
    </row>
    <row r="119">
      <c r="A119" s="1" t="s">
        <v>194</v>
      </c>
      <c r="E119" s="27" t="s">
        <v>703</v>
      </c>
    </row>
    <row r="120">
      <c r="A120" s="1" t="s">
        <v>185</v>
      </c>
      <c r="B120" s="1">
        <v>41</v>
      </c>
      <c r="C120" s="26" t="s">
        <v>2248</v>
      </c>
      <c r="D120" t="s">
        <v>239</v>
      </c>
      <c r="E120" s="27" t="s">
        <v>2249</v>
      </c>
      <c r="F120" s="28" t="s">
        <v>289</v>
      </c>
      <c r="G120" s="29">
        <v>10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  <c r="E122" s="33" t="s">
        <v>2239</v>
      </c>
    </row>
    <row r="123">
      <c r="A123" s="1" t="s">
        <v>194</v>
      </c>
      <c r="E123" s="27" t="s">
        <v>703</v>
      </c>
    </row>
    <row r="124" ht="25.5">
      <c r="A124" s="1" t="s">
        <v>185</v>
      </c>
      <c r="B124" s="1">
        <v>57</v>
      </c>
      <c r="C124" s="26" t="s">
        <v>2257</v>
      </c>
      <c r="D124" t="s">
        <v>239</v>
      </c>
      <c r="E124" s="27" t="s">
        <v>2258</v>
      </c>
      <c r="F124" s="28" t="s">
        <v>285</v>
      </c>
      <c r="G124" s="29">
        <v>18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2409</v>
      </c>
    </row>
    <row r="127">
      <c r="A127" s="1" t="s">
        <v>194</v>
      </c>
      <c r="E127" s="27" t="s">
        <v>703</v>
      </c>
    </row>
    <row r="128" ht="25.5">
      <c r="A128" s="1" t="s">
        <v>185</v>
      </c>
      <c r="B128" s="1">
        <v>58</v>
      </c>
      <c r="C128" s="26" t="s">
        <v>2259</v>
      </c>
      <c r="D128" t="s">
        <v>239</v>
      </c>
      <c r="E128" s="27" t="s">
        <v>2260</v>
      </c>
      <c r="F128" s="28" t="s">
        <v>285</v>
      </c>
      <c r="G128" s="29">
        <v>16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  <c r="E130" s="33" t="s">
        <v>2410</v>
      </c>
    </row>
    <row r="131">
      <c r="A131" s="1" t="s">
        <v>194</v>
      </c>
      <c r="E131" s="27" t="s">
        <v>703</v>
      </c>
    </row>
    <row r="132" ht="25.5">
      <c r="A132" s="1" t="s">
        <v>185</v>
      </c>
      <c r="B132" s="1">
        <v>59</v>
      </c>
      <c r="C132" s="26" t="s">
        <v>1130</v>
      </c>
      <c r="D132" t="s">
        <v>239</v>
      </c>
      <c r="E132" s="27" t="s">
        <v>1131</v>
      </c>
      <c r="F132" s="28" t="s">
        <v>285</v>
      </c>
      <c r="G132" s="29">
        <v>18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>
      <c r="A134" s="1" t="s">
        <v>193</v>
      </c>
      <c r="E134" s="33" t="s">
        <v>2409</v>
      </c>
    </row>
    <row r="135">
      <c r="A135" s="1" t="s">
        <v>194</v>
      </c>
      <c r="E135" s="27" t="s">
        <v>703</v>
      </c>
    </row>
    <row r="136" ht="25.5">
      <c r="A136" s="1" t="s">
        <v>185</v>
      </c>
      <c r="B136" s="1">
        <v>60</v>
      </c>
      <c r="C136" s="26" t="s">
        <v>1242</v>
      </c>
      <c r="D136" t="s">
        <v>239</v>
      </c>
      <c r="E136" s="27" t="s">
        <v>1243</v>
      </c>
      <c r="F136" s="28" t="s">
        <v>285</v>
      </c>
      <c r="G136" s="29">
        <v>12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>
      <c r="A138" s="1" t="s">
        <v>193</v>
      </c>
      <c r="E138" s="33" t="s">
        <v>2262</v>
      </c>
    </row>
    <row r="139">
      <c r="A139" s="1" t="s">
        <v>194</v>
      </c>
      <c r="E139" s="27" t="s">
        <v>703</v>
      </c>
    </row>
    <row r="140" ht="25.5">
      <c r="A140" s="1" t="s">
        <v>185</v>
      </c>
      <c r="B140" s="1">
        <v>61</v>
      </c>
      <c r="C140" s="26" t="s">
        <v>2263</v>
      </c>
      <c r="D140" t="s">
        <v>239</v>
      </c>
      <c r="E140" s="27" t="s">
        <v>2264</v>
      </c>
      <c r="F140" s="28" t="s">
        <v>285</v>
      </c>
      <c r="G140" s="29">
        <v>4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>
      <c r="A142" s="1" t="s">
        <v>193</v>
      </c>
      <c r="E142" s="33" t="s">
        <v>2267</v>
      </c>
    </row>
    <row r="143">
      <c r="A143" s="1" t="s">
        <v>194</v>
      </c>
      <c r="E143" s="27" t="s">
        <v>703</v>
      </c>
    </row>
    <row r="144" ht="25.5">
      <c r="A144" s="1" t="s">
        <v>185</v>
      </c>
      <c r="B144" s="1">
        <v>62</v>
      </c>
      <c r="C144" s="26" t="s">
        <v>1436</v>
      </c>
      <c r="D144" t="s">
        <v>239</v>
      </c>
      <c r="E144" s="27" t="s">
        <v>1437</v>
      </c>
      <c r="F144" s="28" t="s">
        <v>285</v>
      </c>
      <c r="G144" s="29">
        <v>30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242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191</v>
      </c>
      <c r="E145" s="27" t="s">
        <v>243</v>
      </c>
    </row>
    <row r="146">
      <c r="A146" s="1" t="s">
        <v>193</v>
      </c>
      <c r="E146" s="33" t="s">
        <v>2220</v>
      </c>
    </row>
    <row r="147">
      <c r="A147" s="1" t="s">
        <v>194</v>
      </c>
      <c r="E147" s="27" t="s">
        <v>703</v>
      </c>
    </row>
    <row r="148" ht="25.5">
      <c r="A148" s="1" t="s">
        <v>185</v>
      </c>
      <c r="B148" s="1">
        <v>63</v>
      </c>
      <c r="C148" s="26" t="s">
        <v>2268</v>
      </c>
      <c r="D148" t="s">
        <v>239</v>
      </c>
      <c r="E148" s="27" t="s">
        <v>2269</v>
      </c>
      <c r="F148" s="28" t="s">
        <v>285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242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191</v>
      </c>
      <c r="E149" s="27" t="s">
        <v>243</v>
      </c>
    </row>
    <row r="150">
      <c r="A150" s="1" t="s">
        <v>193</v>
      </c>
      <c r="E150" s="33" t="s">
        <v>2253</v>
      </c>
    </row>
    <row r="151">
      <c r="A151" s="1" t="s">
        <v>194</v>
      </c>
      <c r="E151" s="27" t="s">
        <v>703</v>
      </c>
    </row>
    <row r="152">
      <c r="A152" s="1" t="s">
        <v>185</v>
      </c>
      <c r="B152" s="1">
        <v>55</v>
      </c>
      <c r="C152" s="26" t="s">
        <v>1441</v>
      </c>
      <c r="D152" t="s">
        <v>239</v>
      </c>
      <c r="E152" s="27" t="s">
        <v>1442</v>
      </c>
      <c r="F152" s="28" t="s">
        <v>285</v>
      </c>
      <c r="G152" s="29">
        <v>100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242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191</v>
      </c>
      <c r="E153" s="27" t="s">
        <v>243</v>
      </c>
    </row>
    <row r="154">
      <c r="A154" s="1" t="s">
        <v>193</v>
      </c>
      <c r="E154" s="33" t="s">
        <v>2411</v>
      </c>
    </row>
    <row r="155">
      <c r="A155" s="1" t="s">
        <v>194</v>
      </c>
      <c r="E155" s="27" t="s">
        <v>703</v>
      </c>
    </row>
    <row r="156">
      <c r="A156" s="1" t="s">
        <v>185</v>
      </c>
      <c r="B156" s="1">
        <v>56</v>
      </c>
      <c r="C156" s="26" t="s">
        <v>2273</v>
      </c>
      <c r="D156" t="s">
        <v>239</v>
      </c>
      <c r="E156" s="27" t="s">
        <v>2274</v>
      </c>
      <c r="F156" s="28" t="s">
        <v>285</v>
      </c>
      <c r="G156" s="29">
        <v>53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242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191</v>
      </c>
      <c r="E157" s="27" t="s">
        <v>243</v>
      </c>
    </row>
    <row r="158">
      <c r="A158" s="1" t="s">
        <v>193</v>
      </c>
      <c r="E158" s="33" t="s">
        <v>2412</v>
      </c>
    </row>
    <row r="159">
      <c r="A159" s="1" t="s">
        <v>194</v>
      </c>
      <c r="E159" s="27" t="s">
        <v>703</v>
      </c>
    </row>
    <row r="160" ht="38.25">
      <c r="A160" s="1" t="s">
        <v>185</v>
      </c>
      <c r="B160" s="1">
        <v>14</v>
      </c>
      <c r="C160" s="26" t="s">
        <v>2276</v>
      </c>
      <c r="D160" t="s">
        <v>239</v>
      </c>
      <c r="E160" s="27" t="s">
        <v>2277</v>
      </c>
      <c r="F160" s="28" t="s">
        <v>285</v>
      </c>
      <c r="G160" s="29">
        <v>3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242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243</v>
      </c>
    </row>
    <row r="162" ht="25.5">
      <c r="A162" s="1" t="s">
        <v>193</v>
      </c>
      <c r="E162" s="33" t="s">
        <v>2413</v>
      </c>
    </row>
    <row r="163">
      <c r="A163" s="1" t="s">
        <v>194</v>
      </c>
      <c r="E163" s="27" t="s">
        <v>703</v>
      </c>
    </row>
    <row r="164" ht="38.25">
      <c r="A164" s="1" t="s">
        <v>185</v>
      </c>
      <c r="B164" s="1">
        <v>16</v>
      </c>
      <c r="C164" s="26" t="s">
        <v>2279</v>
      </c>
      <c r="D164" t="s">
        <v>239</v>
      </c>
      <c r="E164" s="27" t="s">
        <v>2280</v>
      </c>
      <c r="F164" s="28" t="s">
        <v>285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243</v>
      </c>
    </row>
    <row r="166">
      <c r="A166" s="1" t="s">
        <v>193</v>
      </c>
      <c r="E166" s="33" t="s">
        <v>2414</v>
      </c>
    </row>
    <row r="167">
      <c r="A167" s="1" t="s">
        <v>194</v>
      </c>
      <c r="E167" s="27" t="s">
        <v>703</v>
      </c>
    </row>
    <row r="168">
      <c r="A168" s="1" t="s">
        <v>185</v>
      </c>
      <c r="B168" s="1">
        <v>23</v>
      </c>
      <c r="C168" s="26" t="s">
        <v>2415</v>
      </c>
      <c r="D168" t="s">
        <v>239</v>
      </c>
      <c r="E168" s="27" t="s">
        <v>2416</v>
      </c>
      <c r="F168" s="28" t="s">
        <v>285</v>
      </c>
      <c r="G168" s="29">
        <v>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243</v>
      </c>
    </row>
    <row r="170">
      <c r="A170" s="1" t="s">
        <v>193</v>
      </c>
      <c r="E170" s="33" t="s">
        <v>2417</v>
      </c>
    </row>
    <row r="171">
      <c r="A171" s="1" t="s">
        <v>194</v>
      </c>
      <c r="E171" s="27" t="s">
        <v>703</v>
      </c>
    </row>
    <row r="172" ht="38.25">
      <c r="A172" s="1" t="s">
        <v>185</v>
      </c>
      <c r="B172" s="1">
        <v>24</v>
      </c>
      <c r="C172" s="26" t="s">
        <v>2285</v>
      </c>
      <c r="D172" t="s">
        <v>239</v>
      </c>
      <c r="E172" s="27" t="s">
        <v>2286</v>
      </c>
      <c r="F172" s="28" t="s">
        <v>285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243</v>
      </c>
    </row>
    <row r="174">
      <c r="A174" s="1" t="s">
        <v>193</v>
      </c>
      <c r="E174" s="33" t="s">
        <v>2418</v>
      </c>
    </row>
    <row r="175">
      <c r="A175" s="1" t="s">
        <v>194</v>
      </c>
      <c r="E175" s="27" t="s">
        <v>703</v>
      </c>
    </row>
    <row r="176" ht="38.25">
      <c r="A176" s="1" t="s">
        <v>185</v>
      </c>
      <c r="B176" s="1">
        <v>1</v>
      </c>
      <c r="C176" s="26" t="s">
        <v>2419</v>
      </c>
      <c r="D176" t="s">
        <v>239</v>
      </c>
      <c r="E176" s="27" t="s">
        <v>2420</v>
      </c>
      <c r="F176" s="28" t="s">
        <v>285</v>
      </c>
      <c r="G176" s="29">
        <v>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242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243</v>
      </c>
    </row>
    <row r="178">
      <c r="A178" s="1" t="s">
        <v>193</v>
      </c>
      <c r="E178" s="33" t="s">
        <v>2421</v>
      </c>
    </row>
    <row r="179">
      <c r="A179" s="1" t="s">
        <v>194</v>
      </c>
      <c r="E179" s="27" t="s">
        <v>703</v>
      </c>
    </row>
    <row r="180" ht="25.5">
      <c r="A180" s="1" t="s">
        <v>185</v>
      </c>
      <c r="B180" s="1">
        <v>2</v>
      </c>
      <c r="C180" s="26" t="s">
        <v>2422</v>
      </c>
      <c r="D180" t="s">
        <v>239</v>
      </c>
      <c r="E180" s="27" t="s">
        <v>2423</v>
      </c>
      <c r="F180" s="28" t="s">
        <v>285</v>
      </c>
      <c r="G180" s="29">
        <v>5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242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243</v>
      </c>
    </row>
    <row r="182">
      <c r="A182" s="1" t="s">
        <v>193</v>
      </c>
      <c r="E182" s="33" t="s">
        <v>2421</v>
      </c>
    </row>
    <row r="183">
      <c r="A183" s="1" t="s">
        <v>194</v>
      </c>
      <c r="E183" s="27" t="s">
        <v>703</v>
      </c>
    </row>
    <row r="184">
      <c r="A184" s="1" t="s">
        <v>185</v>
      </c>
      <c r="B184" s="1">
        <v>30</v>
      </c>
      <c r="C184" s="26" t="s">
        <v>2424</v>
      </c>
      <c r="D184" t="s">
        <v>239</v>
      </c>
      <c r="E184" s="27" t="s">
        <v>2425</v>
      </c>
      <c r="F184" s="28" t="s">
        <v>285</v>
      </c>
      <c r="G184" s="29">
        <v>9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242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191</v>
      </c>
      <c r="E185" s="27" t="s">
        <v>243</v>
      </c>
    </row>
    <row r="186">
      <c r="A186" s="1" t="s">
        <v>193</v>
      </c>
      <c r="E186" s="33" t="s">
        <v>2426</v>
      </c>
    </row>
    <row r="187">
      <c r="A187" s="1" t="s">
        <v>194</v>
      </c>
      <c r="E187" s="27" t="s">
        <v>703</v>
      </c>
    </row>
    <row r="188">
      <c r="A188" s="1" t="s">
        <v>185</v>
      </c>
      <c r="B188" s="1">
        <v>29</v>
      </c>
      <c r="C188" s="26" t="s">
        <v>2297</v>
      </c>
      <c r="D188" t="s">
        <v>239</v>
      </c>
      <c r="E188" s="27" t="s">
        <v>2298</v>
      </c>
      <c r="F188" s="28" t="s">
        <v>285</v>
      </c>
      <c r="G188" s="29">
        <v>9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242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191</v>
      </c>
      <c r="E189" s="27" t="s">
        <v>243</v>
      </c>
    </row>
    <row r="190">
      <c r="A190" s="1" t="s">
        <v>193</v>
      </c>
      <c r="E190" s="33" t="s">
        <v>2426</v>
      </c>
    </row>
    <row r="191">
      <c r="A191" s="1" t="s">
        <v>194</v>
      </c>
      <c r="E191" s="27" t="s">
        <v>703</v>
      </c>
    </row>
    <row r="192" ht="25.5">
      <c r="A192" s="1" t="s">
        <v>185</v>
      </c>
      <c r="B192" s="1">
        <v>9</v>
      </c>
      <c r="C192" s="26" t="s">
        <v>2299</v>
      </c>
      <c r="D192" t="s">
        <v>239</v>
      </c>
      <c r="E192" s="27" t="s">
        <v>2300</v>
      </c>
      <c r="F192" s="28" t="s">
        <v>285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242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191</v>
      </c>
      <c r="E193" s="27" t="s">
        <v>243</v>
      </c>
    </row>
    <row r="194">
      <c r="A194" s="1" t="s">
        <v>193</v>
      </c>
      <c r="E194" s="33" t="s">
        <v>2427</v>
      </c>
    </row>
    <row r="195">
      <c r="A195" s="1" t="s">
        <v>194</v>
      </c>
      <c r="E195" s="27" t="s">
        <v>703</v>
      </c>
    </row>
    <row r="196" ht="25.5">
      <c r="A196" s="1" t="s">
        <v>185</v>
      </c>
      <c r="B196" s="1">
        <v>11</v>
      </c>
      <c r="C196" s="26" t="s">
        <v>2302</v>
      </c>
      <c r="D196" t="s">
        <v>239</v>
      </c>
      <c r="E196" s="27" t="s">
        <v>2303</v>
      </c>
      <c r="F196" s="28" t="s">
        <v>285</v>
      </c>
      <c r="G196" s="29">
        <v>12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242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191</v>
      </c>
      <c r="E197" s="27" t="s">
        <v>243</v>
      </c>
    </row>
    <row r="198">
      <c r="A198" s="1" t="s">
        <v>193</v>
      </c>
      <c r="E198" s="33" t="s">
        <v>2428</v>
      </c>
    </row>
    <row r="199">
      <c r="A199" s="1" t="s">
        <v>194</v>
      </c>
      <c r="E199" s="27" t="s">
        <v>703</v>
      </c>
    </row>
    <row r="200">
      <c r="A200" s="1" t="s">
        <v>185</v>
      </c>
      <c r="B200" s="1">
        <v>12</v>
      </c>
      <c r="C200" s="26" t="s">
        <v>2305</v>
      </c>
      <c r="D200" t="s">
        <v>239</v>
      </c>
      <c r="E200" s="27" t="s">
        <v>2306</v>
      </c>
      <c r="F200" s="28" t="s">
        <v>285</v>
      </c>
      <c r="G200" s="29">
        <v>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242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191</v>
      </c>
      <c r="E201" s="27" t="s">
        <v>243</v>
      </c>
    </row>
    <row r="202">
      <c r="A202" s="1" t="s">
        <v>193</v>
      </c>
      <c r="E202" s="33" t="s">
        <v>2429</v>
      </c>
    </row>
    <row r="203">
      <c r="A203" s="1" t="s">
        <v>194</v>
      </c>
      <c r="E203" s="27" t="s">
        <v>703</v>
      </c>
    </row>
    <row r="204" ht="25.5">
      <c r="A204" s="1" t="s">
        <v>185</v>
      </c>
      <c r="B204" s="1">
        <v>28</v>
      </c>
      <c r="C204" s="26" t="s">
        <v>2308</v>
      </c>
      <c r="D204" t="s">
        <v>239</v>
      </c>
      <c r="E204" s="27" t="s">
        <v>2309</v>
      </c>
      <c r="F204" s="28" t="s">
        <v>285</v>
      </c>
      <c r="G204" s="29">
        <v>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242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191</v>
      </c>
      <c r="E205" s="27" t="s">
        <v>243</v>
      </c>
    </row>
    <row r="206">
      <c r="A206" s="1" t="s">
        <v>193</v>
      </c>
      <c r="E206" s="33" t="s">
        <v>2430</v>
      </c>
    </row>
    <row r="207">
      <c r="A207" s="1" t="s">
        <v>194</v>
      </c>
      <c r="E207" s="27" t="s">
        <v>703</v>
      </c>
    </row>
    <row r="208">
      <c r="A208" s="1" t="s">
        <v>185</v>
      </c>
      <c r="B208" s="1">
        <v>25</v>
      </c>
      <c r="C208" s="26" t="s">
        <v>2310</v>
      </c>
      <c r="D208" t="s">
        <v>239</v>
      </c>
      <c r="E208" s="27" t="s">
        <v>2311</v>
      </c>
      <c r="F208" s="28" t="s">
        <v>285</v>
      </c>
      <c r="G208" s="29">
        <v>18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242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191</v>
      </c>
      <c r="E209" s="27" t="s">
        <v>243</v>
      </c>
    </row>
    <row r="210" ht="25.5">
      <c r="A210" s="1" t="s">
        <v>193</v>
      </c>
      <c r="E210" s="33" t="s">
        <v>2431</v>
      </c>
    </row>
    <row r="211">
      <c r="A211" s="1" t="s">
        <v>194</v>
      </c>
      <c r="E211" s="27" t="s">
        <v>703</v>
      </c>
    </row>
    <row r="212">
      <c r="A212" s="1" t="s">
        <v>185</v>
      </c>
      <c r="B212" s="1">
        <v>26</v>
      </c>
      <c r="C212" s="26" t="s">
        <v>2313</v>
      </c>
      <c r="D212" t="s">
        <v>239</v>
      </c>
      <c r="E212" s="27" t="s">
        <v>2314</v>
      </c>
      <c r="F212" s="28" t="s">
        <v>285</v>
      </c>
      <c r="G212" s="29">
        <v>45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242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191</v>
      </c>
      <c r="E213" s="27" t="s">
        <v>243</v>
      </c>
    </row>
    <row r="214" ht="25.5">
      <c r="A214" s="1" t="s">
        <v>193</v>
      </c>
      <c r="E214" s="33" t="s">
        <v>2432</v>
      </c>
    </row>
    <row r="215">
      <c r="A215" s="1" t="s">
        <v>194</v>
      </c>
      <c r="E215" s="27" t="s">
        <v>703</v>
      </c>
    </row>
    <row r="216">
      <c r="A216" s="1" t="s">
        <v>185</v>
      </c>
      <c r="B216" s="1">
        <v>27</v>
      </c>
      <c r="C216" s="26" t="s">
        <v>2316</v>
      </c>
      <c r="D216" t="s">
        <v>239</v>
      </c>
      <c r="E216" s="27" t="s">
        <v>2317</v>
      </c>
      <c r="F216" s="28" t="s">
        <v>285</v>
      </c>
      <c r="G216" s="29">
        <v>9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242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191</v>
      </c>
      <c r="E217" s="27" t="s">
        <v>243</v>
      </c>
    </row>
    <row r="218">
      <c r="A218" s="1" t="s">
        <v>193</v>
      </c>
      <c r="E218" s="33" t="s">
        <v>2430</v>
      </c>
    </row>
    <row r="219">
      <c r="A219" s="1" t="s">
        <v>194</v>
      </c>
      <c r="E219" s="27" t="s">
        <v>703</v>
      </c>
    </row>
    <row r="220" ht="25.5">
      <c r="A220" s="1" t="s">
        <v>185</v>
      </c>
      <c r="B220" s="1">
        <v>18</v>
      </c>
      <c r="C220" s="26" t="s">
        <v>2433</v>
      </c>
      <c r="D220" t="s">
        <v>239</v>
      </c>
      <c r="E220" s="27" t="s">
        <v>2434</v>
      </c>
      <c r="F220" s="28" t="s">
        <v>285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242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191</v>
      </c>
      <c r="E221" s="27" t="s">
        <v>243</v>
      </c>
    </row>
    <row r="222">
      <c r="A222" s="1" t="s">
        <v>193</v>
      </c>
      <c r="E222" s="33" t="s">
        <v>2435</v>
      </c>
    </row>
    <row r="223">
      <c r="A223" s="1" t="s">
        <v>194</v>
      </c>
      <c r="E223" s="27" t="s">
        <v>703</v>
      </c>
    </row>
    <row r="224">
      <c r="A224" s="1" t="s">
        <v>185</v>
      </c>
      <c r="B224" s="1">
        <v>19</v>
      </c>
      <c r="C224" s="26" t="s">
        <v>2436</v>
      </c>
      <c r="D224" t="s">
        <v>239</v>
      </c>
      <c r="E224" s="27" t="s">
        <v>2437</v>
      </c>
      <c r="F224" s="28" t="s">
        <v>285</v>
      </c>
      <c r="G224" s="29">
        <v>1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242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191</v>
      </c>
      <c r="E225" s="27" t="s">
        <v>243</v>
      </c>
    </row>
    <row r="226">
      <c r="A226" s="1" t="s">
        <v>193</v>
      </c>
      <c r="E226" s="33" t="s">
        <v>2438</v>
      </c>
    </row>
    <row r="227">
      <c r="A227" s="1" t="s">
        <v>194</v>
      </c>
      <c r="E227" s="27" t="s">
        <v>703</v>
      </c>
    </row>
    <row r="228">
      <c r="A228" s="1" t="s">
        <v>185</v>
      </c>
      <c r="B228" s="1">
        <v>22</v>
      </c>
      <c r="C228" s="26" t="s">
        <v>2439</v>
      </c>
      <c r="D228" t="s">
        <v>239</v>
      </c>
      <c r="E228" s="27" t="s">
        <v>2440</v>
      </c>
      <c r="F228" s="28" t="s">
        <v>285</v>
      </c>
      <c r="G228" s="29">
        <v>1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242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191</v>
      </c>
      <c r="E229" s="27" t="s">
        <v>243</v>
      </c>
    </row>
    <row r="230">
      <c r="A230" s="1" t="s">
        <v>193</v>
      </c>
      <c r="E230" s="33" t="s">
        <v>2441</v>
      </c>
    </row>
    <row r="231">
      <c r="A231" s="1" t="s">
        <v>194</v>
      </c>
      <c r="E231" s="27" t="s">
        <v>703</v>
      </c>
    </row>
    <row r="232" ht="25.5">
      <c r="A232" s="1" t="s">
        <v>185</v>
      </c>
      <c r="B232" s="1">
        <v>21</v>
      </c>
      <c r="C232" s="26" t="s">
        <v>2442</v>
      </c>
      <c r="D232" t="s">
        <v>239</v>
      </c>
      <c r="E232" s="27" t="s">
        <v>2443</v>
      </c>
      <c r="F232" s="28" t="s">
        <v>285</v>
      </c>
      <c r="G232" s="29">
        <v>1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242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191</v>
      </c>
      <c r="E233" s="27" t="s">
        <v>243</v>
      </c>
    </row>
    <row r="234">
      <c r="A234" s="1" t="s">
        <v>193</v>
      </c>
      <c r="E234" s="33" t="s">
        <v>2441</v>
      </c>
    </row>
    <row r="235">
      <c r="A235" s="1" t="s">
        <v>194</v>
      </c>
      <c r="E235" s="27" t="s">
        <v>703</v>
      </c>
    </row>
    <row r="236">
      <c r="A236" s="1" t="s">
        <v>185</v>
      </c>
      <c r="B236" s="1">
        <v>17</v>
      </c>
      <c r="C236" s="26" t="s">
        <v>2318</v>
      </c>
      <c r="D236" t="s">
        <v>239</v>
      </c>
      <c r="E236" s="27" t="s">
        <v>2319</v>
      </c>
      <c r="F236" s="28" t="s">
        <v>285</v>
      </c>
      <c r="G236" s="29">
        <v>7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242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191</v>
      </c>
      <c r="E237" s="27" t="s">
        <v>243</v>
      </c>
    </row>
    <row r="238">
      <c r="A238" s="1" t="s">
        <v>193</v>
      </c>
      <c r="E238" s="33" t="s">
        <v>2414</v>
      </c>
    </row>
    <row r="239">
      <c r="A239" s="1" t="s">
        <v>194</v>
      </c>
      <c r="E239" s="27" t="s">
        <v>703</v>
      </c>
    </row>
    <row r="240">
      <c r="A240" s="1" t="s">
        <v>185</v>
      </c>
      <c r="B240" s="1">
        <v>20</v>
      </c>
      <c r="C240" s="26" t="s">
        <v>2444</v>
      </c>
      <c r="D240" t="s">
        <v>239</v>
      </c>
      <c r="E240" s="27" t="s">
        <v>2445</v>
      </c>
      <c r="F240" s="28" t="s">
        <v>285</v>
      </c>
      <c r="G240" s="29">
        <v>2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242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191</v>
      </c>
      <c r="E241" s="27" t="s">
        <v>243</v>
      </c>
    </row>
    <row r="242">
      <c r="A242" s="1" t="s">
        <v>193</v>
      </c>
      <c r="E242" s="33" t="s">
        <v>2446</v>
      </c>
    </row>
    <row r="243">
      <c r="A243" s="1" t="s">
        <v>194</v>
      </c>
      <c r="E243" s="27" t="s">
        <v>703</v>
      </c>
    </row>
    <row r="244">
      <c r="A244" s="1" t="s">
        <v>185</v>
      </c>
      <c r="B244" s="1">
        <v>4</v>
      </c>
      <c r="C244" s="26" t="s">
        <v>2320</v>
      </c>
      <c r="D244" t="s">
        <v>239</v>
      </c>
      <c r="E244" s="27" t="s">
        <v>2321</v>
      </c>
      <c r="F244" s="28" t="s">
        <v>285</v>
      </c>
      <c r="G244" s="29">
        <v>5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242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191</v>
      </c>
      <c r="E245" s="27" t="s">
        <v>243</v>
      </c>
    </row>
    <row r="246">
      <c r="A246" s="1" t="s">
        <v>193</v>
      </c>
      <c r="E246" s="33" t="s">
        <v>2421</v>
      </c>
    </row>
    <row r="247">
      <c r="A247" s="1" t="s">
        <v>194</v>
      </c>
      <c r="E247" s="27" t="s">
        <v>703</v>
      </c>
    </row>
    <row r="248">
      <c r="A248" s="1" t="s">
        <v>185</v>
      </c>
      <c r="B248" s="1">
        <v>69</v>
      </c>
      <c r="C248" s="26" t="s">
        <v>2323</v>
      </c>
      <c r="D248" t="s">
        <v>239</v>
      </c>
      <c r="E248" s="27" t="s">
        <v>2324</v>
      </c>
      <c r="F248" s="28" t="s">
        <v>285</v>
      </c>
      <c r="G248" s="29">
        <v>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242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191</v>
      </c>
      <c r="E249" s="27" t="s">
        <v>243</v>
      </c>
    </row>
    <row r="250">
      <c r="A250" s="1" t="s">
        <v>193</v>
      </c>
      <c r="E250" s="33" t="s">
        <v>2447</v>
      </c>
    </row>
    <row r="251">
      <c r="A251" s="1" t="s">
        <v>194</v>
      </c>
      <c r="E251" s="27" t="s">
        <v>703</v>
      </c>
    </row>
    <row r="252" ht="25.5">
      <c r="A252" s="1" t="s">
        <v>185</v>
      </c>
      <c r="B252" s="1">
        <v>15</v>
      </c>
      <c r="C252" s="26" t="s">
        <v>2171</v>
      </c>
      <c r="D252" t="s">
        <v>239</v>
      </c>
      <c r="E252" s="27" t="s">
        <v>2172</v>
      </c>
      <c r="F252" s="28" t="s">
        <v>285</v>
      </c>
      <c r="G252" s="29">
        <v>3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242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191</v>
      </c>
      <c r="E253" s="27" t="s">
        <v>243</v>
      </c>
    </row>
    <row r="254" ht="25.5">
      <c r="A254" s="1" t="s">
        <v>193</v>
      </c>
      <c r="E254" s="33" t="s">
        <v>2448</v>
      </c>
    </row>
    <row r="255">
      <c r="A255" s="1" t="s">
        <v>194</v>
      </c>
      <c r="E255" s="27" t="s">
        <v>703</v>
      </c>
    </row>
    <row r="256" ht="25.5">
      <c r="A256" s="1" t="s">
        <v>185</v>
      </c>
      <c r="B256" s="1">
        <v>3</v>
      </c>
      <c r="C256" s="26" t="s">
        <v>2449</v>
      </c>
      <c r="D256" t="s">
        <v>239</v>
      </c>
      <c r="E256" s="27" t="s">
        <v>2450</v>
      </c>
      <c r="F256" s="28" t="s">
        <v>285</v>
      </c>
      <c r="G256" s="29">
        <v>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242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191</v>
      </c>
      <c r="E257" s="27" t="s">
        <v>243</v>
      </c>
    </row>
    <row r="258">
      <c r="A258" s="1" t="s">
        <v>193</v>
      </c>
      <c r="E258" s="33" t="s">
        <v>2421</v>
      </c>
    </row>
    <row r="259">
      <c r="A259" s="1" t="s">
        <v>194</v>
      </c>
      <c r="E259" s="27" t="s">
        <v>703</v>
      </c>
    </row>
    <row r="260" ht="25.5">
      <c r="A260" s="1" t="s">
        <v>185</v>
      </c>
      <c r="B260" s="1">
        <v>64</v>
      </c>
      <c r="C260" s="26" t="s">
        <v>1326</v>
      </c>
      <c r="D260" t="s">
        <v>239</v>
      </c>
      <c r="E260" s="27" t="s">
        <v>1327</v>
      </c>
      <c r="F260" s="28" t="s">
        <v>285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242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191</v>
      </c>
      <c r="E261" s="27" t="s">
        <v>243</v>
      </c>
    </row>
    <row r="262">
      <c r="A262" s="1" t="s">
        <v>193</v>
      </c>
      <c r="E262" s="33" t="s">
        <v>2451</v>
      </c>
    </row>
    <row r="263">
      <c r="A263" s="1" t="s">
        <v>194</v>
      </c>
      <c r="E263" s="27" t="s">
        <v>703</v>
      </c>
    </row>
    <row r="264" ht="38.25">
      <c r="A264" s="1" t="s">
        <v>185</v>
      </c>
      <c r="B264" s="1">
        <v>65</v>
      </c>
      <c r="C264" s="26" t="s">
        <v>1328</v>
      </c>
      <c r="D264" t="s">
        <v>239</v>
      </c>
      <c r="E264" s="27" t="s">
        <v>1329</v>
      </c>
      <c r="F264" s="28" t="s">
        <v>285</v>
      </c>
      <c r="G264" s="29">
        <v>25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242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191</v>
      </c>
      <c r="E265" s="27" t="s">
        <v>243</v>
      </c>
    </row>
    <row r="266">
      <c r="A266" s="1" t="s">
        <v>193</v>
      </c>
      <c r="E266" s="33" t="s">
        <v>2452</v>
      </c>
    </row>
    <row r="267">
      <c r="A267" s="1" t="s">
        <v>194</v>
      </c>
      <c r="E267" s="27" t="s">
        <v>703</v>
      </c>
    </row>
    <row r="268" ht="25.5">
      <c r="A268" s="1" t="s">
        <v>185</v>
      </c>
      <c r="B268" s="1">
        <v>66</v>
      </c>
      <c r="C268" s="26" t="s">
        <v>1459</v>
      </c>
      <c r="D268" t="s">
        <v>239</v>
      </c>
      <c r="E268" s="27" t="s">
        <v>1460</v>
      </c>
      <c r="F268" s="28" t="s">
        <v>285</v>
      </c>
      <c r="G268" s="29">
        <v>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242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191</v>
      </c>
      <c r="E269" s="27" t="s">
        <v>243</v>
      </c>
    </row>
    <row r="270">
      <c r="A270" s="1" t="s">
        <v>193</v>
      </c>
      <c r="E270" s="33" t="s">
        <v>2447</v>
      </c>
    </row>
    <row r="271">
      <c r="A271" s="1" t="s">
        <v>194</v>
      </c>
      <c r="E271" s="27" t="s">
        <v>703</v>
      </c>
    </row>
    <row r="272">
      <c r="A272" s="1" t="s">
        <v>185</v>
      </c>
      <c r="B272" s="1">
        <v>72</v>
      </c>
      <c r="C272" s="26" t="s">
        <v>2330</v>
      </c>
      <c r="D272" t="s">
        <v>239</v>
      </c>
      <c r="E272" s="27" t="s">
        <v>2331</v>
      </c>
      <c r="F272" s="28" t="s">
        <v>285</v>
      </c>
      <c r="G272" s="29">
        <v>13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242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191</v>
      </c>
      <c r="E273" s="27" t="s">
        <v>243</v>
      </c>
    </row>
    <row r="274">
      <c r="A274" s="1" t="s">
        <v>193</v>
      </c>
      <c r="E274" s="33" t="s">
        <v>2453</v>
      </c>
    </row>
    <row r="275">
      <c r="A275" s="1" t="s">
        <v>194</v>
      </c>
      <c r="E275" s="27" t="s">
        <v>703</v>
      </c>
    </row>
    <row r="276">
      <c r="A276" s="1" t="s">
        <v>185</v>
      </c>
      <c r="B276" s="1">
        <v>73</v>
      </c>
      <c r="C276" s="26" t="s">
        <v>2333</v>
      </c>
      <c r="D276" t="s">
        <v>239</v>
      </c>
      <c r="E276" s="27" t="s">
        <v>2334</v>
      </c>
      <c r="F276" s="28" t="s">
        <v>285</v>
      </c>
      <c r="G276" s="29">
        <v>2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242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191</v>
      </c>
      <c r="E277" s="27" t="s">
        <v>243</v>
      </c>
    </row>
    <row r="278">
      <c r="A278" s="1" t="s">
        <v>193</v>
      </c>
      <c r="E278" s="33" t="s">
        <v>2253</v>
      </c>
    </row>
    <row r="279">
      <c r="A279" s="1" t="s">
        <v>194</v>
      </c>
      <c r="E279" s="27" t="s">
        <v>703</v>
      </c>
    </row>
    <row r="280">
      <c r="A280" s="1" t="s">
        <v>185</v>
      </c>
      <c r="B280" s="1">
        <v>71</v>
      </c>
      <c r="C280" s="26" t="s">
        <v>2335</v>
      </c>
      <c r="D280" t="s">
        <v>239</v>
      </c>
      <c r="E280" s="27" t="s">
        <v>2336</v>
      </c>
      <c r="F280" s="28" t="s">
        <v>285</v>
      </c>
      <c r="G280" s="29">
        <v>8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242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191</v>
      </c>
      <c r="E281" s="27" t="s">
        <v>243</v>
      </c>
    </row>
    <row r="282">
      <c r="A282" s="1" t="s">
        <v>193</v>
      </c>
      <c r="E282" s="33" t="s">
        <v>2261</v>
      </c>
    </row>
    <row r="283">
      <c r="A283" s="1" t="s">
        <v>194</v>
      </c>
      <c r="E283" s="27" t="s">
        <v>703</v>
      </c>
    </row>
    <row r="284">
      <c r="A284" s="1" t="s">
        <v>185</v>
      </c>
      <c r="B284" s="1">
        <v>74</v>
      </c>
      <c r="C284" s="26" t="s">
        <v>2338</v>
      </c>
      <c r="D284" t="s">
        <v>239</v>
      </c>
      <c r="E284" s="27" t="s">
        <v>2339</v>
      </c>
      <c r="F284" s="28" t="s">
        <v>285</v>
      </c>
      <c r="G284" s="29">
        <v>20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242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191</v>
      </c>
      <c r="E285" s="27" t="s">
        <v>243</v>
      </c>
    </row>
    <row r="286">
      <c r="A286" s="1" t="s">
        <v>193</v>
      </c>
      <c r="E286" s="33" t="s">
        <v>2250</v>
      </c>
    </row>
    <row r="287">
      <c r="A287" s="1" t="s">
        <v>194</v>
      </c>
      <c r="E287" s="27" t="s">
        <v>703</v>
      </c>
    </row>
    <row r="288">
      <c r="A288" s="1" t="s">
        <v>185</v>
      </c>
      <c r="B288" s="1">
        <v>67</v>
      </c>
      <c r="C288" s="26" t="s">
        <v>2341</v>
      </c>
      <c r="D288" t="s">
        <v>239</v>
      </c>
      <c r="E288" s="27" t="s">
        <v>2342</v>
      </c>
      <c r="F288" s="28" t="s">
        <v>285</v>
      </c>
      <c r="G288" s="29">
        <v>9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242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191</v>
      </c>
      <c r="E289" s="27" t="s">
        <v>243</v>
      </c>
    </row>
    <row r="290">
      <c r="A290" s="1" t="s">
        <v>193</v>
      </c>
      <c r="E290" s="33" t="s">
        <v>2454</v>
      </c>
    </row>
    <row r="291">
      <c r="A291" s="1" t="s">
        <v>194</v>
      </c>
      <c r="E291" s="27" t="s">
        <v>703</v>
      </c>
    </row>
    <row r="292" ht="25.5">
      <c r="A292" s="1" t="s">
        <v>185</v>
      </c>
      <c r="B292" s="1">
        <v>68</v>
      </c>
      <c r="C292" s="26" t="s">
        <v>2344</v>
      </c>
      <c r="D292" t="s">
        <v>239</v>
      </c>
      <c r="E292" s="27" t="s">
        <v>2345</v>
      </c>
      <c r="F292" s="28" t="s">
        <v>285</v>
      </c>
      <c r="G292" s="29">
        <v>9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242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191</v>
      </c>
      <c r="E293" s="27" t="s">
        <v>243</v>
      </c>
    </row>
    <row r="294">
      <c r="A294" s="1" t="s">
        <v>193</v>
      </c>
      <c r="E294" s="33" t="s">
        <v>2454</v>
      </c>
    </row>
    <row r="295">
      <c r="A295" s="1" t="s">
        <v>194</v>
      </c>
      <c r="E295" s="27" t="s">
        <v>703</v>
      </c>
    </row>
    <row r="296">
      <c r="A296" s="1" t="s">
        <v>185</v>
      </c>
      <c r="B296" s="1">
        <v>70</v>
      </c>
      <c r="C296" s="26" t="s">
        <v>2346</v>
      </c>
      <c r="D296" t="s">
        <v>239</v>
      </c>
      <c r="E296" s="27" t="s">
        <v>2347</v>
      </c>
      <c r="F296" s="28" t="s">
        <v>285</v>
      </c>
      <c r="G296" s="29">
        <v>1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242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191</v>
      </c>
      <c r="E297" s="27" t="s">
        <v>243</v>
      </c>
    </row>
    <row r="298">
      <c r="A298" s="1" t="s">
        <v>193</v>
      </c>
      <c r="E298" s="33" t="s">
        <v>2447</v>
      </c>
    </row>
    <row r="299">
      <c r="A299" s="1" t="s">
        <v>194</v>
      </c>
      <c r="E299" s="27" t="s">
        <v>703</v>
      </c>
    </row>
    <row r="300">
      <c r="A300" s="1" t="s">
        <v>185</v>
      </c>
      <c r="B300" s="1">
        <v>80</v>
      </c>
      <c r="C300" s="26" t="s">
        <v>2455</v>
      </c>
      <c r="D300" t="s">
        <v>239</v>
      </c>
      <c r="E300" s="27" t="s">
        <v>2456</v>
      </c>
      <c r="F300" s="28" t="s">
        <v>285</v>
      </c>
      <c r="G300" s="29">
        <v>2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242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191</v>
      </c>
      <c r="E301" s="27" t="s">
        <v>243</v>
      </c>
    </row>
    <row r="302">
      <c r="A302" s="1" t="s">
        <v>193</v>
      </c>
      <c r="E302" s="33" t="s">
        <v>2457</v>
      </c>
    </row>
    <row r="303">
      <c r="A303" s="1" t="s">
        <v>194</v>
      </c>
      <c r="E303" s="27" t="s">
        <v>703</v>
      </c>
    </row>
    <row r="304">
      <c r="A304" s="1" t="s">
        <v>185</v>
      </c>
      <c r="B304" s="1">
        <v>75</v>
      </c>
      <c r="C304" s="26" t="s">
        <v>1461</v>
      </c>
      <c r="D304" t="s">
        <v>239</v>
      </c>
      <c r="E304" s="27" t="s">
        <v>1462</v>
      </c>
      <c r="F304" s="28" t="s">
        <v>503</v>
      </c>
      <c r="G304" s="29">
        <v>60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242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191</v>
      </c>
      <c r="E305" s="27" t="s">
        <v>243</v>
      </c>
    </row>
    <row r="306">
      <c r="A306" s="1" t="s">
        <v>193</v>
      </c>
      <c r="E306" s="33" t="s">
        <v>2458</v>
      </c>
    </row>
    <row r="307">
      <c r="A307" s="1" t="s">
        <v>194</v>
      </c>
      <c r="E307" s="27" t="s">
        <v>703</v>
      </c>
    </row>
    <row r="308">
      <c r="A308" s="1" t="s">
        <v>185</v>
      </c>
      <c r="B308" s="1">
        <v>76</v>
      </c>
      <c r="C308" s="26" t="s">
        <v>1464</v>
      </c>
      <c r="D308" t="s">
        <v>239</v>
      </c>
      <c r="E308" s="27" t="s">
        <v>1465</v>
      </c>
      <c r="F308" s="28" t="s">
        <v>503</v>
      </c>
      <c r="G308" s="29">
        <v>60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242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191</v>
      </c>
      <c r="E309" s="27" t="s">
        <v>243</v>
      </c>
    </row>
    <row r="310">
      <c r="A310" s="1" t="s">
        <v>193</v>
      </c>
      <c r="E310" s="33" t="s">
        <v>2458</v>
      </c>
    </row>
    <row r="311">
      <c r="A311" s="1" t="s">
        <v>194</v>
      </c>
      <c r="E311" s="27" t="s">
        <v>703</v>
      </c>
    </row>
    <row r="312">
      <c r="A312" s="1" t="s">
        <v>185</v>
      </c>
      <c r="B312" s="1">
        <v>77</v>
      </c>
      <c r="C312" s="26" t="s">
        <v>1330</v>
      </c>
      <c r="D312" t="s">
        <v>239</v>
      </c>
      <c r="E312" s="27" t="s">
        <v>1331</v>
      </c>
      <c r="F312" s="28" t="s">
        <v>503</v>
      </c>
      <c r="G312" s="29">
        <v>60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242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191</v>
      </c>
      <c r="E313" s="27" t="s">
        <v>243</v>
      </c>
    </row>
    <row r="314">
      <c r="A314" s="1" t="s">
        <v>193</v>
      </c>
      <c r="E314" s="33" t="s">
        <v>2458</v>
      </c>
    </row>
    <row r="315">
      <c r="A315" s="1" t="s">
        <v>194</v>
      </c>
      <c r="E315" s="27" t="s">
        <v>703</v>
      </c>
    </row>
    <row r="316">
      <c r="A316" s="1" t="s">
        <v>185</v>
      </c>
      <c r="B316" s="1">
        <v>78</v>
      </c>
      <c r="C316" s="26" t="s">
        <v>1332</v>
      </c>
      <c r="D316" t="s">
        <v>239</v>
      </c>
      <c r="E316" s="27" t="s">
        <v>1333</v>
      </c>
      <c r="F316" s="28" t="s">
        <v>503</v>
      </c>
      <c r="G316" s="29">
        <v>40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242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191</v>
      </c>
      <c r="E317" s="27" t="s">
        <v>243</v>
      </c>
    </row>
    <row r="318">
      <c r="A318" s="1" t="s">
        <v>193</v>
      </c>
      <c r="E318" s="33" t="s">
        <v>2459</v>
      </c>
    </row>
    <row r="319">
      <c r="A319" s="1" t="s">
        <v>194</v>
      </c>
      <c r="E319" s="27" t="s">
        <v>703</v>
      </c>
    </row>
    <row r="320" ht="25.5">
      <c r="A320" s="1" t="s">
        <v>185</v>
      </c>
      <c r="B320" s="1">
        <v>52</v>
      </c>
      <c r="C320" s="26" t="s">
        <v>2350</v>
      </c>
      <c r="D320" t="s">
        <v>239</v>
      </c>
      <c r="E320" s="27" t="s">
        <v>2351</v>
      </c>
      <c r="F320" s="28" t="s">
        <v>285</v>
      </c>
      <c r="G320" s="29">
        <v>1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242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191</v>
      </c>
      <c r="E321" s="27" t="s">
        <v>243</v>
      </c>
    </row>
    <row r="322">
      <c r="A322" s="1" t="s">
        <v>193</v>
      </c>
      <c r="E322" s="33" t="s">
        <v>2460</v>
      </c>
    </row>
    <row r="323">
      <c r="A323" s="1" t="s">
        <v>194</v>
      </c>
      <c r="E323" s="27" t="s">
        <v>703</v>
      </c>
    </row>
    <row r="324">
      <c r="A324" s="1" t="s">
        <v>185</v>
      </c>
      <c r="B324" s="1">
        <v>46</v>
      </c>
      <c r="C324" s="26" t="s">
        <v>2353</v>
      </c>
      <c r="D324" t="s">
        <v>239</v>
      </c>
      <c r="E324" s="27" t="s">
        <v>2354</v>
      </c>
      <c r="F324" s="28" t="s">
        <v>285</v>
      </c>
      <c r="G324" s="29">
        <v>3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242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191</v>
      </c>
      <c r="E325" s="27" t="s">
        <v>243</v>
      </c>
    </row>
    <row r="326">
      <c r="A326" s="1" t="s">
        <v>193</v>
      </c>
      <c r="E326" s="33" t="s">
        <v>2461</v>
      </c>
    </row>
    <row r="327">
      <c r="A327" s="1" t="s">
        <v>194</v>
      </c>
      <c r="E327" s="27" t="s">
        <v>703</v>
      </c>
    </row>
    <row r="328">
      <c r="A328" s="1" t="s">
        <v>185</v>
      </c>
      <c r="B328" s="1">
        <v>51</v>
      </c>
      <c r="C328" s="26" t="s">
        <v>2356</v>
      </c>
      <c r="D328" t="s">
        <v>239</v>
      </c>
      <c r="E328" s="27" t="s">
        <v>2357</v>
      </c>
      <c r="F328" s="28" t="s">
        <v>285</v>
      </c>
      <c r="G328" s="29">
        <v>1</v>
      </c>
      <c r="H328" s="28">
        <v>0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242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191</v>
      </c>
      <c r="E329" s="27" t="s">
        <v>243</v>
      </c>
    </row>
    <row r="330">
      <c r="A330" s="1" t="s">
        <v>193</v>
      </c>
      <c r="E330" s="33" t="s">
        <v>2460</v>
      </c>
    </row>
    <row r="331">
      <c r="A331" s="1" t="s">
        <v>194</v>
      </c>
      <c r="E331" s="27" t="s">
        <v>703</v>
      </c>
    </row>
    <row r="332">
      <c r="A332" s="1" t="s">
        <v>185</v>
      </c>
      <c r="B332" s="1">
        <v>47</v>
      </c>
      <c r="C332" s="26" t="s">
        <v>1467</v>
      </c>
      <c r="D332" t="s">
        <v>239</v>
      </c>
      <c r="E332" s="27" t="s">
        <v>1468</v>
      </c>
      <c r="F332" s="28" t="s">
        <v>285</v>
      </c>
      <c r="G332" s="29">
        <v>27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242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191</v>
      </c>
      <c r="E333" s="27" t="s">
        <v>243</v>
      </c>
    </row>
    <row r="334">
      <c r="A334" s="1" t="s">
        <v>193</v>
      </c>
      <c r="E334" s="33" t="s">
        <v>2462</v>
      </c>
    </row>
    <row r="335">
      <c r="A335" s="1" t="s">
        <v>194</v>
      </c>
      <c r="E335" s="27" t="s">
        <v>703</v>
      </c>
    </row>
    <row r="336">
      <c r="A336" s="1" t="s">
        <v>185</v>
      </c>
      <c r="B336" s="1">
        <v>48</v>
      </c>
      <c r="C336" s="26" t="s">
        <v>2359</v>
      </c>
      <c r="D336" t="s">
        <v>239</v>
      </c>
      <c r="E336" s="27" t="s">
        <v>2360</v>
      </c>
      <c r="F336" s="28" t="s">
        <v>285</v>
      </c>
      <c r="G336" s="29">
        <v>1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242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191</v>
      </c>
      <c r="E337" s="27" t="s">
        <v>243</v>
      </c>
    </row>
    <row r="338">
      <c r="A338" s="1" t="s">
        <v>193</v>
      </c>
      <c r="E338" s="33" t="s">
        <v>2460</v>
      </c>
    </row>
    <row r="339">
      <c r="A339" s="1" t="s">
        <v>194</v>
      </c>
      <c r="E339" s="27" t="s">
        <v>703</v>
      </c>
    </row>
    <row r="340">
      <c r="A340" s="1" t="s">
        <v>185</v>
      </c>
      <c r="B340" s="1">
        <v>49</v>
      </c>
      <c r="C340" s="26" t="s">
        <v>2361</v>
      </c>
      <c r="D340" t="s">
        <v>239</v>
      </c>
      <c r="E340" s="27" t="s">
        <v>2362</v>
      </c>
      <c r="F340" s="28" t="s">
        <v>285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242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191</v>
      </c>
      <c r="E341" s="27" t="s">
        <v>243</v>
      </c>
    </row>
    <row r="342">
      <c r="A342" s="1" t="s">
        <v>193</v>
      </c>
      <c r="E342" s="33" t="s">
        <v>2460</v>
      </c>
    </row>
    <row r="343">
      <c r="A343" s="1" t="s">
        <v>194</v>
      </c>
      <c r="E343" s="27" t="s">
        <v>703</v>
      </c>
    </row>
    <row r="344">
      <c r="A344" s="1" t="s">
        <v>185</v>
      </c>
      <c r="B344" s="1">
        <v>50</v>
      </c>
      <c r="C344" s="26" t="s">
        <v>2363</v>
      </c>
      <c r="D344" t="s">
        <v>239</v>
      </c>
      <c r="E344" s="27" t="s">
        <v>2364</v>
      </c>
      <c r="F344" s="28" t="s">
        <v>285</v>
      </c>
      <c r="G344" s="29">
        <v>1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242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191</v>
      </c>
      <c r="E345" s="27" t="s">
        <v>243</v>
      </c>
    </row>
    <row r="346">
      <c r="A346" s="1" t="s">
        <v>193</v>
      </c>
      <c r="E346" s="33" t="s">
        <v>2460</v>
      </c>
    </row>
    <row r="347">
      <c r="A347" s="1" t="s">
        <v>194</v>
      </c>
      <c r="E347" s="27" t="s">
        <v>703</v>
      </c>
    </row>
    <row r="348">
      <c r="A348" s="1" t="s">
        <v>185</v>
      </c>
      <c r="B348" s="1">
        <v>53</v>
      </c>
      <c r="C348" s="26" t="s">
        <v>2173</v>
      </c>
      <c r="D348" t="s">
        <v>239</v>
      </c>
      <c r="E348" s="27" t="s">
        <v>2174</v>
      </c>
      <c r="F348" s="28" t="s">
        <v>285</v>
      </c>
      <c r="G348" s="29">
        <v>30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242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191</v>
      </c>
      <c r="E349" s="27" t="s">
        <v>243</v>
      </c>
    </row>
    <row r="350">
      <c r="A350" s="1" t="s">
        <v>193</v>
      </c>
      <c r="E350" s="33" t="s">
        <v>2463</v>
      </c>
    </row>
    <row r="351">
      <c r="A351" s="1" t="s">
        <v>194</v>
      </c>
      <c r="E351" s="27" t="s">
        <v>703</v>
      </c>
    </row>
    <row r="352">
      <c r="A352" s="1" t="s">
        <v>185</v>
      </c>
      <c r="B352" s="1">
        <v>54</v>
      </c>
      <c r="C352" s="26" t="s">
        <v>2366</v>
      </c>
      <c r="D352" t="s">
        <v>239</v>
      </c>
      <c r="E352" s="27" t="s">
        <v>2367</v>
      </c>
      <c r="F352" s="28" t="s">
        <v>285</v>
      </c>
      <c r="G352" s="29">
        <v>55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242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191</v>
      </c>
      <c r="E353" s="27" t="s">
        <v>243</v>
      </c>
    </row>
    <row r="354">
      <c r="A354" s="1" t="s">
        <v>193</v>
      </c>
      <c r="E354" s="33" t="s">
        <v>2464</v>
      </c>
    </row>
    <row r="355">
      <c r="A355" s="1" t="s">
        <v>194</v>
      </c>
      <c r="E355" s="27" t="s">
        <v>703</v>
      </c>
    </row>
    <row r="356">
      <c r="A356" s="1" t="s">
        <v>185</v>
      </c>
      <c r="B356" s="1">
        <v>5</v>
      </c>
      <c r="C356" s="26" t="s">
        <v>2368</v>
      </c>
      <c r="D356" t="s">
        <v>239</v>
      </c>
      <c r="E356" s="27" t="s">
        <v>2369</v>
      </c>
      <c r="F356" s="28" t="s">
        <v>285</v>
      </c>
      <c r="G356" s="29">
        <v>5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759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191</v>
      </c>
      <c r="E357" s="27" t="s">
        <v>243</v>
      </c>
    </row>
    <row r="358">
      <c r="A358" s="1" t="s">
        <v>193</v>
      </c>
      <c r="E358" s="33" t="s">
        <v>2421</v>
      </c>
    </row>
    <row r="359" ht="102">
      <c r="A359" s="1" t="s">
        <v>194</v>
      </c>
      <c r="E359" s="27" t="s">
        <v>2370</v>
      </c>
    </row>
    <row r="360" ht="25.5">
      <c r="A360" s="1" t="s">
        <v>185</v>
      </c>
      <c r="B360" s="1">
        <v>10</v>
      </c>
      <c r="C360" s="26" t="s">
        <v>2465</v>
      </c>
      <c r="D360" t="s">
        <v>239</v>
      </c>
      <c r="E360" s="27" t="s">
        <v>2466</v>
      </c>
      <c r="F360" s="28" t="s">
        <v>285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759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191</v>
      </c>
      <c r="E361" s="27" t="s">
        <v>243</v>
      </c>
    </row>
    <row r="362">
      <c r="A362" s="1" t="s">
        <v>193</v>
      </c>
      <c r="E362" s="33" t="s">
        <v>2467</v>
      </c>
    </row>
    <row r="363" ht="102">
      <c r="A363" s="1" t="s">
        <v>194</v>
      </c>
      <c r="E363" s="27" t="s">
        <v>2370</v>
      </c>
    </row>
    <row r="364">
      <c r="A364" s="1" t="s">
        <v>185</v>
      </c>
      <c r="B364" s="1">
        <v>13</v>
      </c>
      <c r="C364" s="26" t="s">
        <v>2468</v>
      </c>
      <c r="D364" t="s">
        <v>239</v>
      </c>
      <c r="E364" s="27" t="s">
        <v>2375</v>
      </c>
      <c r="F364" s="28" t="s">
        <v>289</v>
      </c>
      <c r="G364" s="29">
        <v>7.5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759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191</v>
      </c>
      <c r="E365" s="27" t="s">
        <v>243</v>
      </c>
    </row>
    <row r="366">
      <c r="A366" s="1" t="s">
        <v>193</v>
      </c>
      <c r="E366" s="33" t="s">
        <v>2469</v>
      </c>
    </row>
    <row r="367" ht="127.5">
      <c r="A367" s="1" t="s">
        <v>194</v>
      </c>
      <c r="E367" s="27" t="s">
        <v>2376</v>
      </c>
    </row>
    <row r="368">
      <c r="A368" s="1" t="s">
        <v>185</v>
      </c>
      <c r="B368" s="1">
        <v>79</v>
      </c>
      <c r="C368" s="26" t="s">
        <v>2377</v>
      </c>
      <c r="D368" t="s">
        <v>239</v>
      </c>
      <c r="E368" s="27" t="s">
        <v>2378</v>
      </c>
      <c r="F368" s="28" t="s">
        <v>503</v>
      </c>
      <c r="G368" s="29">
        <v>100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759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191</v>
      </c>
      <c r="E369" s="27" t="s">
        <v>243</v>
      </c>
    </row>
    <row r="370">
      <c r="A370" s="1" t="s">
        <v>193</v>
      </c>
      <c r="E370" s="33" t="s">
        <v>2470</v>
      </c>
    </row>
    <row r="371" ht="140.25">
      <c r="A371" s="1" t="s">
        <v>194</v>
      </c>
      <c r="E371" s="27" t="s">
        <v>2379</v>
      </c>
    </row>
  </sheetData>
  <sheetProtection sheet="1" objects="1" scenarios="1" spinCount="100000" saltValue="UcKBAsyI19dgrUK9FaLmJdnVCTlytfCg45H3nasN9VxCqkuk9Ew6SSQUPTxoUfKEuO6Su/ss07XCNO9PYa5LBQ==" hashValue="4T6d2mFEWC7nniYGqdFvsVo4IdWHs0jp2MVjnupsYcM4+HBGaytS1j8rXAojAlvePBCgkUxyXnZnWE6NZAg6g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58</v>
      </c>
      <c r="M3" s="20">
        <f>Rekapitulace!C33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58</v>
      </c>
      <c r="D4" s="1"/>
      <c r="E4" s="17" t="s">
        <v>59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COUNTIFS(L8:L246,"=0",A8:A246,"P")+COUNTIFS(L8:L246,"",A8:A246,"P")+SUM(Q8:Q246)</f>
        <v>0</v>
      </c>
    </row>
    <row r="8">
      <c r="A8" s="1" t="s">
        <v>180</v>
      </c>
      <c r="C8" s="22" t="s">
        <v>2471</v>
      </c>
      <c r="E8" s="23" t="s">
        <v>69</v>
      </c>
      <c r="L8" s="24">
        <f>L9</f>
        <v>0</v>
      </c>
      <c r="M8" s="24">
        <f>M9</f>
        <v>0</v>
      </c>
      <c r="N8" s="25"/>
    </row>
    <row r="9">
      <c r="A9" s="1" t="s">
        <v>182</v>
      </c>
      <c r="C9" s="22" t="s">
        <v>641</v>
      </c>
      <c r="E9" s="23" t="s">
        <v>2089</v>
      </c>
      <c r="L9" s="24">
        <f>SUMIFS(L10:L245,A10:A245,"P")</f>
        <v>0</v>
      </c>
      <c r="M9" s="24">
        <f>SUMIFS(M10:M245,A10:A245,"P")</f>
        <v>0</v>
      </c>
      <c r="N9" s="25"/>
    </row>
    <row r="10" ht="25.5">
      <c r="A10" s="1" t="s">
        <v>185</v>
      </c>
      <c r="B10" s="1">
        <v>31</v>
      </c>
      <c r="C10" s="26" t="s">
        <v>1310</v>
      </c>
      <c r="D10" t="s">
        <v>239</v>
      </c>
      <c r="E10" s="27" t="s">
        <v>1311</v>
      </c>
      <c r="F10" s="28" t="s">
        <v>289</v>
      </c>
      <c r="G10" s="29">
        <v>210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2472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53</v>
      </c>
      <c r="C14" s="26" t="s">
        <v>2126</v>
      </c>
      <c r="D14" t="s">
        <v>239</v>
      </c>
      <c r="E14" s="27" t="s">
        <v>2127</v>
      </c>
      <c r="F14" s="28" t="s">
        <v>269</v>
      </c>
      <c r="G14" s="29">
        <v>0.40000000000000002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1317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54</v>
      </c>
      <c r="C18" s="26" t="s">
        <v>1238</v>
      </c>
      <c r="D18" t="s">
        <v>239</v>
      </c>
      <c r="E18" s="27" t="s">
        <v>1239</v>
      </c>
      <c r="F18" s="28" t="s">
        <v>269</v>
      </c>
      <c r="G18" s="29">
        <v>0.40000000000000002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1317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51</v>
      </c>
      <c r="C22" s="26" t="s">
        <v>314</v>
      </c>
      <c r="D22" t="s">
        <v>239</v>
      </c>
      <c r="E22" s="27" t="s">
        <v>315</v>
      </c>
      <c r="F22" s="28" t="s">
        <v>285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792</v>
      </c>
    </row>
    <row r="25">
      <c r="A25" s="1" t="s">
        <v>194</v>
      </c>
      <c r="E25" s="27" t="s">
        <v>703</v>
      </c>
    </row>
    <row r="26" ht="25.5">
      <c r="A26" s="1" t="s">
        <v>185</v>
      </c>
      <c r="B26" s="1">
        <v>42</v>
      </c>
      <c r="C26" s="26" t="s">
        <v>786</v>
      </c>
      <c r="D26" t="s">
        <v>239</v>
      </c>
      <c r="E26" s="27" t="s">
        <v>787</v>
      </c>
      <c r="F26" s="28" t="s">
        <v>289</v>
      </c>
      <c r="G26" s="29">
        <v>10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706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44</v>
      </c>
      <c r="C30" s="26" t="s">
        <v>321</v>
      </c>
      <c r="D30" t="s">
        <v>239</v>
      </c>
      <c r="E30" s="27" t="s">
        <v>322</v>
      </c>
      <c r="F30" s="28" t="s">
        <v>289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706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45</v>
      </c>
      <c r="C34" s="26" t="s">
        <v>660</v>
      </c>
      <c r="D34" t="s">
        <v>239</v>
      </c>
      <c r="E34" s="27" t="s">
        <v>661</v>
      </c>
      <c r="F34" s="28" t="s">
        <v>289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706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34</v>
      </c>
      <c r="C38" s="26" t="s">
        <v>326</v>
      </c>
      <c r="D38" t="s">
        <v>239</v>
      </c>
      <c r="E38" s="27" t="s">
        <v>327</v>
      </c>
      <c r="F38" s="28" t="s">
        <v>289</v>
      </c>
      <c r="G38" s="29">
        <v>60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754</v>
      </c>
    </row>
    <row r="41">
      <c r="A41" s="1" t="s">
        <v>194</v>
      </c>
      <c r="E41" s="27" t="s">
        <v>703</v>
      </c>
    </row>
    <row r="42" ht="25.5">
      <c r="A42" s="1" t="s">
        <v>185</v>
      </c>
      <c r="B42" s="1">
        <v>43</v>
      </c>
      <c r="C42" s="26" t="s">
        <v>789</v>
      </c>
      <c r="D42" t="s">
        <v>239</v>
      </c>
      <c r="E42" s="27" t="s">
        <v>790</v>
      </c>
      <c r="F42" s="28" t="s">
        <v>285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871</v>
      </c>
    </row>
    <row r="45">
      <c r="A45" s="1" t="s">
        <v>194</v>
      </c>
      <c r="E45" s="27" t="s">
        <v>703</v>
      </c>
    </row>
    <row r="46" ht="25.5">
      <c r="A46" s="1" t="s">
        <v>185</v>
      </c>
      <c r="B46" s="1">
        <v>46</v>
      </c>
      <c r="C46" s="26" t="s">
        <v>1130</v>
      </c>
      <c r="D46" t="s">
        <v>239</v>
      </c>
      <c r="E46" s="27" t="s">
        <v>1131</v>
      </c>
      <c r="F46" s="28" t="s">
        <v>285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871</v>
      </c>
    </row>
    <row r="49">
      <c r="A49" s="1" t="s">
        <v>194</v>
      </c>
      <c r="E49" s="27" t="s">
        <v>703</v>
      </c>
    </row>
    <row r="50" ht="25.5">
      <c r="A50" s="1" t="s">
        <v>185</v>
      </c>
      <c r="B50" s="1">
        <v>47</v>
      </c>
      <c r="C50" s="26" t="s">
        <v>1242</v>
      </c>
      <c r="D50" t="s">
        <v>239</v>
      </c>
      <c r="E50" s="27" t="s">
        <v>1243</v>
      </c>
      <c r="F50" s="28" t="s">
        <v>285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871</v>
      </c>
    </row>
    <row r="53">
      <c r="A53" s="1" t="s">
        <v>194</v>
      </c>
      <c r="E53" s="27" t="s">
        <v>703</v>
      </c>
    </row>
    <row r="54" ht="25.5">
      <c r="A54" s="1" t="s">
        <v>185</v>
      </c>
      <c r="B54" s="1">
        <v>35</v>
      </c>
      <c r="C54" s="26" t="s">
        <v>1438</v>
      </c>
      <c r="D54" t="s">
        <v>239</v>
      </c>
      <c r="E54" s="27" t="s">
        <v>1439</v>
      </c>
      <c r="F54" s="28" t="s">
        <v>285</v>
      </c>
      <c r="G54" s="29">
        <v>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894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48</v>
      </c>
      <c r="C58" s="26" t="s">
        <v>1323</v>
      </c>
      <c r="D58" t="s">
        <v>239</v>
      </c>
      <c r="E58" s="27" t="s">
        <v>1324</v>
      </c>
      <c r="F58" s="28" t="s">
        <v>289</v>
      </c>
      <c r="G58" s="29">
        <v>210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2472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49</v>
      </c>
      <c r="C62" s="26" t="s">
        <v>1441</v>
      </c>
      <c r="D62" t="s">
        <v>239</v>
      </c>
      <c r="E62" s="27" t="s">
        <v>1442</v>
      </c>
      <c r="F62" s="28" t="s">
        <v>285</v>
      </c>
      <c r="G62" s="29">
        <v>28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1120</v>
      </c>
    </row>
    <row r="65">
      <c r="A65" s="1" t="s">
        <v>194</v>
      </c>
      <c r="E65" s="27" t="s">
        <v>703</v>
      </c>
    </row>
    <row r="66">
      <c r="A66" s="1" t="s">
        <v>185</v>
      </c>
      <c r="B66" s="1">
        <v>55</v>
      </c>
      <c r="C66" s="26" t="s">
        <v>2133</v>
      </c>
      <c r="D66" t="s">
        <v>239</v>
      </c>
      <c r="E66" s="27" t="s">
        <v>2134</v>
      </c>
      <c r="F66" s="28" t="s">
        <v>285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871</v>
      </c>
    </row>
    <row r="69">
      <c r="A69" s="1" t="s">
        <v>194</v>
      </c>
      <c r="E69" s="27" t="s">
        <v>703</v>
      </c>
    </row>
    <row r="70">
      <c r="A70" s="1" t="s">
        <v>185</v>
      </c>
      <c r="B70" s="1">
        <v>56</v>
      </c>
      <c r="C70" s="26" t="s">
        <v>1443</v>
      </c>
      <c r="D70" t="s">
        <v>239</v>
      </c>
      <c r="E70" s="27" t="s">
        <v>1444</v>
      </c>
      <c r="F70" s="28" t="s">
        <v>285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822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57</v>
      </c>
      <c r="C74" s="26" t="s">
        <v>2135</v>
      </c>
      <c r="D74" t="s">
        <v>239</v>
      </c>
      <c r="E74" s="27" t="s">
        <v>2136</v>
      </c>
      <c r="F74" s="28" t="s">
        <v>285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871</v>
      </c>
    </row>
    <row r="77">
      <c r="A77" s="1" t="s">
        <v>194</v>
      </c>
      <c r="E77" s="27" t="s">
        <v>703</v>
      </c>
    </row>
    <row r="78">
      <c r="A78" s="1" t="s">
        <v>185</v>
      </c>
      <c r="B78" s="1">
        <v>52</v>
      </c>
      <c r="C78" s="26" t="s">
        <v>1451</v>
      </c>
      <c r="D78" t="s">
        <v>239</v>
      </c>
      <c r="E78" s="27" t="s">
        <v>1452</v>
      </c>
      <c r="F78" s="28" t="s">
        <v>285</v>
      </c>
      <c r="G78" s="29">
        <v>14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942</v>
      </c>
    </row>
    <row r="81">
      <c r="A81" s="1" t="s">
        <v>194</v>
      </c>
      <c r="E81" s="27" t="s">
        <v>703</v>
      </c>
    </row>
    <row r="82">
      <c r="A82" s="1" t="s">
        <v>185</v>
      </c>
      <c r="B82" s="1">
        <v>50</v>
      </c>
      <c r="C82" s="26" t="s">
        <v>1457</v>
      </c>
      <c r="D82" t="s">
        <v>239</v>
      </c>
      <c r="E82" s="27" t="s">
        <v>1458</v>
      </c>
      <c r="F82" s="28" t="s">
        <v>285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792</v>
      </c>
    </row>
    <row r="85">
      <c r="A85" s="1" t="s">
        <v>194</v>
      </c>
      <c r="E85" s="27" t="s">
        <v>703</v>
      </c>
    </row>
    <row r="86">
      <c r="A86" s="1" t="s">
        <v>185</v>
      </c>
      <c r="B86" s="1">
        <v>1</v>
      </c>
      <c r="C86" s="26" t="s">
        <v>2137</v>
      </c>
      <c r="D86" t="s">
        <v>239</v>
      </c>
      <c r="E86" s="27" t="s">
        <v>2138</v>
      </c>
      <c r="F86" s="28" t="s">
        <v>285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792</v>
      </c>
    </row>
    <row r="89">
      <c r="A89" s="1" t="s">
        <v>194</v>
      </c>
      <c r="E89" s="27" t="s">
        <v>703</v>
      </c>
    </row>
    <row r="90">
      <c r="A90" s="1" t="s">
        <v>185</v>
      </c>
      <c r="B90" s="1">
        <v>2</v>
      </c>
      <c r="C90" s="26" t="s">
        <v>2139</v>
      </c>
      <c r="D90" t="s">
        <v>239</v>
      </c>
      <c r="E90" s="27" t="s">
        <v>2140</v>
      </c>
      <c r="F90" s="28" t="s">
        <v>285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792</v>
      </c>
    </row>
    <row r="93">
      <c r="A93" s="1" t="s">
        <v>194</v>
      </c>
      <c r="E93" s="27" t="s">
        <v>703</v>
      </c>
    </row>
    <row r="94" ht="38.25">
      <c r="A94" s="1" t="s">
        <v>185</v>
      </c>
      <c r="B94" s="1">
        <v>3</v>
      </c>
      <c r="C94" s="26" t="s">
        <v>2141</v>
      </c>
      <c r="D94" t="s">
        <v>239</v>
      </c>
      <c r="E94" s="27" t="s">
        <v>2142</v>
      </c>
      <c r="F94" s="28" t="s">
        <v>285</v>
      </c>
      <c r="G94" s="29">
        <v>4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822</v>
      </c>
    </row>
    <row r="97">
      <c r="A97" s="1" t="s">
        <v>194</v>
      </c>
      <c r="E97" s="27" t="s">
        <v>703</v>
      </c>
    </row>
    <row r="98">
      <c r="A98" s="1" t="s">
        <v>185</v>
      </c>
      <c r="B98" s="1">
        <v>4</v>
      </c>
      <c r="C98" s="26" t="s">
        <v>2143</v>
      </c>
      <c r="D98" t="s">
        <v>239</v>
      </c>
      <c r="E98" s="27" t="s">
        <v>2144</v>
      </c>
      <c r="F98" s="28" t="s">
        <v>285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792</v>
      </c>
    </row>
    <row r="101">
      <c r="A101" s="1" t="s">
        <v>194</v>
      </c>
      <c r="E101" s="27" t="s">
        <v>703</v>
      </c>
    </row>
    <row r="102" ht="25.5">
      <c r="A102" s="1" t="s">
        <v>185</v>
      </c>
      <c r="B102" s="1">
        <v>5</v>
      </c>
      <c r="C102" s="26" t="s">
        <v>2145</v>
      </c>
      <c r="D102" t="s">
        <v>239</v>
      </c>
      <c r="E102" s="27" t="s">
        <v>2146</v>
      </c>
      <c r="F102" s="28" t="s">
        <v>285</v>
      </c>
      <c r="G102" s="29">
        <v>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822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6</v>
      </c>
      <c r="C106" s="26" t="s">
        <v>2147</v>
      </c>
      <c r="D106" t="s">
        <v>239</v>
      </c>
      <c r="E106" s="27" t="s">
        <v>2148</v>
      </c>
      <c r="F106" s="28" t="s">
        <v>285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871</v>
      </c>
    </row>
    <row r="109">
      <c r="A109" s="1" t="s">
        <v>194</v>
      </c>
      <c r="E109" s="27" t="s">
        <v>703</v>
      </c>
    </row>
    <row r="110">
      <c r="A110" s="1" t="s">
        <v>185</v>
      </c>
      <c r="B110" s="1">
        <v>7</v>
      </c>
      <c r="C110" s="26" t="s">
        <v>2149</v>
      </c>
      <c r="D110" t="s">
        <v>239</v>
      </c>
      <c r="E110" s="27" t="s">
        <v>2150</v>
      </c>
      <c r="F110" s="28" t="s">
        <v>285</v>
      </c>
      <c r="G110" s="29">
        <v>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871</v>
      </c>
    </row>
    <row r="113">
      <c r="A113" s="1" t="s">
        <v>194</v>
      </c>
      <c r="E113" s="27" t="s">
        <v>703</v>
      </c>
    </row>
    <row r="114" ht="25.5">
      <c r="A114" s="1" t="s">
        <v>185</v>
      </c>
      <c r="B114" s="1">
        <v>8</v>
      </c>
      <c r="C114" s="26" t="s">
        <v>2151</v>
      </c>
      <c r="D114" t="s">
        <v>239</v>
      </c>
      <c r="E114" s="27" t="s">
        <v>2152</v>
      </c>
      <c r="F114" s="28" t="s">
        <v>285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871</v>
      </c>
    </row>
    <row r="117">
      <c r="A117" s="1" t="s">
        <v>194</v>
      </c>
      <c r="E117" s="27" t="s">
        <v>703</v>
      </c>
    </row>
    <row r="118" ht="25.5">
      <c r="A118" s="1" t="s">
        <v>185</v>
      </c>
      <c r="B118" s="1">
        <v>9</v>
      </c>
      <c r="C118" s="26" t="s">
        <v>2153</v>
      </c>
      <c r="D118" t="s">
        <v>239</v>
      </c>
      <c r="E118" s="27" t="s">
        <v>2154</v>
      </c>
      <c r="F118" s="28" t="s">
        <v>285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871</v>
      </c>
    </row>
    <row r="121">
      <c r="A121" s="1" t="s">
        <v>194</v>
      </c>
      <c r="E121" s="27" t="s">
        <v>703</v>
      </c>
    </row>
    <row r="122">
      <c r="A122" s="1" t="s">
        <v>185</v>
      </c>
      <c r="B122" s="1">
        <v>10</v>
      </c>
      <c r="C122" s="26" t="s">
        <v>2155</v>
      </c>
      <c r="D122" t="s">
        <v>239</v>
      </c>
      <c r="E122" s="27" t="s">
        <v>2156</v>
      </c>
      <c r="F122" s="28" t="s">
        <v>285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871</v>
      </c>
    </row>
    <row r="125">
      <c r="A125" s="1" t="s">
        <v>194</v>
      </c>
      <c r="E125" s="27" t="s">
        <v>703</v>
      </c>
    </row>
    <row r="126">
      <c r="A126" s="1" t="s">
        <v>185</v>
      </c>
      <c r="B126" s="1">
        <v>11</v>
      </c>
      <c r="C126" s="26" t="s">
        <v>2157</v>
      </c>
      <c r="D126" t="s">
        <v>239</v>
      </c>
      <c r="E126" s="27" t="s">
        <v>2158</v>
      </c>
      <c r="F126" s="28" t="s">
        <v>285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242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871</v>
      </c>
    </row>
    <row r="129">
      <c r="A129" s="1" t="s">
        <v>194</v>
      </c>
      <c r="E129" s="27" t="s">
        <v>703</v>
      </c>
    </row>
    <row r="130">
      <c r="A130" s="1" t="s">
        <v>185</v>
      </c>
      <c r="B130" s="1">
        <v>12</v>
      </c>
      <c r="C130" s="26" t="s">
        <v>2159</v>
      </c>
      <c r="D130" t="s">
        <v>239</v>
      </c>
      <c r="E130" s="27" t="s">
        <v>2160</v>
      </c>
      <c r="F130" s="28" t="s">
        <v>285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871</v>
      </c>
    </row>
    <row r="133">
      <c r="A133" s="1" t="s">
        <v>194</v>
      </c>
      <c r="E133" s="27" t="s">
        <v>703</v>
      </c>
    </row>
    <row r="134">
      <c r="A134" s="1" t="s">
        <v>185</v>
      </c>
      <c r="B134" s="1">
        <v>13</v>
      </c>
      <c r="C134" s="26" t="s">
        <v>2161</v>
      </c>
      <c r="D134" t="s">
        <v>239</v>
      </c>
      <c r="E134" s="27" t="s">
        <v>2162</v>
      </c>
      <c r="F134" s="28" t="s">
        <v>285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871</v>
      </c>
    </row>
    <row r="137">
      <c r="A137" s="1" t="s">
        <v>194</v>
      </c>
      <c r="E137" s="27" t="s">
        <v>703</v>
      </c>
    </row>
    <row r="138" ht="25.5">
      <c r="A138" s="1" t="s">
        <v>185</v>
      </c>
      <c r="B138" s="1">
        <v>14</v>
      </c>
      <c r="C138" s="26" t="s">
        <v>2163</v>
      </c>
      <c r="D138" t="s">
        <v>239</v>
      </c>
      <c r="E138" s="27" t="s">
        <v>2164</v>
      </c>
      <c r="F138" s="28" t="s">
        <v>285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792</v>
      </c>
    </row>
    <row r="141">
      <c r="A141" s="1" t="s">
        <v>194</v>
      </c>
      <c r="E141" s="27" t="s">
        <v>703</v>
      </c>
    </row>
    <row r="142" ht="25.5">
      <c r="A142" s="1" t="s">
        <v>185</v>
      </c>
      <c r="B142" s="1">
        <v>15</v>
      </c>
      <c r="C142" s="26" t="s">
        <v>2165</v>
      </c>
      <c r="D142" t="s">
        <v>239</v>
      </c>
      <c r="E142" s="27" t="s">
        <v>2166</v>
      </c>
      <c r="F142" s="28" t="s">
        <v>285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  <c r="E144" s="33" t="s">
        <v>792</v>
      </c>
    </row>
    <row r="145">
      <c r="A145" s="1" t="s">
        <v>194</v>
      </c>
      <c r="E145" s="27" t="s">
        <v>703</v>
      </c>
    </row>
    <row r="146" ht="25.5">
      <c r="A146" s="1" t="s">
        <v>185</v>
      </c>
      <c r="B146" s="1">
        <v>16</v>
      </c>
      <c r="C146" s="26" t="s">
        <v>2473</v>
      </c>
      <c r="D146" t="s">
        <v>239</v>
      </c>
      <c r="E146" s="27" t="s">
        <v>2474</v>
      </c>
      <c r="F146" s="28" t="s">
        <v>285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792</v>
      </c>
    </row>
    <row r="149">
      <c r="A149" s="1" t="s">
        <v>194</v>
      </c>
      <c r="E149" s="27" t="s">
        <v>703</v>
      </c>
    </row>
    <row r="150">
      <c r="A150" s="1" t="s">
        <v>185</v>
      </c>
      <c r="B150" s="1">
        <v>17</v>
      </c>
      <c r="C150" s="26" t="s">
        <v>2100</v>
      </c>
      <c r="D150" t="s">
        <v>239</v>
      </c>
      <c r="E150" s="27" t="s">
        <v>2101</v>
      </c>
      <c r="F150" s="28" t="s">
        <v>285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792</v>
      </c>
    </row>
    <row r="153">
      <c r="A153" s="1" t="s">
        <v>194</v>
      </c>
      <c r="E153" s="27" t="s">
        <v>703</v>
      </c>
    </row>
    <row r="154">
      <c r="A154" s="1" t="s">
        <v>185</v>
      </c>
      <c r="B154" s="1">
        <v>18</v>
      </c>
      <c r="C154" s="26" t="s">
        <v>1831</v>
      </c>
      <c r="D154" t="s">
        <v>239</v>
      </c>
      <c r="E154" s="27" t="s">
        <v>1832</v>
      </c>
      <c r="F154" s="28" t="s">
        <v>285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  <c r="E156" s="33" t="s">
        <v>792</v>
      </c>
    </row>
    <row r="157">
      <c r="A157" s="1" t="s">
        <v>194</v>
      </c>
      <c r="E157" s="27" t="s">
        <v>703</v>
      </c>
    </row>
    <row r="158">
      <c r="A158" s="1" t="s">
        <v>185</v>
      </c>
      <c r="B158" s="1">
        <v>19</v>
      </c>
      <c r="C158" s="26" t="s">
        <v>1833</v>
      </c>
      <c r="D158" t="s">
        <v>239</v>
      </c>
      <c r="E158" s="27" t="s">
        <v>1834</v>
      </c>
      <c r="F158" s="28" t="s">
        <v>285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  <c r="E160" s="33" t="s">
        <v>792</v>
      </c>
    </row>
    <row r="161">
      <c r="A161" s="1" t="s">
        <v>194</v>
      </c>
      <c r="E161" s="27" t="s">
        <v>703</v>
      </c>
    </row>
    <row r="162">
      <c r="A162" s="1" t="s">
        <v>185</v>
      </c>
      <c r="B162" s="1">
        <v>58</v>
      </c>
      <c r="C162" s="26" t="s">
        <v>2120</v>
      </c>
      <c r="D162" t="s">
        <v>239</v>
      </c>
      <c r="E162" s="27" t="s">
        <v>2121</v>
      </c>
      <c r="F162" s="28" t="s">
        <v>285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  <c r="E164" s="33" t="s">
        <v>792</v>
      </c>
    </row>
    <row r="165">
      <c r="A165" s="1" t="s">
        <v>194</v>
      </c>
      <c r="E165" s="27" t="s">
        <v>703</v>
      </c>
    </row>
    <row r="166" ht="25.5">
      <c r="A166" s="1" t="s">
        <v>185</v>
      </c>
      <c r="B166" s="1">
        <v>23</v>
      </c>
      <c r="C166" s="26" t="s">
        <v>2169</v>
      </c>
      <c r="D166" t="s">
        <v>239</v>
      </c>
      <c r="E166" s="27" t="s">
        <v>2170</v>
      </c>
      <c r="F166" s="28" t="s">
        <v>285</v>
      </c>
      <c r="G166" s="29">
        <v>2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  <c r="E168" s="33" t="s">
        <v>871</v>
      </c>
    </row>
    <row r="169">
      <c r="A169" s="1" t="s">
        <v>194</v>
      </c>
      <c r="E169" s="27" t="s">
        <v>703</v>
      </c>
    </row>
    <row r="170" ht="25.5">
      <c r="A170" s="1" t="s">
        <v>185</v>
      </c>
      <c r="B170" s="1">
        <v>24</v>
      </c>
      <c r="C170" s="26" t="s">
        <v>2171</v>
      </c>
      <c r="D170" t="s">
        <v>239</v>
      </c>
      <c r="E170" s="27" t="s">
        <v>2172</v>
      </c>
      <c r="F170" s="28" t="s">
        <v>285</v>
      </c>
      <c r="G170" s="29">
        <v>2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  <c r="E172" s="33" t="s">
        <v>871</v>
      </c>
    </row>
    <row r="173">
      <c r="A173" s="1" t="s">
        <v>194</v>
      </c>
      <c r="E173" s="27" t="s">
        <v>703</v>
      </c>
    </row>
    <row r="174" ht="25.5">
      <c r="A174" s="1" t="s">
        <v>185</v>
      </c>
      <c r="B174" s="1">
        <v>20</v>
      </c>
      <c r="C174" s="26" t="s">
        <v>1326</v>
      </c>
      <c r="D174" t="s">
        <v>239</v>
      </c>
      <c r="E174" s="27" t="s">
        <v>1327</v>
      </c>
      <c r="F174" s="28" t="s">
        <v>285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  <c r="E176" s="33" t="s">
        <v>792</v>
      </c>
    </row>
    <row r="177">
      <c r="A177" s="1" t="s">
        <v>194</v>
      </c>
      <c r="E177" s="27" t="s">
        <v>703</v>
      </c>
    </row>
    <row r="178" ht="38.25">
      <c r="A178" s="1" t="s">
        <v>185</v>
      </c>
      <c r="B178" s="1">
        <v>21</v>
      </c>
      <c r="C178" s="26" t="s">
        <v>1328</v>
      </c>
      <c r="D178" t="s">
        <v>239</v>
      </c>
      <c r="E178" s="27" t="s">
        <v>1329</v>
      </c>
      <c r="F178" s="28" t="s">
        <v>285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1096</v>
      </c>
    </row>
    <row r="181">
      <c r="A181" s="1" t="s">
        <v>194</v>
      </c>
      <c r="E181" s="27" t="s">
        <v>703</v>
      </c>
    </row>
    <row r="182" ht="25.5">
      <c r="A182" s="1" t="s">
        <v>185</v>
      </c>
      <c r="B182" s="1">
        <v>22</v>
      </c>
      <c r="C182" s="26" t="s">
        <v>1459</v>
      </c>
      <c r="D182" t="s">
        <v>239</v>
      </c>
      <c r="E182" s="27" t="s">
        <v>1460</v>
      </c>
      <c r="F182" s="28" t="s">
        <v>285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792</v>
      </c>
    </row>
    <row r="185">
      <c r="A185" s="1" t="s">
        <v>194</v>
      </c>
      <c r="E185" s="27" t="s">
        <v>703</v>
      </c>
    </row>
    <row r="186">
      <c r="A186" s="1" t="s">
        <v>185</v>
      </c>
      <c r="B186" s="1">
        <v>25</v>
      </c>
      <c r="C186" s="26" t="s">
        <v>1461</v>
      </c>
      <c r="D186" t="s">
        <v>239</v>
      </c>
      <c r="E186" s="27" t="s">
        <v>1462</v>
      </c>
      <c r="F186" s="28" t="s">
        <v>503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894</v>
      </c>
    </row>
    <row r="189">
      <c r="A189" s="1" t="s">
        <v>194</v>
      </c>
      <c r="E189" s="27" t="s">
        <v>703</v>
      </c>
    </row>
    <row r="190">
      <c r="A190" s="1" t="s">
        <v>185</v>
      </c>
      <c r="B190" s="1">
        <v>26</v>
      </c>
      <c r="C190" s="26" t="s">
        <v>1464</v>
      </c>
      <c r="D190" t="s">
        <v>239</v>
      </c>
      <c r="E190" s="27" t="s">
        <v>1465</v>
      </c>
      <c r="F190" s="28" t="s">
        <v>503</v>
      </c>
      <c r="G190" s="29">
        <v>12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729</v>
      </c>
    </row>
    <row r="193">
      <c r="A193" s="1" t="s">
        <v>194</v>
      </c>
      <c r="E193" s="27" t="s">
        <v>703</v>
      </c>
    </row>
    <row r="194">
      <c r="A194" s="1" t="s">
        <v>185</v>
      </c>
      <c r="B194" s="1">
        <v>27</v>
      </c>
      <c r="C194" s="26" t="s">
        <v>1330</v>
      </c>
      <c r="D194" t="s">
        <v>239</v>
      </c>
      <c r="E194" s="27" t="s">
        <v>1331</v>
      </c>
      <c r="F194" s="28" t="s">
        <v>503</v>
      </c>
      <c r="G194" s="29">
        <v>12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729</v>
      </c>
    </row>
    <row r="197">
      <c r="A197" s="1" t="s">
        <v>194</v>
      </c>
      <c r="E197" s="27" t="s">
        <v>703</v>
      </c>
    </row>
    <row r="198">
      <c r="A198" s="1" t="s">
        <v>185</v>
      </c>
      <c r="B198" s="1">
        <v>28</v>
      </c>
      <c r="C198" s="26" t="s">
        <v>1332</v>
      </c>
      <c r="D198" t="s">
        <v>239</v>
      </c>
      <c r="E198" s="27" t="s">
        <v>1333</v>
      </c>
      <c r="F198" s="28" t="s">
        <v>503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894</v>
      </c>
    </row>
    <row r="201">
      <c r="A201" s="1" t="s">
        <v>194</v>
      </c>
      <c r="E201" s="27" t="s">
        <v>703</v>
      </c>
    </row>
    <row r="202">
      <c r="A202" s="1" t="s">
        <v>185</v>
      </c>
      <c r="B202" s="1">
        <v>29</v>
      </c>
      <c r="C202" s="26" t="s">
        <v>1467</v>
      </c>
      <c r="D202" t="s">
        <v>239</v>
      </c>
      <c r="E202" s="27" t="s">
        <v>1468</v>
      </c>
      <c r="F202" s="28" t="s">
        <v>285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792</v>
      </c>
    </row>
    <row r="205">
      <c r="A205" s="1" t="s">
        <v>194</v>
      </c>
      <c r="E205" s="27" t="s">
        <v>703</v>
      </c>
    </row>
    <row r="206">
      <c r="A206" s="1" t="s">
        <v>185</v>
      </c>
      <c r="B206" s="1">
        <v>30</v>
      </c>
      <c r="C206" s="26" t="s">
        <v>2173</v>
      </c>
      <c r="D206" t="s">
        <v>239</v>
      </c>
      <c r="E206" s="27" t="s">
        <v>2174</v>
      </c>
      <c r="F206" s="28" t="s">
        <v>285</v>
      </c>
      <c r="G206" s="29">
        <v>5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855</v>
      </c>
    </row>
    <row r="209">
      <c r="A209" s="1" t="s">
        <v>194</v>
      </c>
      <c r="E209" s="27" t="s">
        <v>703</v>
      </c>
    </row>
    <row r="210">
      <c r="A210" s="1" t="s">
        <v>185</v>
      </c>
      <c r="B210" s="1">
        <v>32</v>
      </c>
      <c r="C210" s="26" t="s">
        <v>2175</v>
      </c>
      <c r="D210" t="s">
        <v>239</v>
      </c>
      <c r="E210" s="27" t="s">
        <v>2176</v>
      </c>
      <c r="F210" s="28" t="s">
        <v>289</v>
      </c>
      <c r="G210" s="29">
        <v>20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743</v>
      </c>
    </row>
    <row r="213">
      <c r="A213" s="1" t="s">
        <v>194</v>
      </c>
      <c r="E213" s="27" t="s">
        <v>703</v>
      </c>
    </row>
    <row r="214">
      <c r="A214" s="1" t="s">
        <v>185</v>
      </c>
      <c r="B214" s="1">
        <v>33</v>
      </c>
      <c r="C214" s="26" t="s">
        <v>2177</v>
      </c>
      <c r="D214" t="s">
        <v>239</v>
      </c>
      <c r="E214" s="27" t="s">
        <v>2178</v>
      </c>
      <c r="F214" s="28" t="s">
        <v>289</v>
      </c>
      <c r="G214" s="29">
        <v>20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  <c r="E216" s="33" t="s">
        <v>743</v>
      </c>
    </row>
    <row r="217">
      <c r="A217" s="1" t="s">
        <v>194</v>
      </c>
      <c r="E217" s="27" t="s">
        <v>703</v>
      </c>
    </row>
    <row r="218">
      <c r="A218" s="1" t="s">
        <v>185</v>
      </c>
      <c r="B218" s="1">
        <v>36</v>
      </c>
      <c r="C218" s="26" t="s">
        <v>1138</v>
      </c>
      <c r="D218" t="s">
        <v>239</v>
      </c>
      <c r="E218" s="27" t="s">
        <v>1139</v>
      </c>
      <c r="F218" s="28" t="s">
        <v>337</v>
      </c>
      <c r="G218" s="29">
        <v>0.47999999999999998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  <c r="E220" s="33" t="s">
        <v>2475</v>
      </c>
    </row>
    <row r="221">
      <c r="A221" s="1" t="s">
        <v>194</v>
      </c>
      <c r="E221" s="27" t="s">
        <v>703</v>
      </c>
    </row>
    <row r="222">
      <c r="A222" s="1" t="s">
        <v>185</v>
      </c>
      <c r="B222" s="1">
        <v>37</v>
      </c>
      <c r="C222" s="26" t="s">
        <v>1141</v>
      </c>
      <c r="D222" t="s">
        <v>239</v>
      </c>
      <c r="E222" s="27" t="s">
        <v>1142</v>
      </c>
      <c r="F222" s="28" t="s">
        <v>337</v>
      </c>
      <c r="G222" s="29">
        <v>0.47999999999999998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  <c r="E224" s="33" t="s">
        <v>2475</v>
      </c>
    </row>
    <row r="225">
      <c r="A225" s="1" t="s">
        <v>194</v>
      </c>
      <c r="E225" s="27" t="s">
        <v>703</v>
      </c>
    </row>
    <row r="226">
      <c r="A226" s="1" t="s">
        <v>185</v>
      </c>
      <c r="B226" s="1">
        <v>38</v>
      </c>
      <c r="C226" s="26" t="s">
        <v>2180</v>
      </c>
      <c r="D226" t="s">
        <v>239</v>
      </c>
      <c r="E226" s="27" t="s">
        <v>2181</v>
      </c>
      <c r="F226" s="28" t="s">
        <v>285</v>
      </c>
      <c r="G226" s="29">
        <v>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  <c r="E228" s="33" t="s">
        <v>1096</v>
      </c>
    </row>
    <row r="229">
      <c r="A229" s="1" t="s">
        <v>194</v>
      </c>
      <c r="E229" s="27" t="s">
        <v>703</v>
      </c>
    </row>
    <row r="230">
      <c r="A230" s="1" t="s">
        <v>185</v>
      </c>
      <c r="B230" s="1">
        <v>41</v>
      </c>
      <c r="C230" s="26" t="s">
        <v>1473</v>
      </c>
      <c r="D230" t="s">
        <v>239</v>
      </c>
      <c r="E230" s="27" t="s">
        <v>1474</v>
      </c>
      <c r="F230" s="28" t="s">
        <v>285</v>
      </c>
      <c r="G230" s="29">
        <v>3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  <c r="E232" s="33" t="s">
        <v>1096</v>
      </c>
    </row>
    <row r="233">
      <c r="A233" s="1" t="s">
        <v>194</v>
      </c>
      <c r="E233" s="27" t="s">
        <v>703</v>
      </c>
    </row>
    <row r="234">
      <c r="A234" s="1" t="s">
        <v>185</v>
      </c>
      <c r="B234" s="1">
        <v>39</v>
      </c>
      <c r="C234" s="26" t="s">
        <v>2182</v>
      </c>
      <c r="D234" t="s">
        <v>239</v>
      </c>
      <c r="E234" s="27" t="s">
        <v>2183</v>
      </c>
      <c r="F234" s="28" t="s">
        <v>285</v>
      </c>
      <c r="G234" s="29">
        <v>1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  <c r="E236" s="33" t="s">
        <v>792</v>
      </c>
    </row>
    <row r="237">
      <c r="A237" s="1" t="s">
        <v>194</v>
      </c>
      <c r="E237" s="27" t="s">
        <v>703</v>
      </c>
    </row>
    <row r="238">
      <c r="A238" s="1" t="s">
        <v>185</v>
      </c>
      <c r="B238" s="1">
        <v>40</v>
      </c>
      <c r="C238" s="26" t="s">
        <v>1352</v>
      </c>
      <c r="D238" t="s">
        <v>239</v>
      </c>
      <c r="E238" s="27" t="s">
        <v>1353</v>
      </c>
      <c r="F238" s="28" t="s">
        <v>285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  <c r="E240" s="33" t="s">
        <v>792</v>
      </c>
    </row>
    <row r="241">
      <c r="A241" s="1" t="s">
        <v>194</v>
      </c>
      <c r="E241" s="27" t="s">
        <v>703</v>
      </c>
    </row>
    <row r="242">
      <c r="A242" s="1" t="s">
        <v>185</v>
      </c>
      <c r="B242" s="1">
        <v>59</v>
      </c>
      <c r="C242" s="26" t="s">
        <v>2184</v>
      </c>
      <c r="D242" t="s">
        <v>239</v>
      </c>
      <c r="E242" s="27" t="s">
        <v>1405</v>
      </c>
      <c r="F242" s="28" t="s">
        <v>285</v>
      </c>
      <c r="G242" s="29">
        <v>5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759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  <c r="E244" s="33" t="s">
        <v>855</v>
      </c>
    </row>
    <row r="245" ht="76.5">
      <c r="A245" s="1" t="s">
        <v>194</v>
      </c>
      <c r="E245" s="27" t="s">
        <v>2185</v>
      </c>
    </row>
  </sheetData>
  <sheetProtection sheet="1" objects="1" scenarios="1" spinCount="100000" saltValue="tR+ASGaZtX13uU421IUYhFdDM/eQSkaWQdWA4NrZiisMn/b0IGcEEKsHtDa4+Jue+ayIEHAoYqQq08mqBY9wrw==" hashValue="9PpFcjekGPEIO97E6IBRVHUtoG/cggoA84Tamq8A/fTL4giToIYfVAwwIPusXlqgAbRhaZP38USWVTYW8kXD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COUNTIFS(L8:L100,"=0",A8:A100,"P")+COUNTIFS(L8:L100,"",A8:A100,"P")+SUM(Q8:Q100)</f>
        <v>0</v>
      </c>
    </row>
    <row r="8">
      <c r="A8" s="1" t="s">
        <v>180</v>
      </c>
      <c r="C8" s="22" t="s">
        <v>2476</v>
      </c>
      <c r="E8" s="23" t="s">
        <v>73</v>
      </c>
      <c r="L8" s="24">
        <f>L9+L50+L55</f>
        <v>0</v>
      </c>
      <c r="M8" s="24">
        <f>M9+M50+M55</f>
        <v>0</v>
      </c>
      <c r="N8" s="25"/>
    </row>
    <row r="9">
      <c r="A9" s="1" t="s">
        <v>182</v>
      </c>
      <c r="C9" s="22" t="s">
        <v>2477</v>
      </c>
      <c r="E9" s="23" t="s">
        <v>2478</v>
      </c>
      <c r="L9" s="24">
        <f>SUMIFS(L10:L49,A10:A49,"P")</f>
        <v>0</v>
      </c>
      <c r="M9" s="24">
        <f>SUMIFS(M10:M49,A10:A49,"P")</f>
        <v>0</v>
      </c>
      <c r="N9" s="25"/>
    </row>
    <row r="10" ht="25.5">
      <c r="A10" s="1" t="s">
        <v>185</v>
      </c>
      <c r="B10" s="1">
        <v>2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126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 ht="38.25">
      <c r="A12" s="1" t="s">
        <v>193</v>
      </c>
      <c r="E12" s="33" t="s">
        <v>2479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3</v>
      </c>
      <c r="C14" s="26" t="s">
        <v>202</v>
      </c>
      <c r="D14" t="s">
        <v>203</v>
      </c>
      <c r="E14" s="27" t="s">
        <v>204</v>
      </c>
      <c r="F14" s="28" t="s">
        <v>189</v>
      </c>
      <c r="G14" s="29">
        <v>402.83300000000003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38.25">
      <c r="A16" s="1" t="s">
        <v>193</v>
      </c>
      <c r="E16" s="33" t="s">
        <v>2480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4</v>
      </c>
      <c r="C18" s="26" t="s">
        <v>2074</v>
      </c>
      <c r="D18" t="s">
        <v>2075</v>
      </c>
      <c r="E18" s="27" t="s">
        <v>2076</v>
      </c>
      <c r="F18" s="28" t="s">
        <v>189</v>
      </c>
      <c r="G18" s="29">
        <v>4333.8239999999996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 ht="38.25">
      <c r="A20" s="1" t="s">
        <v>193</v>
      </c>
      <c r="E20" s="33" t="s">
        <v>2481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5</v>
      </c>
      <c r="C22" s="26" t="s">
        <v>2482</v>
      </c>
      <c r="D22" t="s">
        <v>2483</v>
      </c>
      <c r="E22" s="27" t="s">
        <v>2484</v>
      </c>
      <c r="F22" s="28" t="s">
        <v>189</v>
      </c>
      <c r="G22" s="29">
        <v>358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 ht="38.25">
      <c r="A24" s="1" t="s">
        <v>193</v>
      </c>
      <c r="E24" s="33" t="s">
        <v>2485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6</v>
      </c>
      <c r="C26" s="26" t="s">
        <v>2486</v>
      </c>
      <c r="D26" t="s">
        <v>2487</v>
      </c>
      <c r="E26" s="27" t="s">
        <v>2488</v>
      </c>
      <c r="F26" s="28" t="s">
        <v>189</v>
      </c>
      <c r="G26" s="29">
        <v>0.60499999999999998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 ht="38.25">
      <c r="A28" s="1" t="s">
        <v>193</v>
      </c>
      <c r="E28" s="33" t="s">
        <v>2489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7</v>
      </c>
      <c r="C30" s="26" t="s">
        <v>2490</v>
      </c>
      <c r="D30" t="s">
        <v>2491</v>
      </c>
      <c r="E30" s="27" t="s">
        <v>2492</v>
      </c>
      <c r="F30" s="28" t="s">
        <v>189</v>
      </c>
      <c r="G30" s="29">
        <v>1.3600000000000001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 ht="38.25">
      <c r="A32" s="1" t="s">
        <v>193</v>
      </c>
      <c r="E32" s="33" t="s">
        <v>2493</v>
      </c>
    </row>
    <row r="33" ht="153">
      <c r="A33" s="1" t="s">
        <v>194</v>
      </c>
      <c r="E33" s="27" t="s">
        <v>195</v>
      </c>
    </row>
    <row r="34" ht="38.25">
      <c r="A34" s="1" t="s">
        <v>185</v>
      </c>
      <c r="B34" s="1">
        <v>1</v>
      </c>
      <c r="C34" s="26" t="s">
        <v>212</v>
      </c>
      <c r="D34" t="s">
        <v>213</v>
      </c>
      <c r="E34" s="27" t="s">
        <v>214</v>
      </c>
      <c r="F34" s="28" t="s">
        <v>189</v>
      </c>
      <c r="G34" s="29">
        <v>349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 ht="38.25">
      <c r="A36" s="1" t="s">
        <v>193</v>
      </c>
      <c r="E36" s="33" t="s">
        <v>2494</v>
      </c>
    </row>
    <row r="37" ht="165.75">
      <c r="A37" s="1" t="s">
        <v>194</v>
      </c>
      <c r="E37" s="27" t="s">
        <v>2495</v>
      </c>
    </row>
    <row r="38" ht="25.5">
      <c r="A38" s="1" t="s">
        <v>185</v>
      </c>
      <c r="B38" s="1">
        <v>8</v>
      </c>
      <c r="C38" s="26" t="s">
        <v>2496</v>
      </c>
      <c r="D38" t="s">
        <v>2497</v>
      </c>
      <c r="E38" s="27" t="s">
        <v>2498</v>
      </c>
      <c r="F38" s="28" t="s">
        <v>189</v>
      </c>
      <c r="G38" s="29">
        <v>1741.6079999999999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 ht="51">
      <c r="A40" s="1" t="s">
        <v>193</v>
      </c>
      <c r="E40" s="33" t="s">
        <v>2499</v>
      </c>
    </row>
    <row r="41" ht="153">
      <c r="A41" s="1" t="s">
        <v>194</v>
      </c>
      <c r="E41" s="27" t="s">
        <v>195</v>
      </c>
    </row>
    <row r="42" ht="25.5">
      <c r="A42" s="1" t="s">
        <v>185</v>
      </c>
      <c r="B42" s="1">
        <v>10</v>
      </c>
      <c r="C42" s="26" t="s">
        <v>2500</v>
      </c>
      <c r="D42" t="s">
        <v>2501</v>
      </c>
      <c r="E42" s="27" t="s">
        <v>2502</v>
      </c>
      <c r="F42" s="28" t="s">
        <v>189</v>
      </c>
      <c r="G42" s="29">
        <v>246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192</v>
      </c>
    </row>
    <row r="44" ht="38.25">
      <c r="A44" s="1" t="s">
        <v>193</v>
      </c>
      <c r="E44" s="33" t="s">
        <v>2503</v>
      </c>
    </row>
    <row r="45" ht="153">
      <c r="A45" s="1" t="s">
        <v>194</v>
      </c>
      <c r="E45" s="27" t="s">
        <v>195</v>
      </c>
    </row>
    <row r="46" ht="25.5">
      <c r="A46" s="1" t="s">
        <v>185</v>
      </c>
      <c r="B46" s="1">
        <v>9</v>
      </c>
      <c r="C46" s="26" t="s">
        <v>2504</v>
      </c>
      <c r="D46" t="s">
        <v>2505</v>
      </c>
      <c r="E46" s="27" t="s">
        <v>2506</v>
      </c>
      <c r="F46" s="28" t="s">
        <v>189</v>
      </c>
      <c r="G46" s="29">
        <v>36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192</v>
      </c>
    </row>
    <row r="48" ht="38.25">
      <c r="A48" s="1" t="s">
        <v>193</v>
      </c>
      <c r="E48" s="33" t="s">
        <v>2507</v>
      </c>
    </row>
    <row r="49" ht="153">
      <c r="A49" s="1" t="s">
        <v>194</v>
      </c>
      <c r="E49" s="27" t="s">
        <v>195</v>
      </c>
    </row>
    <row r="50">
      <c r="A50" s="1" t="s">
        <v>182</v>
      </c>
      <c r="C50" s="22" t="s">
        <v>1684</v>
      </c>
      <c r="E50" s="23" t="s">
        <v>2508</v>
      </c>
      <c r="L50" s="24">
        <f>SUMIFS(L51:L54,A51:A54,"P")</f>
        <v>0</v>
      </c>
      <c r="M50" s="24">
        <f>SUMIFS(M51:M54,A51:A54,"P")</f>
        <v>0</v>
      </c>
      <c r="N50" s="25"/>
    </row>
    <row r="51">
      <c r="A51" s="1" t="s">
        <v>185</v>
      </c>
      <c r="B51" s="1">
        <v>11</v>
      </c>
      <c r="C51" s="26" t="s">
        <v>2509</v>
      </c>
      <c r="D51" t="s">
        <v>239</v>
      </c>
      <c r="E51" s="27" t="s">
        <v>2510</v>
      </c>
      <c r="F51" s="28" t="s">
        <v>285</v>
      </c>
      <c r="G51" s="29">
        <v>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 ht="38.25">
      <c r="A53" s="1" t="s">
        <v>193</v>
      </c>
      <c r="E53" s="33" t="s">
        <v>2511</v>
      </c>
    </row>
    <row r="54" ht="102">
      <c r="A54" s="1" t="s">
        <v>194</v>
      </c>
      <c r="E54" s="27" t="s">
        <v>2512</v>
      </c>
    </row>
    <row r="55">
      <c r="A55" s="1" t="s">
        <v>182</v>
      </c>
      <c r="C55" s="22" t="s">
        <v>1616</v>
      </c>
      <c r="E55" s="23" t="s">
        <v>2513</v>
      </c>
      <c r="L55" s="24">
        <f>SUMIFS(L56:L99,A56:A99,"P")</f>
        <v>0</v>
      </c>
      <c r="M55" s="24">
        <f>SUMIFS(M56:M99,A56:A99,"P")</f>
        <v>0</v>
      </c>
      <c r="N55" s="25"/>
    </row>
    <row r="56">
      <c r="A56" s="1" t="s">
        <v>185</v>
      </c>
      <c r="B56" s="1">
        <v>12</v>
      </c>
      <c r="C56" s="26" t="s">
        <v>2514</v>
      </c>
      <c r="D56" t="s">
        <v>239</v>
      </c>
      <c r="E56" s="27" t="s">
        <v>2515</v>
      </c>
      <c r="F56" s="28" t="s">
        <v>241</v>
      </c>
      <c r="G56" s="29">
        <v>9025.2000000000007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 ht="38.25">
      <c r="A58" s="1" t="s">
        <v>193</v>
      </c>
      <c r="E58" s="33" t="s">
        <v>2516</v>
      </c>
    </row>
    <row r="59" ht="140.25">
      <c r="A59" s="1" t="s">
        <v>194</v>
      </c>
      <c r="E59" s="27" t="s">
        <v>2517</v>
      </c>
    </row>
    <row r="60">
      <c r="A60" s="1" t="s">
        <v>185</v>
      </c>
      <c r="B60" s="1">
        <v>13</v>
      </c>
      <c r="C60" s="26" t="s">
        <v>2518</v>
      </c>
      <c r="D60" t="s">
        <v>239</v>
      </c>
      <c r="E60" s="27" t="s">
        <v>2519</v>
      </c>
      <c r="F60" s="28" t="s">
        <v>2520</v>
      </c>
      <c r="G60" s="29">
        <v>10240.200000000001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 ht="51">
      <c r="A62" s="1" t="s">
        <v>193</v>
      </c>
      <c r="E62" s="33" t="s">
        <v>2521</v>
      </c>
    </row>
    <row r="63" ht="127.5">
      <c r="A63" s="1" t="s">
        <v>194</v>
      </c>
      <c r="E63" s="27" t="s">
        <v>2522</v>
      </c>
    </row>
    <row r="64">
      <c r="A64" s="1" t="s">
        <v>185</v>
      </c>
      <c r="B64" s="1">
        <v>14</v>
      </c>
      <c r="C64" s="26" t="s">
        <v>2523</v>
      </c>
      <c r="D64" t="s">
        <v>239</v>
      </c>
      <c r="E64" s="27" t="s">
        <v>2524</v>
      </c>
      <c r="F64" s="28" t="s">
        <v>289</v>
      </c>
      <c r="G64" s="29">
        <v>960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2525</v>
      </c>
    </row>
    <row r="66" ht="38.25">
      <c r="A66" s="1" t="s">
        <v>193</v>
      </c>
      <c r="E66" s="33" t="s">
        <v>2526</v>
      </c>
    </row>
    <row r="67" ht="178.5">
      <c r="A67" s="1" t="s">
        <v>194</v>
      </c>
      <c r="E67" s="27" t="s">
        <v>2527</v>
      </c>
    </row>
    <row r="68">
      <c r="A68" s="1" t="s">
        <v>185</v>
      </c>
      <c r="B68" s="1">
        <v>15</v>
      </c>
      <c r="C68" s="26" t="s">
        <v>2528</v>
      </c>
      <c r="D68" t="s">
        <v>239</v>
      </c>
      <c r="E68" s="27" t="s">
        <v>2529</v>
      </c>
      <c r="F68" s="28" t="s">
        <v>289</v>
      </c>
      <c r="G68" s="29">
        <v>1350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2525</v>
      </c>
    </row>
    <row r="70" ht="38.25">
      <c r="A70" s="1" t="s">
        <v>193</v>
      </c>
      <c r="E70" s="33" t="s">
        <v>2530</v>
      </c>
    </row>
    <row r="71" ht="178.5">
      <c r="A71" s="1" t="s">
        <v>194</v>
      </c>
      <c r="E71" s="27" t="s">
        <v>2527</v>
      </c>
    </row>
    <row r="72" ht="25.5">
      <c r="A72" s="1" t="s">
        <v>185</v>
      </c>
      <c r="B72" s="1">
        <v>16</v>
      </c>
      <c r="C72" s="26" t="s">
        <v>2531</v>
      </c>
      <c r="D72" t="s">
        <v>239</v>
      </c>
      <c r="E72" s="27" t="s">
        <v>2532</v>
      </c>
      <c r="F72" s="28" t="s">
        <v>289</v>
      </c>
      <c r="G72" s="29">
        <v>384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 ht="38.25">
      <c r="A74" s="1" t="s">
        <v>193</v>
      </c>
      <c r="E74" s="33" t="s">
        <v>2533</v>
      </c>
    </row>
    <row r="75" ht="191.25">
      <c r="A75" s="1" t="s">
        <v>194</v>
      </c>
      <c r="E75" s="27" t="s">
        <v>2534</v>
      </c>
    </row>
    <row r="76">
      <c r="A76" s="1" t="s">
        <v>185</v>
      </c>
      <c r="B76" s="1">
        <v>17</v>
      </c>
      <c r="C76" s="26" t="s">
        <v>2535</v>
      </c>
      <c r="D76" t="s">
        <v>239</v>
      </c>
      <c r="E76" s="27" t="s">
        <v>2536</v>
      </c>
      <c r="F76" s="28" t="s">
        <v>285</v>
      </c>
      <c r="G76" s="29">
        <v>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 ht="38.25">
      <c r="A78" s="1" t="s">
        <v>193</v>
      </c>
      <c r="E78" s="33" t="s">
        <v>2537</v>
      </c>
    </row>
    <row r="79" ht="127.5">
      <c r="A79" s="1" t="s">
        <v>194</v>
      </c>
      <c r="E79" s="27" t="s">
        <v>2538</v>
      </c>
    </row>
    <row r="80">
      <c r="A80" s="1" t="s">
        <v>185</v>
      </c>
      <c r="B80" s="1">
        <v>18</v>
      </c>
      <c r="C80" s="26" t="s">
        <v>2539</v>
      </c>
      <c r="D80" t="s">
        <v>239</v>
      </c>
      <c r="E80" s="27" t="s">
        <v>2540</v>
      </c>
      <c r="F80" s="28" t="s">
        <v>285</v>
      </c>
      <c r="G80" s="29">
        <v>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 ht="38.25">
      <c r="A82" s="1" t="s">
        <v>193</v>
      </c>
      <c r="E82" s="33" t="s">
        <v>2537</v>
      </c>
    </row>
    <row r="83" ht="127.5">
      <c r="A83" s="1" t="s">
        <v>194</v>
      </c>
      <c r="E83" s="27" t="s">
        <v>2538</v>
      </c>
    </row>
    <row r="84">
      <c r="A84" s="1" t="s">
        <v>185</v>
      </c>
      <c r="B84" s="1">
        <v>19</v>
      </c>
      <c r="C84" s="26" t="s">
        <v>2541</v>
      </c>
      <c r="D84" t="s">
        <v>239</v>
      </c>
      <c r="E84" s="27" t="s">
        <v>2542</v>
      </c>
      <c r="F84" s="28" t="s">
        <v>285</v>
      </c>
      <c r="G84" s="29">
        <v>13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 ht="38.25">
      <c r="A86" s="1" t="s">
        <v>193</v>
      </c>
      <c r="E86" s="33" t="s">
        <v>2543</v>
      </c>
    </row>
    <row r="87" ht="127.5">
      <c r="A87" s="1" t="s">
        <v>194</v>
      </c>
      <c r="E87" s="27" t="s">
        <v>2538</v>
      </c>
    </row>
    <row r="88">
      <c r="A88" s="1" t="s">
        <v>185</v>
      </c>
      <c r="B88" s="1">
        <v>20</v>
      </c>
      <c r="C88" s="26" t="s">
        <v>2544</v>
      </c>
      <c r="D88" t="s">
        <v>239</v>
      </c>
      <c r="E88" s="27" t="s">
        <v>2545</v>
      </c>
      <c r="F88" s="28" t="s">
        <v>285</v>
      </c>
      <c r="G88" s="29">
        <v>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 ht="38.25">
      <c r="A90" s="1" t="s">
        <v>193</v>
      </c>
      <c r="E90" s="33" t="s">
        <v>2537</v>
      </c>
    </row>
    <row r="91" ht="127.5">
      <c r="A91" s="1" t="s">
        <v>194</v>
      </c>
      <c r="E91" s="27" t="s">
        <v>2538</v>
      </c>
    </row>
    <row r="92">
      <c r="A92" s="1" t="s">
        <v>185</v>
      </c>
      <c r="B92" s="1">
        <v>21</v>
      </c>
      <c r="C92" s="26" t="s">
        <v>2546</v>
      </c>
      <c r="D92" t="s">
        <v>239</v>
      </c>
      <c r="E92" s="27" t="s">
        <v>2547</v>
      </c>
      <c r="F92" s="28" t="s">
        <v>241</v>
      </c>
      <c r="G92" s="29">
        <v>125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2548</v>
      </c>
    </row>
    <row r="94" ht="38.25">
      <c r="A94" s="1" t="s">
        <v>193</v>
      </c>
      <c r="E94" s="33" t="s">
        <v>2549</v>
      </c>
    </row>
    <row r="95" ht="76.5">
      <c r="A95" s="1" t="s">
        <v>194</v>
      </c>
      <c r="E95" s="27" t="s">
        <v>2550</v>
      </c>
    </row>
    <row r="96">
      <c r="A96" s="1" t="s">
        <v>185</v>
      </c>
      <c r="B96" s="1">
        <v>22</v>
      </c>
      <c r="C96" s="26" t="s">
        <v>2551</v>
      </c>
      <c r="D96" t="s">
        <v>239</v>
      </c>
      <c r="E96" s="27" t="s">
        <v>2552</v>
      </c>
      <c r="F96" s="28" t="s">
        <v>241</v>
      </c>
      <c r="G96" s="29">
        <v>36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2553</v>
      </c>
    </row>
    <row r="98" ht="38.25">
      <c r="A98" s="1" t="s">
        <v>193</v>
      </c>
      <c r="E98" s="33" t="s">
        <v>2554</v>
      </c>
    </row>
    <row r="99" ht="76.5">
      <c r="A99" s="1" t="s">
        <v>194</v>
      </c>
      <c r="E99" s="27" t="s">
        <v>2550</v>
      </c>
    </row>
  </sheetData>
  <sheetProtection sheet="1" objects="1" scenarios="1" spinCount="100000" saltValue="Ipg/pvGilymCVL7bFF37CzaZQViij1OjXztNrd3XrhIlsIY1e/+YTBcREeIBqdEQHar48mb8fRAqHopo+k1UBA==" hashValue="8mu4WX0Z/uXrXCQhr0xhK4X01B5QpUv6N7WkMAe3Dn3yOISqGREc65kf5rBND/g8RGpmkziysezs/xMMPXw0L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COUNTIFS(L8:L184,"=0",A8:A184,"P")+COUNTIFS(L8:L184,"",A8:A184,"P")+SUM(Q8:Q184)</f>
        <v>0</v>
      </c>
    </row>
    <row r="8">
      <c r="A8" s="1" t="s">
        <v>180</v>
      </c>
      <c r="C8" s="22" t="s">
        <v>2555</v>
      </c>
      <c r="E8" s="23" t="s">
        <v>75</v>
      </c>
      <c r="L8" s="24">
        <f>L9+L42+L107</f>
        <v>0</v>
      </c>
      <c r="M8" s="24">
        <f>M9+M42+M107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185</v>
      </c>
      <c r="B10" s="1">
        <v>3</v>
      </c>
      <c r="C10" s="26" t="s">
        <v>2556</v>
      </c>
      <c r="D10" t="s">
        <v>2557</v>
      </c>
      <c r="E10" s="27" t="s">
        <v>2558</v>
      </c>
      <c r="F10" s="28" t="s">
        <v>189</v>
      </c>
      <c r="G10" s="29">
        <v>0.157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  <c r="E12" s="33" t="s">
        <v>2559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1</v>
      </c>
      <c r="C14" s="26" t="s">
        <v>2074</v>
      </c>
      <c r="D14" t="s">
        <v>2075</v>
      </c>
      <c r="E14" s="27" t="s">
        <v>2076</v>
      </c>
      <c r="F14" s="28" t="s">
        <v>189</v>
      </c>
      <c r="G14" s="29">
        <v>232.49299999999999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51">
      <c r="A16" s="1" t="s">
        <v>193</v>
      </c>
      <c r="E16" s="33" t="s">
        <v>2560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2</v>
      </c>
      <c r="C18" s="26" t="s">
        <v>2482</v>
      </c>
      <c r="D18" t="s">
        <v>2483</v>
      </c>
      <c r="E18" s="27" t="s">
        <v>2484</v>
      </c>
      <c r="F18" s="28" t="s">
        <v>189</v>
      </c>
      <c r="G18" s="29">
        <v>6.9240000000000004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 ht="38.25">
      <c r="A20" s="1" t="s">
        <v>193</v>
      </c>
      <c r="E20" s="33" t="s">
        <v>2561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4</v>
      </c>
      <c r="C22" s="26" t="s">
        <v>2486</v>
      </c>
      <c r="D22" t="s">
        <v>2487</v>
      </c>
      <c r="E22" s="27" t="s">
        <v>2488</v>
      </c>
      <c r="F22" s="28" t="s">
        <v>189</v>
      </c>
      <c r="G22" s="29">
        <v>0.002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 ht="51">
      <c r="A24" s="1" t="s">
        <v>193</v>
      </c>
      <c r="E24" s="33" t="s">
        <v>2562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5</v>
      </c>
      <c r="C26" s="26" t="s">
        <v>2490</v>
      </c>
      <c r="D26" t="s">
        <v>2491</v>
      </c>
      <c r="E26" s="27" t="s">
        <v>2492</v>
      </c>
      <c r="F26" s="28" t="s">
        <v>189</v>
      </c>
      <c r="G26" s="29">
        <v>0.035000000000000003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 ht="51">
      <c r="A28" s="1" t="s">
        <v>193</v>
      </c>
      <c r="E28" s="33" t="s">
        <v>2563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6</v>
      </c>
      <c r="C30" s="26" t="s">
        <v>2496</v>
      </c>
      <c r="D30" t="s">
        <v>2497</v>
      </c>
      <c r="E30" s="27" t="s">
        <v>2498</v>
      </c>
      <c r="F30" s="28" t="s">
        <v>189</v>
      </c>
      <c r="G30" s="29">
        <v>64.700999999999993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 ht="51">
      <c r="A32" s="1" t="s">
        <v>193</v>
      </c>
      <c r="E32" s="33" t="s">
        <v>2564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7</v>
      </c>
      <c r="C34" s="26" t="s">
        <v>2500</v>
      </c>
      <c r="D34" t="s">
        <v>2501</v>
      </c>
      <c r="E34" s="27" t="s">
        <v>2502</v>
      </c>
      <c r="F34" s="28" t="s">
        <v>189</v>
      </c>
      <c r="G34" s="29">
        <v>2.9830000000000001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 ht="25.5">
      <c r="A36" s="1" t="s">
        <v>193</v>
      </c>
      <c r="E36" s="33" t="s">
        <v>2565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8</v>
      </c>
      <c r="C38" s="26" t="s">
        <v>2566</v>
      </c>
      <c r="D38" t="s">
        <v>2567</v>
      </c>
      <c r="E38" s="27" t="s">
        <v>2568</v>
      </c>
      <c r="F38" s="28" t="s">
        <v>189</v>
      </c>
      <c r="G38" s="29">
        <v>4.3869999999999996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>
      <c r="A40" s="1" t="s">
        <v>193</v>
      </c>
      <c r="E40" s="33" t="s">
        <v>2569</v>
      </c>
    </row>
    <row r="41" ht="153">
      <c r="A41" s="1" t="s">
        <v>194</v>
      </c>
      <c r="E41" s="27" t="s">
        <v>195</v>
      </c>
    </row>
    <row r="42">
      <c r="A42" s="1" t="s">
        <v>182</v>
      </c>
      <c r="C42" s="22" t="s">
        <v>1684</v>
      </c>
      <c r="E42" s="23" t="s">
        <v>1685</v>
      </c>
      <c r="L42" s="24">
        <f>SUMIFS(L43:L106,A43:A106,"P")</f>
        <v>0</v>
      </c>
      <c r="M42" s="24">
        <f>SUMIFS(M43:M106,A43:A106,"P")</f>
        <v>0</v>
      </c>
      <c r="N42" s="25"/>
    </row>
    <row r="43">
      <c r="A43" s="1" t="s">
        <v>185</v>
      </c>
      <c r="B43" s="1">
        <v>9</v>
      </c>
      <c r="C43" s="26" t="s">
        <v>2570</v>
      </c>
      <c r="D43" t="s">
        <v>239</v>
      </c>
      <c r="E43" s="27" t="s">
        <v>2571</v>
      </c>
      <c r="F43" s="28" t="s">
        <v>241</v>
      </c>
      <c r="G43" s="29">
        <v>254.44999999999999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38.25">
      <c r="A45" s="1" t="s">
        <v>193</v>
      </c>
      <c r="E45" s="33" t="s">
        <v>2572</v>
      </c>
    </row>
    <row r="46" ht="89.25">
      <c r="A46" s="1" t="s">
        <v>194</v>
      </c>
      <c r="E46" s="27" t="s">
        <v>2573</v>
      </c>
    </row>
    <row r="47">
      <c r="A47" s="1" t="s">
        <v>185</v>
      </c>
      <c r="B47" s="1">
        <v>10</v>
      </c>
      <c r="C47" s="26" t="s">
        <v>1686</v>
      </c>
      <c r="D47" t="s">
        <v>239</v>
      </c>
      <c r="E47" s="27" t="s">
        <v>1687</v>
      </c>
      <c r="F47" s="28" t="s">
        <v>241</v>
      </c>
      <c r="G47" s="29">
        <v>323.04500000000002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 ht="89.25">
      <c r="A49" s="1" t="s">
        <v>193</v>
      </c>
      <c r="E49" s="33" t="s">
        <v>2574</v>
      </c>
    </row>
    <row r="50" ht="89.25">
      <c r="A50" s="1" t="s">
        <v>194</v>
      </c>
      <c r="E50" s="27" t="s">
        <v>2575</v>
      </c>
    </row>
    <row r="51">
      <c r="A51" s="1" t="s">
        <v>185</v>
      </c>
      <c r="B51" s="1">
        <v>11</v>
      </c>
      <c r="C51" s="26" t="s">
        <v>2576</v>
      </c>
      <c r="D51" t="s">
        <v>239</v>
      </c>
      <c r="E51" s="27" t="s">
        <v>2577</v>
      </c>
      <c r="F51" s="28" t="s">
        <v>241</v>
      </c>
      <c r="G51" s="29">
        <v>45.664999999999999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 ht="114.75">
      <c r="A53" s="1" t="s">
        <v>193</v>
      </c>
      <c r="E53" s="33" t="s">
        <v>2578</v>
      </c>
    </row>
    <row r="54" ht="306">
      <c r="A54" s="1" t="s">
        <v>194</v>
      </c>
      <c r="E54" s="27" t="s">
        <v>2579</v>
      </c>
    </row>
    <row r="55" ht="25.5">
      <c r="A55" s="1" t="s">
        <v>185</v>
      </c>
      <c r="B55" s="1">
        <v>12</v>
      </c>
      <c r="C55" s="26" t="s">
        <v>2580</v>
      </c>
      <c r="D55" t="s">
        <v>239</v>
      </c>
      <c r="E55" s="27" t="s">
        <v>2581</v>
      </c>
      <c r="F55" s="28" t="s">
        <v>289</v>
      </c>
      <c r="G55" s="29">
        <v>46.899999999999999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 ht="38.25">
      <c r="A57" s="1" t="s">
        <v>193</v>
      </c>
      <c r="E57" s="33" t="s">
        <v>2582</v>
      </c>
    </row>
    <row r="58" ht="306">
      <c r="A58" s="1" t="s">
        <v>194</v>
      </c>
      <c r="E58" s="27" t="s">
        <v>2583</v>
      </c>
    </row>
    <row r="59" ht="25.5">
      <c r="A59" s="1" t="s">
        <v>185</v>
      </c>
      <c r="B59" s="1">
        <v>13</v>
      </c>
      <c r="C59" s="26" t="s">
        <v>2584</v>
      </c>
      <c r="D59" t="s">
        <v>239</v>
      </c>
      <c r="E59" s="27" t="s">
        <v>2585</v>
      </c>
      <c r="F59" s="28" t="s">
        <v>289</v>
      </c>
      <c r="G59" s="29">
        <v>2.3999999999999999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759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 ht="25.5">
      <c r="A61" s="1" t="s">
        <v>193</v>
      </c>
      <c r="E61" s="33" t="s">
        <v>2586</v>
      </c>
    </row>
    <row r="62" ht="306">
      <c r="A62" s="1" t="s">
        <v>194</v>
      </c>
      <c r="E62" s="27" t="s">
        <v>2587</v>
      </c>
    </row>
    <row r="63" ht="25.5">
      <c r="A63" s="1" t="s">
        <v>185</v>
      </c>
      <c r="B63" s="1">
        <v>14</v>
      </c>
      <c r="C63" s="26" t="s">
        <v>2588</v>
      </c>
      <c r="D63" t="s">
        <v>239</v>
      </c>
      <c r="E63" s="27" t="s">
        <v>2589</v>
      </c>
      <c r="F63" s="28" t="s">
        <v>289</v>
      </c>
      <c r="G63" s="29">
        <v>4.8300000000000001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 ht="25.5">
      <c r="A65" s="1" t="s">
        <v>193</v>
      </c>
      <c r="E65" s="33" t="s">
        <v>2590</v>
      </c>
    </row>
    <row r="66" ht="306">
      <c r="A66" s="1" t="s">
        <v>194</v>
      </c>
      <c r="E66" s="27" t="s">
        <v>2583</v>
      </c>
    </row>
    <row r="67" ht="25.5">
      <c r="A67" s="1" t="s">
        <v>185</v>
      </c>
      <c r="B67" s="1">
        <v>15</v>
      </c>
      <c r="C67" s="26" t="s">
        <v>2591</v>
      </c>
      <c r="D67" t="s">
        <v>239</v>
      </c>
      <c r="E67" s="27" t="s">
        <v>2592</v>
      </c>
      <c r="F67" s="28" t="s">
        <v>285</v>
      </c>
      <c r="G67" s="29">
        <v>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759</v>
      </c>
      <c r="O67" s="32">
        <f>M67*AA67</f>
        <v>0</v>
      </c>
      <c r="P67" s="1">
        <v>3</v>
      </c>
      <c r="AA67" s="1">
        <f>IF(P67=1,$O$3,IF(P67=2,$O$4,$O$5))</f>
        <v>0</v>
      </c>
    </row>
    <row r="68" ht="76.5">
      <c r="A68" s="1" t="s">
        <v>191</v>
      </c>
      <c r="E68" s="27" t="s">
        <v>2593</v>
      </c>
    </row>
    <row r="69" ht="25.5">
      <c r="A69" s="1" t="s">
        <v>193</v>
      </c>
      <c r="E69" s="33" t="s">
        <v>2594</v>
      </c>
    </row>
    <row r="70" ht="178.5">
      <c r="A70" s="1" t="s">
        <v>194</v>
      </c>
      <c r="E70" s="27" t="s">
        <v>2595</v>
      </c>
    </row>
    <row r="71">
      <c r="A71" s="1" t="s">
        <v>185</v>
      </c>
      <c r="B71" s="1">
        <v>16</v>
      </c>
      <c r="C71" s="26" t="s">
        <v>2596</v>
      </c>
      <c r="D71" t="s">
        <v>239</v>
      </c>
      <c r="E71" s="27" t="s">
        <v>2597</v>
      </c>
      <c r="F71" s="28" t="s">
        <v>289</v>
      </c>
      <c r="G71" s="29">
        <v>218.40600000000001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 ht="76.5">
      <c r="A73" s="1" t="s">
        <v>193</v>
      </c>
      <c r="E73" s="33" t="s">
        <v>2598</v>
      </c>
    </row>
    <row r="74" ht="114.75">
      <c r="A74" s="1" t="s">
        <v>194</v>
      </c>
      <c r="E74" s="27" t="s">
        <v>2599</v>
      </c>
    </row>
    <row r="75" ht="25.5">
      <c r="A75" s="1" t="s">
        <v>185</v>
      </c>
      <c r="B75" s="1">
        <v>17</v>
      </c>
      <c r="C75" s="26" t="s">
        <v>2600</v>
      </c>
      <c r="D75" t="s">
        <v>239</v>
      </c>
      <c r="E75" s="27" t="s">
        <v>2601</v>
      </c>
      <c r="F75" s="28" t="s">
        <v>289</v>
      </c>
      <c r="G75" s="29">
        <v>99.700000000000003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 ht="38.25">
      <c r="A77" s="1" t="s">
        <v>193</v>
      </c>
      <c r="E77" s="33" t="s">
        <v>2602</v>
      </c>
    </row>
    <row r="78" ht="127.5">
      <c r="A78" s="1" t="s">
        <v>194</v>
      </c>
      <c r="E78" s="27" t="s">
        <v>2603</v>
      </c>
    </row>
    <row r="79" ht="25.5">
      <c r="A79" s="1" t="s">
        <v>185</v>
      </c>
      <c r="B79" s="1">
        <v>18</v>
      </c>
      <c r="C79" s="26" t="s">
        <v>2604</v>
      </c>
      <c r="D79" t="s">
        <v>239</v>
      </c>
      <c r="E79" s="27" t="s">
        <v>2605</v>
      </c>
      <c r="F79" s="28" t="s">
        <v>289</v>
      </c>
      <c r="G79" s="29">
        <v>546.01499999999999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 ht="76.5">
      <c r="A81" s="1" t="s">
        <v>193</v>
      </c>
      <c r="E81" s="33" t="s">
        <v>2606</v>
      </c>
    </row>
    <row r="82" ht="114.75">
      <c r="A82" s="1" t="s">
        <v>194</v>
      </c>
      <c r="E82" s="27" t="s">
        <v>2607</v>
      </c>
    </row>
    <row r="83" ht="25.5">
      <c r="A83" s="1" t="s">
        <v>185</v>
      </c>
      <c r="B83" s="1">
        <v>19</v>
      </c>
      <c r="C83" s="26" t="s">
        <v>2608</v>
      </c>
      <c r="D83" t="s">
        <v>239</v>
      </c>
      <c r="E83" s="27" t="s">
        <v>2609</v>
      </c>
      <c r="F83" s="28" t="s">
        <v>289</v>
      </c>
      <c r="G83" s="29">
        <v>199.40000000000001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 ht="76.5">
      <c r="A85" s="1" t="s">
        <v>193</v>
      </c>
      <c r="E85" s="33" t="s">
        <v>2610</v>
      </c>
    </row>
    <row r="86" ht="114.75">
      <c r="A86" s="1" t="s">
        <v>194</v>
      </c>
      <c r="E86" s="27" t="s">
        <v>2607</v>
      </c>
    </row>
    <row r="87" ht="25.5">
      <c r="A87" s="1" t="s">
        <v>185</v>
      </c>
      <c r="B87" s="1">
        <v>20</v>
      </c>
      <c r="C87" s="26" t="s">
        <v>2611</v>
      </c>
      <c r="D87" t="s">
        <v>239</v>
      </c>
      <c r="E87" s="27" t="s">
        <v>2612</v>
      </c>
      <c r="F87" s="28" t="s">
        <v>289</v>
      </c>
      <c r="G87" s="29">
        <v>277.31999999999999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 ht="63.75">
      <c r="A89" s="1" t="s">
        <v>193</v>
      </c>
      <c r="E89" s="33" t="s">
        <v>2613</v>
      </c>
    </row>
    <row r="90" ht="102">
      <c r="A90" s="1" t="s">
        <v>194</v>
      </c>
      <c r="E90" s="27" t="s">
        <v>2614</v>
      </c>
    </row>
    <row r="91" ht="25.5">
      <c r="A91" s="1" t="s">
        <v>185</v>
      </c>
      <c r="B91" s="1">
        <v>21</v>
      </c>
      <c r="C91" s="26" t="s">
        <v>2615</v>
      </c>
      <c r="D91" t="s">
        <v>239</v>
      </c>
      <c r="E91" s="27" t="s">
        <v>2616</v>
      </c>
      <c r="F91" s="28" t="s">
        <v>289</v>
      </c>
      <c r="G91" s="29">
        <v>164.49000000000001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 ht="63.75">
      <c r="A93" s="1" t="s">
        <v>193</v>
      </c>
      <c r="E93" s="33" t="s">
        <v>2617</v>
      </c>
    </row>
    <row r="94" ht="102">
      <c r="A94" s="1" t="s">
        <v>194</v>
      </c>
      <c r="E94" s="27" t="s">
        <v>2614</v>
      </c>
    </row>
    <row r="95">
      <c r="A95" s="1" t="s">
        <v>185</v>
      </c>
      <c r="B95" s="1">
        <v>22</v>
      </c>
      <c r="C95" s="26" t="s">
        <v>2618</v>
      </c>
      <c r="D95" t="s">
        <v>239</v>
      </c>
      <c r="E95" s="27" t="s">
        <v>2619</v>
      </c>
      <c r="F95" s="28" t="s">
        <v>285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 ht="76.5">
      <c r="A97" s="1" t="s">
        <v>193</v>
      </c>
      <c r="E97" s="33" t="s">
        <v>2620</v>
      </c>
    </row>
    <row r="98" ht="267.75">
      <c r="A98" s="1" t="s">
        <v>194</v>
      </c>
      <c r="E98" s="27" t="s">
        <v>2621</v>
      </c>
    </row>
    <row r="99" ht="25.5">
      <c r="A99" s="1" t="s">
        <v>185</v>
      </c>
      <c r="B99" s="1">
        <v>23</v>
      </c>
      <c r="C99" s="26" t="s">
        <v>2622</v>
      </c>
      <c r="D99" t="s">
        <v>239</v>
      </c>
      <c r="E99" s="27" t="s">
        <v>2623</v>
      </c>
      <c r="F99" s="28" t="s">
        <v>289</v>
      </c>
      <c r="G99" s="29">
        <v>500.47000000000003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191</v>
      </c>
      <c r="E100" s="27" t="s">
        <v>2624</v>
      </c>
    </row>
    <row r="101" ht="89.25">
      <c r="A101" s="1" t="s">
        <v>193</v>
      </c>
      <c r="E101" s="33" t="s">
        <v>2625</v>
      </c>
    </row>
    <row r="102" ht="178.5">
      <c r="A102" s="1" t="s">
        <v>194</v>
      </c>
      <c r="E102" s="27" t="s">
        <v>2626</v>
      </c>
    </row>
    <row r="103" ht="25.5">
      <c r="A103" s="1" t="s">
        <v>185</v>
      </c>
      <c r="B103" s="1">
        <v>24</v>
      </c>
      <c r="C103" s="26" t="s">
        <v>2627</v>
      </c>
      <c r="D103" t="s">
        <v>239</v>
      </c>
      <c r="E103" s="27" t="s">
        <v>2628</v>
      </c>
      <c r="F103" s="28" t="s">
        <v>289</v>
      </c>
      <c r="G103" s="29">
        <v>99.700000000000003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 ht="51">
      <c r="A105" s="1" t="s">
        <v>193</v>
      </c>
      <c r="E105" s="33" t="s">
        <v>2629</v>
      </c>
    </row>
    <row r="106" ht="191.25">
      <c r="A106" s="1" t="s">
        <v>194</v>
      </c>
      <c r="E106" s="27" t="s">
        <v>2630</v>
      </c>
    </row>
    <row r="107">
      <c r="A107" s="1" t="s">
        <v>182</v>
      </c>
      <c r="C107" s="22" t="s">
        <v>1616</v>
      </c>
      <c r="E107" s="23" t="s">
        <v>2631</v>
      </c>
      <c r="L107" s="24">
        <f>SUMIFS(L108:L183,A108:A183,"P")</f>
        <v>0</v>
      </c>
      <c r="M107" s="24">
        <f>SUMIFS(M108:M183,A108:A183,"P")</f>
        <v>0</v>
      </c>
      <c r="N107" s="25"/>
    </row>
    <row r="108">
      <c r="A108" s="1" t="s">
        <v>185</v>
      </c>
      <c r="B108" s="1">
        <v>25</v>
      </c>
      <c r="C108" s="26" t="s">
        <v>2632</v>
      </c>
      <c r="D108" t="s">
        <v>239</v>
      </c>
      <c r="E108" s="27" t="s">
        <v>2633</v>
      </c>
      <c r="F108" s="28" t="s">
        <v>285</v>
      </c>
      <c r="G108" s="29">
        <v>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 ht="38.25">
      <c r="A110" s="1" t="s">
        <v>193</v>
      </c>
      <c r="E110" s="33" t="s">
        <v>2634</v>
      </c>
    </row>
    <row r="111" ht="89.25">
      <c r="A111" s="1" t="s">
        <v>194</v>
      </c>
      <c r="E111" s="27" t="s">
        <v>2635</v>
      </c>
    </row>
    <row r="112">
      <c r="A112" s="1" t="s">
        <v>185</v>
      </c>
      <c r="B112" s="1">
        <v>26</v>
      </c>
      <c r="C112" s="26" t="s">
        <v>2636</v>
      </c>
      <c r="D112" t="s">
        <v>239</v>
      </c>
      <c r="E112" s="27" t="s">
        <v>2637</v>
      </c>
      <c r="F112" s="28" t="s">
        <v>285</v>
      </c>
      <c r="G112" s="29">
        <v>7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 ht="63.75">
      <c r="A114" s="1" t="s">
        <v>193</v>
      </c>
      <c r="E114" s="33" t="s">
        <v>2638</v>
      </c>
    </row>
    <row r="115" ht="153">
      <c r="A115" s="1" t="s">
        <v>194</v>
      </c>
      <c r="E115" s="27" t="s">
        <v>2639</v>
      </c>
    </row>
    <row r="116">
      <c r="A116" s="1" t="s">
        <v>185</v>
      </c>
      <c r="B116" s="1">
        <v>28</v>
      </c>
      <c r="C116" s="26" t="s">
        <v>2514</v>
      </c>
      <c r="D116" t="s">
        <v>239</v>
      </c>
      <c r="E116" s="27" t="s">
        <v>2515</v>
      </c>
      <c r="F116" s="28" t="s">
        <v>241</v>
      </c>
      <c r="G116" s="29">
        <v>294.26999999999998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 ht="25.5">
      <c r="A118" s="1" t="s">
        <v>193</v>
      </c>
      <c r="E118" s="33" t="s">
        <v>2640</v>
      </c>
    </row>
    <row r="119" ht="140.25">
      <c r="A119" s="1" t="s">
        <v>194</v>
      </c>
      <c r="E119" s="27" t="s">
        <v>2517</v>
      </c>
    </row>
    <row r="120">
      <c r="A120" s="1" t="s">
        <v>185</v>
      </c>
      <c r="B120" s="1">
        <v>29</v>
      </c>
      <c r="C120" s="26" t="s">
        <v>2641</v>
      </c>
      <c r="D120" t="s">
        <v>239</v>
      </c>
      <c r="E120" s="27" t="s">
        <v>2642</v>
      </c>
      <c r="F120" s="28" t="s">
        <v>2520</v>
      </c>
      <c r="G120" s="29">
        <v>2600.2669999999998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191</v>
      </c>
      <c r="E121" s="27" t="s">
        <v>2643</v>
      </c>
    </row>
    <row r="122" ht="229.5">
      <c r="A122" s="1" t="s">
        <v>193</v>
      </c>
      <c r="E122" s="33" t="s">
        <v>2644</v>
      </c>
    </row>
    <row r="123" ht="127.5">
      <c r="A123" s="1" t="s">
        <v>194</v>
      </c>
      <c r="E123" s="27" t="s">
        <v>2522</v>
      </c>
    </row>
    <row r="124">
      <c r="A124" s="1" t="s">
        <v>185</v>
      </c>
      <c r="B124" s="1">
        <v>30</v>
      </c>
      <c r="C124" s="26" t="s">
        <v>2518</v>
      </c>
      <c r="D124" t="s">
        <v>239</v>
      </c>
      <c r="E124" s="27" t="s">
        <v>2519</v>
      </c>
      <c r="F124" s="28" t="s">
        <v>2520</v>
      </c>
      <c r="G124" s="29">
        <v>4908.1750000000002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 ht="89.25">
      <c r="A126" s="1" t="s">
        <v>193</v>
      </c>
      <c r="E126" s="33" t="s">
        <v>2645</v>
      </c>
    </row>
    <row r="127" ht="127.5">
      <c r="A127" s="1" t="s">
        <v>194</v>
      </c>
      <c r="E127" s="27" t="s">
        <v>2522</v>
      </c>
    </row>
    <row r="128" ht="25.5">
      <c r="A128" s="1" t="s">
        <v>185</v>
      </c>
      <c r="B128" s="1">
        <v>31</v>
      </c>
      <c r="C128" s="26" t="s">
        <v>2646</v>
      </c>
      <c r="D128" t="s">
        <v>239</v>
      </c>
      <c r="E128" s="27" t="s">
        <v>2647</v>
      </c>
      <c r="F128" s="28" t="s">
        <v>289</v>
      </c>
      <c r="G128" s="29">
        <v>7.2999999999999998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 ht="25.5">
      <c r="A130" s="1" t="s">
        <v>193</v>
      </c>
      <c r="E130" s="33" t="s">
        <v>2648</v>
      </c>
    </row>
    <row r="131" ht="191.25">
      <c r="A131" s="1" t="s">
        <v>194</v>
      </c>
      <c r="E131" s="27" t="s">
        <v>2649</v>
      </c>
    </row>
    <row r="132" ht="25.5">
      <c r="A132" s="1" t="s">
        <v>185</v>
      </c>
      <c r="B132" s="1">
        <v>32</v>
      </c>
      <c r="C132" s="26" t="s">
        <v>2650</v>
      </c>
      <c r="D132" t="s">
        <v>239</v>
      </c>
      <c r="E132" s="27" t="s">
        <v>2651</v>
      </c>
      <c r="F132" s="28" t="s">
        <v>1320</v>
      </c>
      <c r="G132" s="29">
        <v>77.697000000000003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 ht="153">
      <c r="A134" s="1" t="s">
        <v>193</v>
      </c>
      <c r="E134" s="33" t="s">
        <v>2652</v>
      </c>
    </row>
    <row r="135" ht="114.75">
      <c r="A135" s="1" t="s">
        <v>194</v>
      </c>
      <c r="E135" s="27" t="s">
        <v>2653</v>
      </c>
    </row>
    <row r="136" ht="25.5">
      <c r="A136" s="1" t="s">
        <v>185</v>
      </c>
      <c r="B136" s="1">
        <v>33</v>
      </c>
      <c r="C136" s="26" t="s">
        <v>2654</v>
      </c>
      <c r="D136" t="s">
        <v>239</v>
      </c>
      <c r="E136" s="27" t="s">
        <v>2655</v>
      </c>
      <c r="F136" s="28" t="s">
        <v>289</v>
      </c>
      <c r="G136" s="29">
        <v>17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 ht="25.5">
      <c r="A138" s="1" t="s">
        <v>193</v>
      </c>
      <c r="E138" s="33" t="s">
        <v>2656</v>
      </c>
    </row>
    <row r="139" ht="191.25">
      <c r="A139" s="1" t="s">
        <v>194</v>
      </c>
      <c r="E139" s="27" t="s">
        <v>2657</v>
      </c>
    </row>
    <row r="140" ht="25.5">
      <c r="A140" s="1" t="s">
        <v>185</v>
      </c>
      <c r="B140" s="1">
        <v>34</v>
      </c>
      <c r="C140" s="26" t="s">
        <v>2658</v>
      </c>
      <c r="D140" t="s">
        <v>239</v>
      </c>
      <c r="E140" s="27" t="s">
        <v>2659</v>
      </c>
      <c r="F140" s="28" t="s">
        <v>1320</v>
      </c>
      <c r="G140" s="29">
        <v>183.27099999999999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 ht="140.25">
      <c r="A142" s="1" t="s">
        <v>193</v>
      </c>
      <c r="E142" s="33" t="s">
        <v>2660</v>
      </c>
    </row>
    <row r="143" ht="114.75">
      <c r="A143" s="1" t="s">
        <v>194</v>
      </c>
      <c r="E143" s="27" t="s">
        <v>2661</v>
      </c>
    </row>
    <row r="144">
      <c r="A144" s="1" t="s">
        <v>185</v>
      </c>
      <c r="B144" s="1">
        <v>35</v>
      </c>
      <c r="C144" s="26" t="s">
        <v>2662</v>
      </c>
      <c r="D144" t="s">
        <v>239</v>
      </c>
      <c r="E144" s="27" t="s">
        <v>2663</v>
      </c>
      <c r="F144" s="28" t="s">
        <v>289</v>
      </c>
      <c r="G144" s="29">
        <v>25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242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191</v>
      </c>
      <c r="E145" s="27" t="s">
        <v>243</v>
      </c>
    </row>
    <row r="146" ht="25.5">
      <c r="A146" s="1" t="s">
        <v>193</v>
      </c>
      <c r="E146" s="33" t="s">
        <v>2664</v>
      </c>
    </row>
    <row r="147" ht="191.25">
      <c r="A147" s="1" t="s">
        <v>194</v>
      </c>
      <c r="E147" s="27" t="s">
        <v>2665</v>
      </c>
    </row>
    <row r="148" ht="25.5">
      <c r="A148" s="1" t="s">
        <v>185</v>
      </c>
      <c r="B148" s="1">
        <v>36</v>
      </c>
      <c r="C148" s="26" t="s">
        <v>2666</v>
      </c>
      <c r="D148" t="s">
        <v>239</v>
      </c>
      <c r="E148" s="27" t="s">
        <v>2667</v>
      </c>
      <c r="F148" s="28" t="s">
        <v>1320</v>
      </c>
      <c r="G148" s="29">
        <v>15.050000000000001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242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191</v>
      </c>
      <c r="E149" s="27" t="s">
        <v>243</v>
      </c>
    </row>
    <row r="150" ht="89.25">
      <c r="A150" s="1" t="s">
        <v>193</v>
      </c>
      <c r="E150" s="33" t="s">
        <v>2668</v>
      </c>
    </row>
    <row r="151" ht="140.25">
      <c r="A151" s="1" t="s">
        <v>194</v>
      </c>
      <c r="E151" s="27" t="s">
        <v>2669</v>
      </c>
    </row>
    <row r="152" ht="25.5">
      <c r="A152" s="1" t="s">
        <v>185</v>
      </c>
      <c r="B152" s="1">
        <v>37</v>
      </c>
      <c r="C152" s="26" t="s">
        <v>2670</v>
      </c>
      <c r="D152" t="s">
        <v>239</v>
      </c>
      <c r="E152" s="27" t="s">
        <v>2671</v>
      </c>
      <c r="F152" s="28" t="s">
        <v>1320</v>
      </c>
      <c r="G152" s="29">
        <v>269.52699999999999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242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191</v>
      </c>
      <c r="E153" s="27" t="s">
        <v>243</v>
      </c>
    </row>
    <row r="154" ht="127.5">
      <c r="A154" s="1" t="s">
        <v>193</v>
      </c>
      <c r="E154" s="33" t="s">
        <v>2672</v>
      </c>
    </row>
    <row r="155" ht="140.25">
      <c r="A155" s="1" t="s">
        <v>194</v>
      </c>
      <c r="E155" s="27" t="s">
        <v>2673</v>
      </c>
    </row>
    <row r="156" ht="38.25">
      <c r="A156" s="1" t="s">
        <v>185</v>
      </c>
      <c r="B156" s="1">
        <v>38</v>
      </c>
      <c r="C156" s="26" t="s">
        <v>2674</v>
      </c>
      <c r="D156" t="s">
        <v>239</v>
      </c>
      <c r="E156" s="27" t="s">
        <v>2675</v>
      </c>
      <c r="F156" s="28" t="s">
        <v>289</v>
      </c>
      <c r="G156" s="29">
        <v>74.471000000000004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242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191</v>
      </c>
      <c r="E157" s="27" t="s">
        <v>243</v>
      </c>
    </row>
    <row r="158" ht="51">
      <c r="A158" s="1" t="s">
        <v>193</v>
      </c>
      <c r="E158" s="33" t="s">
        <v>2676</v>
      </c>
    </row>
    <row r="159" ht="204">
      <c r="A159" s="1" t="s">
        <v>194</v>
      </c>
      <c r="E159" s="27" t="s">
        <v>2677</v>
      </c>
    </row>
    <row r="160">
      <c r="A160" s="1" t="s">
        <v>185</v>
      </c>
      <c r="B160" s="1">
        <v>39</v>
      </c>
      <c r="C160" s="26" t="s">
        <v>2678</v>
      </c>
      <c r="D160" t="s">
        <v>239</v>
      </c>
      <c r="E160" s="27" t="s">
        <v>2679</v>
      </c>
      <c r="F160" s="28" t="s">
        <v>285</v>
      </c>
      <c r="G160" s="29">
        <v>2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242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243</v>
      </c>
    </row>
    <row r="162" ht="25.5">
      <c r="A162" s="1" t="s">
        <v>193</v>
      </c>
      <c r="E162" s="33" t="s">
        <v>2680</v>
      </c>
    </row>
    <row r="163" ht="127.5">
      <c r="A163" s="1" t="s">
        <v>194</v>
      </c>
      <c r="E163" s="27" t="s">
        <v>2681</v>
      </c>
    </row>
    <row r="164" ht="25.5">
      <c r="A164" s="1" t="s">
        <v>185</v>
      </c>
      <c r="B164" s="1">
        <v>40</v>
      </c>
      <c r="C164" s="26" t="s">
        <v>2682</v>
      </c>
      <c r="D164" t="s">
        <v>239</v>
      </c>
      <c r="E164" s="27" t="s">
        <v>2683</v>
      </c>
      <c r="F164" s="28" t="s">
        <v>1320</v>
      </c>
      <c r="G164" s="29">
        <v>1.413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243</v>
      </c>
    </row>
    <row r="166" ht="38.25">
      <c r="A166" s="1" t="s">
        <v>193</v>
      </c>
      <c r="E166" s="33" t="s">
        <v>2684</v>
      </c>
    </row>
    <row r="167" ht="127.5">
      <c r="A167" s="1" t="s">
        <v>194</v>
      </c>
      <c r="E167" s="27" t="s">
        <v>2685</v>
      </c>
    </row>
    <row r="168">
      <c r="A168" s="1" t="s">
        <v>185</v>
      </c>
      <c r="B168" s="1">
        <v>41</v>
      </c>
      <c r="C168" s="26" t="s">
        <v>2686</v>
      </c>
      <c r="D168" t="s">
        <v>239</v>
      </c>
      <c r="E168" s="27" t="s">
        <v>2687</v>
      </c>
      <c r="F168" s="28" t="s">
        <v>285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759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243</v>
      </c>
    </row>
    <row r="170">
      <c r="A170" s="1" t="s">
        <v>193</v>
      </c>
      <c r="E170" s="33" t="s">
        <v>2688</v>
      </c>
    </row>
    <row r="171" ht="165.75">
      <c r="A171" s="1" t="s">
        <v>194</v>
      </c>
      <c r="E171" s="27" t="s">
        <v>2689</v>
      </c>
    </row>
    <row r="172">
      <c r="A172" s="1" t="s">
        <v>185</v>
      </c>
      <c r="B172" s="1">
        <v>42</v>
      </c>
      <c r="C172" s="26" t="s">
        <v>2690</v>
      </c>
      <c r="D172" t="s">
        <v>239</v>
      </c>
      <c r="E172" s="27" t="s">
        <v>2691</v>
      </c>
      <c r="F172" s="28" t="s">
        <v>285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243</v>
      </c>
    </row>
    <row r="174" ht="25.5">
      <c r="A174" s="1" t="s">
        <v>193</v>
      </c>
      <c r="E174" s="33" t="s">
        <v>2692</v>
      </c>
    </row>
    <row r="175" ht="127.5">
      <c r="A175" s="1" t="s">
        <v>194</v>
      </c>
      <c r="E175" s="27" t="s">
        <v>2693</v>
      </c>
    </row>
    <row r="176" ht="25.5">
      <c r="A176" s="1" t="s">
        <v>185</v>
      </c>
      <c r="B176" s="1">
        <v>43</v>
      </c>
      <c r="C176" s="26" t="s">
        <v>2694</v>
      </c>
      <c r="D176" t="s">
        <v>239</v>
      </c>
      <c r="E176" s="27" t="s">
        <v>2695</v>
      </c>
      <c r="F176" s="28" t="s">
        <v>1320</v>
      </c>
      <c r="G176" s="29">
        <v>3.3479999999999999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242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243</v>
      </c>
    </row>
    <row r="178" ht="38.25">
      <c r="A178" s="1" t="s">
        <v>193</v>
      </c>
      <c r="E178" s="33" t="s">
        <v>2696</v>
      </c>
    </row>
    <row r="179" ht="127.5">
      <c r="A179" s="1" t="s">
        <v>194</v>
      </c>
      <c r="E179" s="27" t="s">
        <v>2697</v>
      </c>
    </row>
    <row r="180">
      <c r="A180" s="1" t="s">
        <v>185</v>
      </c>
      <c r="B180" s="1">
        <v>27</v>
      </c>
      <c r="C180" s="26" t="s">
        <v>2698</v>
      </c>
      <c r="D180" t="s">
        <v>239</v>
      </c>
      <c r="E180" s="27" t="s">
        <v>2699</v>
      </c>
      <c r="F180" s="28" t="s">
        <v>269</v>
      </c>
      <c r="G180" s="29">
        <v>750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759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2700</v>
      </c>
    </row>
    <row r="182" ht="38.25">
      <c r="A182" s="1" t="s">
        <v>193</v>
      </c>
      <c r="E182" s="33" t="s">
        <v>2701</v>
      </c>
    </row>
    <row r="183" ht="153">
      <c r="A183" s="1" t="s">
        <v>194</v>
      </c>
      <c r="E183" s="27" t="s">
        <v>2702</v>
      </c>
    </row>
  </sheetData>
  <sheetProtection sheet="1" objects="1" scenarios="1" spinCount="100000" saltValue="IgT9END8vM3ybg9sa/xbltxw6MMLM4jZUC8dgUdFXg12OpI4YhB0BTO76ee9Mrc5dcvDBJcpmnaXqlg1cdQ8nQ==" hashValue="9kfyQheqsBCZuZOJ5ODC/SxvKAHr/znM8jhSSAN/61obUrFfpVTGWgpD7GvHLy6uCAO9ExSHDPX31Fi+hZFVj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COUNTIFS(L8:L427,"=0",A8:A427,"P")+COUNTIFS(L8:L427,"",A8:A427,"P")+SUM(Q8:Q427)</f>
        <v>0</v>
      </c>
    </row>
    <row r="8">
      <c r="A8" s="1" t="s">
        <v>180</v>
      </c>
      <c r="C8" s="22" t="s">
        <v>538</v>
      </c>
      <c r="E8" s="23" t="s">
        <v>17</v>
      </c>
      <c r="L8" s="24">
        <f>L9+L54+L63+L80+L85+L90+L103+L128+L145+L422</f>
        <v>0</v>
      </c>
      <c r="M8" s="24">
        <f>M9+M54+M63+M80+M85+M90+M103+M128+M145+M422</f>
        <v>0</v>
      </c>
      <c r="N8" s="25"/>
    </row>
    <row r="9">
      <c r="A9" s="1" t="s">
        <v>182</v>
      </c>
      <c r="C9" s="22" t="s">
        <v>183</v>
      </c>
      <c r="E9" s="23" t="s">
        <v>539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13.109999999999999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</v>
      </c>
      <c r="C14" s="26" t="s">
        <v>196</v>
      </c>
      <c r="D14" t="s">
        <v>197</v>
      </c>
      <c r="E14" s="27" t="s">
        <v>198</v>
      </c>
      <c r="F14" s="28" t="s">
        <v>189</v>
      </c>
      <c r="G14" s="29">
        <v>3.2799999999999998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3</v>
      </c>
      <c r="C18" s="26" t="s">
        <v>199</v>
      </c>
      <c r="D18" t="s">
        <v>200</v>
      </c>
      <c r="E18" s="27" t="s">
        <v>201</v>
      </c>
      <c r="F18" s="28" t="s">
        <v>189</v>
      </c>
      <c r="G18" s="29">
        <v>0.85999999999999999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4</v>
      </c>
      <c r="C22" s="26" t="s">
        <v>202</v>
      </c>
      <c r="D22" t="s">
        <v>203</v>
      </c>
      <c r="E22" s="27" t="s">
        <v>204</v>
      </c>
      <c r="F22" s="28" t="s">
        <v>189</v>
      </c>
      <c r="G22" s="29">
        <v>5.5700000000000003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5</v>
      </c>
      <c r="C26" s="26" t="s">
        <v>205</v>
      </c>
      <c r="D26" t="s">
        <v>206</v>
      </c>
      <c r="E26" s="27" t="s">
        <v>207</v>
      </c>
      <c r="F26" s="28" t="s">
        <v>189</v>
      </c>
      <c r="G26" s="29">
        <v>0.20000000000000001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</row>
    <row r="29" ht="127.5">
      <c r="A29" s="1" t="s">
        <v>194</v>
      </c>
      <c r="E29" s="27" t="s">
        <v>208</v>
      </c>
    </row>
    <row r="30" ht="25.5">
      <c r="A30" s="1" t="s">
        <v>185</v>
      </c>
      <c r="B30" s="1">
        <v>6</v>
      </c>
      <c r="C30" s="26" t="s">
        <v>209</v>
      </c>
      <c r="D30" t="s">
        <v>210</v>
      </c>
      <c r="E30" s="27" t="s">
        <v>211</v>
      </c>
      <c r="F30" s="28" t="s">
        <v>189</v>
      </c>
      <c r="G30" s="29">
        <v>0.080000000000000002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38.25">
      <c r="A34" s="1" t="s">
        <v>185</v>
      </c>
      <c r="B34" s="1">
        <v>7</v>
      </c>
      <c r="C34" s="26" t="s">
        <v>212</v>
      </c>
      <c r="D34" t="s">
        <v>213</v>
      </c>
      <c r="E34" s="27" t="s">
        <v>214</v>
      </c>
      <c r="F34" s="28" t="s">
        <v>189</v>
      </c>
      <c r="G34" s="29">
        <v>0.77000000000000002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8</v>
      </c>
      <c r="C38" s="26" t="s">
        <v>215</v>
      </c>
      <c r="D38" t="s">
        <v>216</v>
      </c>
      <c r="E38" s="27" t="s">
        <v>217</v>
      </c>
      <c r="F38" s="28" t="s">
        <v>189</v>
      </c>
      <c r="G38" s="29">
        <v>0.059999999999999998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>
      <c r="A40" s="1" t="s">
        <v>193</v>
      </c>
    </row>
    <row r="41" ht="127.5">
      <c r="A41" s="1" t="s">
        <v>194</v>
      </c>
      <c r="E41" s="27" t="s">
        <v>208</v>
      </c>
    </row>
    <row r="42" ht="25.5">
      <c r="A42" s="1" t="s">
        <v>185</v>
      </c>
      <c r="B42" s="1">
        <v>9</v>
      </c>
      <c r="C42" s="26" t="s">
        <v>224</v>
      </c>
      <c r="D42" t="s">
        <v>225</v>
      </c>
      <c r="E42" s="27" t="s">
        <v>226</v>
      </c>
      <c r="F42" s="28" t="s">
        <v>189</v>
      </c>
      <c r="G42" s="29">
        <v>0.29999999999999999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192</v>
      </c>
    </row>
    <row r="44">
      <c r="A44" s="1" t="s">
        <v>193</v>
      </c>
    </row>
    <row r="45" ht="153">
      <c r="A45" s="1" t="s">
        <v>194</v>
      </c>
      <c r="E45" s="27" t="s">
        <v>195</v>
      </c>
    </row>
    <row r="46" ht="25.5">
      <c r="A46" s="1" t="s">
        <v>185</v>
      </c>
      <c r="B46" s="1">
        <v>10</v>
      </c>
      <c r="C46" s="26" t="s">
        <v>227</v>
      </c>
      <c r="D46" t="s">
        <v>228</v>
      </c>
      <c r="E46" s="27" t="s">
        <v>229</v>
      </c>
      <c r="F46" s="28" t="s">
        <v>189</v>
      </c>
      <c r="G46" s="29">
        <v>0.010999999999999999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192</v>
      </c>
    </row>
    <row r="48">
      <c r="A48" s="1" t="s">
        <v>193</v>
      </c>
    </row>
    <row r="49" ht="153">
      <c r="A49" s="1" t="s">
        <v>194</v>
      </c>
      <c r="E49" s="27" t="s">
        <v>195</v>
      </c>
    </row>
    <row r="50" ht="25.5">
      <c r="A50" s="1" t="s">
        <v>185</v>
      </c>
      <c r="B50" s="1">
        <v>11</v>
      </c>
      <c r="C50" s="26" t="s">
        <v>230</v>
      </c>
      <c r="D50" t="s">
        <v>231</v>
      </c>
      <c r="E50" s="27" t="s">
        <v>232</v>
      </c>
      <c r="F50" s="28" t="s">
        <v>189</v>
      </c>
      <c r="G50" s="29">
        <v>0.17000000000000001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190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192</v>
      </c>
    </row>
    <row r="52">
      <c r="A52" s="1" t="s">
        <v>193</v>
      </c>
    </row>
    <row r="53" ht="153">
      <c r="A53" s="1" t="s">
        <v>194</v>
      </c>
      <c r="E53" s="27" t="s">
        <v>195</v>
      </c>
    </row>
    <row r="54">
      <c r="A54" s="1" t="s">
        <v>182</v>
      </c>
      <c r="C54" s="22" t="s">
        <v>236</v>
      </c>
      <c r="E54" s="23" t="s">
        <v>237</v>
      </c>
      <c r="L54" s="24">
        <f>SUMIFS(L55:L62,A55:A62,"P")</f>
        <v>0</v>
      </c>
      <c r="M54" s="24">
        <f>SUMIFS(M55:M62,A55:A62,"P")</f>
        <v>0</v>
      </c>
      <c r="N54" s="25"/>
    </row>
    <row r="55">
      <c r="A55" s="1" t="s">
        <v>185</v>
      </c>
      <c r="B55" s="1">
        <v>91</v>
      </c>
      <c r="C55" s="26" t="s">
        <v>238</v>
      </c>
      <c r="D55" t="s">
        <v>239</v>
      </c>
      <c r="E55" s="27" t="s">
        <v>240</v>
      </c>
      <c r="F55" s="28" t="s">
        <v>241</v>
      </c>
      <c r="G55" s="29">
        <v>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</row>
    <row r="58" ht="369.75">
      <c r="A58" s="1" t="s">
        <v>194</v>
      </c>
      <c r="E58" s="27" t="s">
        <v>244</v>
      </c>
    </row>
    <row r="59">
      <c r="A59" s="1" t="s">
        <v>185</v>
      </c>
      <c r="B59" s="1">
        <v>12</v>
      </c>
      <c r="C59" s="26" t="s">
        <v>245</v>
      </c>
      <c r="D59" t="s">
        <v>239</v>
      </c>
      <c r="E59" s="27" t="s">
        <v>246</v>
      </c>
      <c r="F59" s="28" t="s">
        <v>241</v>
      </c>
      <c r="G59" s="29">
        <v>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</row>
    <row r="62" ht="369.75">
      <c r="A62" s="1" t="s">
        <v>194</v>
      </c>
      <c r="E62" s="27" t="s">
        <v>247</v>
      </c>
    </row>
    <row r="63">
      <c r="A63" s="1" t="s">
        <v>182</v>
      </c>
      <c r="C63" s="22" t="s">
        <v>248</v>
      </c>
      <c r="E63" s="23" t="s">
        <v>249</v>
      </c>
      <c r="L63" s="24">
        <f>SUMIFS(L64:L79,A64:A79,"P")</f>
        <v>0</v>
      </c>
      <c r="M63" s="24">
        <f>SUMIFS(M64:M79,A64:A79,"P")</f>
        <v>0</v>
      </c>
      <c r="N63" s="25"/>
    </row>
    <row r="64">
      <c r="A64" s="1" t="s">
        <v>185</v>
      </c>
      <c r="B64" s="1">
        <v>92</v>
      </c>
      <c r="C64" s="26" t="s">
        <v>250</v>
      </c>
      <c r="D64" t="s">
        <v>239</v>
      </c>
      <c r="E64" s="27" t="s">
        <v>251</v>
      </c>
      <c r="F64" s="28" t="s">
        <v>241</v>
      </c>
      <c r="G64" s="29">
        <v>16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</row>
    <row r="67" ht="318.75">
      <c r="A67" s="1" t="s">
        <v>194</v>
      </c>
      <c r="E67" s="27" t="s">
        <v>252</v>
      </c>
    </row>
    <row r="68">
      <c r="A68" s="1" t="s">
        <v>185</v>
      </c>
      <c r="B68" s="1">
        <v>13</v>
      </c>
      <c r="C68" s="26" t="s">
        <v>253</v>
      </c>
      <c r="D68" t="s">
        <v>239</v>
      </c>
      <c r="E68" s="27" t="s">
        <v>254</v>
      </c>
      <c r="F68" s="28" t="s">
        <v>241</v>
      </c>
      <c r="G68" s="29">
        <v>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</row>
    <row r="71" ht="318.75">
      <c r="A71" s="1" t="s">
        <v>194</v>
      </c>
      <c r="E71" s="27" t="s">
        <v>255</v>
      </c>
    </row>
    <row r="72">
      <c r="A72" s="1" t="s">
        <v>185</v>
      </c>
      <c r="B72" s="1">
        <v>93</v>
      </c>
      <c r="C72" s="26" t="s">
        <v>256</v>
      </c>
      <c r="D72" t="s">
        <v>239</v>
      </c>
      <c r="E72" s="27" t="s">
        <v>257</v>
      </c>
      <c r="F72" s="28" t="s">
        <v>241</v>
      </c>
      <c r="G72" s="29">
        <v>504.98000000000002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</row>
    <row r="75" ht="318.75">
      <c r="A75" s="1" t="s">
        <v>194</v>
      </c>
      <c r="E75" s="27" t="s">
        <v>252</v>
      </c>
    </row>
    <row r="76">
      <c r="A76" s="1" t="s">
        <v>185</v>
      </c>
      <c r="B76" s="1">
        <v>14</v>
      </c>
      <c r="C76" s="26" t="s">
        <v>258</v>
      </c>
      <c r="D76" t="s">
        <v>239</v>
      </c>
      <c r="E76" s="27" t="s">
        <v>259</v>
      </c>
      <c r="F76" s="28" t="s">
        <v>241</v>
      </c>
      <c r="G76" s="29">
        <v>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</row>
    <row r="79" ht="318.75">
      <c r="A79" s="1" t="s">
        <v>194</v>
      </c>
      <c r="E79" s="27" t="s">
        <v>255</v>
      </c>
    </row>
    <row r="80">
      <c r="A80" s="1" t="s">
        <v>182</v>
      </c>
      <c r="C80" s="22" t="s">
        <v>260</v>
      </c>
      <c r="E80" s="23" t="s">
        <v>261</v>
      </c>
      <c r="L80" s="24">
        <f>SUMIFS(L81:L84,A81:A84,"P")</f>
        <v>0</v>
      </c>
      <c r="M80" s="24">
        <f>SUMIFS(M81:M84,A81:A84,"P")</f>
        <v>0</v>
      </c>
      <c r="N80" s="25"/>
    </row>
    <row r="81">
      <c r="A81" s="1" t="s">
        <v>185</v>
      </c>
      <c r="B81" s="1">
        <v>15</v>
      </c>
      <c r="C81" s="26" t="s">
        <v>262</v>
      </c>
      <c r="D81" t="s">
        <v>239</v>
      </c>
      <c r="E81" s="27" t="s">
        <v>263</v>
      </c>
      <c r="F81" s="28" t="s">
        <v>241</v>
      </c>
      <c r="G81" s="29">
        <v>520.98000000000002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242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191</v>
      </c>
      <c r="E82" s="27" t="s">
        <v>243</v>
      </c>
    </row>
    <row r="83">
      <c r="A83" s="1" t="s">
        <v>193</v>
      </c>
    </row>
    <row r="84" ht="229.5">
      <c r="A84" s="1" t="s">
        <v>194</v>
      </c>
      <c r="E84" s="27" t="s">
        <v>264</v>
      </c>
    </row>
    <row r="85">
      <c r="A85" s="1" t="s">
        <v>182</v>
      </c>
      <c r="C85" s="22" t="s">
        <v>265</v>
      </c>
      <c r="E85" s="23" t="s">
        <v>266</v>
      </c>
      <c r="L85" s="24">
        <f>SUMIFS(L86:L89,A86:A89,"P")</f>
        <v>0</v>
      </c>
      <c r="M85" s="24">
        <f>SUMIFS(M86:M89,A86:A89,"P")</f>
        <v>0</v>
      </c>
      <c r="N85" s="25"/>
    </row>
    <row r="86">
      <c r="A86" s="1" t="s">
        <v>185</v>
      </c>
      <c r="B86" s="1">
        <v>16</v>
      </c>
      <c r="C86" s="26" t="s">
        <v>267</v>
      </c>
      <c r="D86" t="s">
        <v>239</v>
      </c>
      <c r="E86" s="27" t="s">
        <v>268</v>
      </c>
      <c r="F86" s="28" t="s">
        <v>269</v>
      </c>
      <c r="G86" s="29">
        <v>12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</row>
    <row r="89">
      <c r="A89" s="1" t="s">
        <v>194</v>
      </c>
      <c r="E89" s="27" t="s">
        <v>270</v>
      </c>
    </row>
    <row r="90">
      <c r="A90" s="1" t="s">
        <v>182</v>
      </c>
      <c r="C90" s="22" t="s">
        <v>271</v>
      </c>
      <c r="E90" s="23" t="s">
        <v>272</v>
      </c>
      <c r="L90" s="24">
        <f>SUMIFS(L91:L102,A91:A102,"P")</f>
        <v>0</v>
      </c>
      <c r="M90" s="24">
        <f>SUMIFS(M91:M102,A91:A102,"P")</f>
        <v>0</v>
      </c>
      <c r="N90" s="25"/>
    </row>
    <row r="91">
      <c r="A91" s="1" t="s">
        <v>185</v>
      </c>
      <c r="B91" s="1">
        <v>17</v>
      </c>
      <c r="C91" s="26" t="s">
        <v>273</v>
      </c>
      <c r="D91" t="s">
        <v>239</v>
      </c>
      <c r="E91" s="27" t="s">
        <v>274</v>
      </c>
      <c r="F91" s="28" t="s">
        <v>269</v>
      </c>
      <c r="G91" s="29">
        <v>12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</row>
    <row r="94" ht="51">
      <c r="A94" s="1" t="s">
        <v>194</v>
      </c>
      <c r="E94" s="27" t="s">
        <v>275</v>
      </c>
    </row>
    <row r="95">
      <c r="A95" s="1" t="s">
        <v>185</v>
      </c>
      <c r="B95" s="1">
        <v>18</v>
      </c>
      <c r="C95" s="26" t="s">
        <v>276</v>
      </c>
      <c r="D95" t="s">
        <v>239</v>
      </c>
      <c r="E95" s="27" t="s">
        <v>277</v>
      </c>
      <c r="F95" s="28" t="s">
        <v>269</v>
      </c>
      <c r="G95" s="29">
        <v>12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</row>
    <row r="98" ht="51">
      <c r="A98" s="1" t="s">
        <v>194</v>
      </c>
      <c r="E98" s="27" t="s">
        <v>275</v>
      </c>
    </row>
    <row r="99">
      <c r="A99" s="1" t="s">
        <v>185</v>
      </c>
      <c r="B99" s="1">
        <v>19</v>
      </c>
      <c r="C99" s="26" t="s">
        <v>278</v>
      </c>
      <c r="D99" t="s">
        <v>239</v>
      </c>
      <c r="E99" s="27" t="s">
        <v>279</v>
      </c>
      <c r="F99" s="28" t="s">
        <v>269</v>
      </c>
      <c r="G99" s="29">
        <v>12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243</v>
      </c>
    </row>
    <row r="101">
      <c r="A101" s="1" t="s">
        <v>193</v>
      </c>
    </row>
    <row r="102" ht="140.25">
      <c r="A102" s="1" t="s">
        <v>194</v>
      </c>
      <c r="E102" s="27" t="s">
        <v>280</v>
      </c>
    </row>
    <row r="103">
      <c r="A103" s="1" t="s">
        <v>182</v>
      </c>
      <c r="C103" s="22" t="s">
        <v>281</v>
      </c>
      <c r="E103" s="23" t="s">
        <v>282</v>
      </c>
      <c r="L103" s="24">
        <f>SUMIFS(L104:L127,A104:A127,"P")</f>
        <v>0</v>
      </c>
      <c r="M103" s="24">
        <f>SUMIFS(M104:M127,A104:A127,"P")</f>
        <v>0</v>
      </c>
      <c r="N103" s="25"/>
    </row>
    <row r="104">
      <c r="A104" s="1" t="s">
        <v>185</v>
      </c>
      <c r="B104" s="1">
        <v>20</v>
      </c>
      <c r="C104" s="26" t="s">
        <v>283</v>
      </c>
      <c r="D104" t="s">
        <v>239</v>
      </c>
      <c r="E104" s="27" t="s">
        <v>284</v>
      </c>
      <c r="F104" s="28" t="s">
        <v>285</v>
      </c>
      <c r="G104" s="29">
        <v>38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</row>
    <row r="107" ht="114.75">
      <c r="A107" s="1" t="s">
        <v>194</v>
      </c>
      <c r="E107" s="27" t="s">
        <v>286</v>
      </c>
    </row>
    <row r="108">
      <c r="A108" s="1" t="s">
        <v>185</v>
      </c>
      <c r="B108" s="1">
        <v>21</v>
      </c>
      <c r="C108" s="26" t="s">
        <v>287</v>
      </c>
      <c r="D108" t="s">
        <v>239</v>
      </c>
      <c r="E108" s="27" t="s">
        <v>288</v>
      </c>
      <c r="F108" s="28" t="s">
        <v>289</v>
      </c>
      <c r="G108" s="29">
        <v>1009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</row>
    <row r="111" ht="102">
      <c r="A111" s="1" t="s">
        <v>194</v>
      </c>
      <c r="E111" s="27" t="s">
        <v>290</v>
      </c>
    </row>
    <row r="112">
      <c r="A112" s="1" t="s">
        <v>185</v>
      </c>
      <c r="B112" s="1">
        <v>22</v>
      </c>
      <c r="C112" s="26" t="s">
        <v>540</v>
      </c>
      <c r="D112" t="s">
        <v>239</v>
      </c>
      <c r="E112" s="27" t="s">
        <v>541</v>
      </c>
      <c r="F112" s="28" t="s">
        <v>289</v>
      </c>
      <c r="G112" s="29">
        <v>657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</row>
    <row r="115" ht="102">
      <c r="A115" s="1" t="s">
        <v>194</v>
      </c>
      <c r="E115" s="27" t="s">
        <v>290</v>
      </c>
    </row>
    <row r="116">
      <c r="A116" s="1" t="s">
        <v>185</v>
      </c>
      <c r="B116" s="1">
        <v>23</v>
      </c>
      <c r="C116" s="26" t="s">
        <v>291</v>
      </c>
      <c r="D116" t="s">
        <v>239</v>
      </c>
      <c r="E116" s="27" t="s">
        <v>292</v>
      </c>
      <c r="F116" s="28" t="s">
        <v>289</v>
      </c>
      <c r="G116" s="29">
        <v>556.20000000000005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</row>
    <row r="119" ht="102">
      <c r="A119" s="1" t="s">
        <v>194</v>
      </c>
      <c r="E119" s="27" t="s">
        <v>293</v>
      </c>
    </row>
    <row r="120">
      <c r="A120" s="1" t="s">
        <v>185</v>
      </c>
      <c r="B120" s="1">
        <v>24</v>
      </c>
      <c r="C120" s="26" t="s">
        <v>294</v>
      </c>
      <c r="D120" t="s">
        <v>239</v>
      </c>
      <c r="E120" s="27" t="s">
        <v>295</v>
      </c>
      <c r="F120" s="28" t="s">
        <v>289</v>
      </c>
      <c r="G120" s="29">
        <v>232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</row>
    <row r="123" ht="140.25">
      <c r="A123" s="1" t="s">
        <v>194</v>
      </c>
      <c r="E123" s="27" t="s">
        <v>296</v>
      </c>
    </row>
    <row r="124" ht="25.5">
      <c r="A124" s="1" t="s">
        <v>185</v>
      </c>
      <c r="B124" s="1">
        <v>25</v>
      </c>
      <c r="C124" s="26" t="s">
        <v>297</v>
      </c>
      <c r="D124" t="s">
        <v>239</v>
      </c>
      <c r="E124" s="27" t="s">
        <v>298</v>
      </c>
      <c r="F124" s="28" t="s">
        <v>285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</row>
    <row r="127" ht="127.5">
      <c r="A127" s="1" t="s">
        <v>194</v>
      </c>
      <c r="E127" s="27" t="s">
        <v>299</v>
      </c>
    </row>
    <row r="128">
      <c r="A128" s="1" t="s">
        <v>182</v>
      </c>
      <c r="C128" s="22" t="s">
        <v>303</v>
      </c>
      <c r="E128" s="23" t="s">
        <v>304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185</v>
      </c>
      <c r="B129" s="1">
        <v>26</v>
      </c>
      <c r="C129" s="26" t="s">
        <v>305</v>
      </c>
      <c r="D129" t="s">
        <v>239</v>
      </c>
      <c r="E129" s="27" t="s">
        <v>306</v>
      </c>
      <c r="F129" s="28" t="s">
        <v>289</v>
      </c>
      <c r="G129" s="29">
        <v>300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>
      <c r="A131" s="1" t="s">
        <v>193</v>
      </c>
    </row>
    <row r="132" ht="114.75">
      <c r="A132" s="1" t="s">
        <v>194</v>
      </c>
      <c r="E132" s="27" t="s">
        <v>307</v>
      </c>
    </row>
    <row r="133">
      <c r="A133" s="1" t="s">
        <v>185</v>
      </c>
      <c r="B133" s="1">
        <v>27</v>
      </c>
      <c r="C133" s="26" t="s">
        <v>308</v>
      </c>
      <c r="D133" t="s">
        <v>239</v>
      </c>
      <c r="E133" s="27" t="s">
        <v>309</v>
      </c>
      <c r="F133" s="28" t="s">
        <v>285</v>
      </c>
      <c r="G133" s="29">
        <v>18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>
      <c r="A135" s="1" t="s">
        <v>193</v>
      </c>
    </row>
    <row r="136" ht="102">
      <c r="A136" s="1" t="s">
        <v>194</v>
      </c>
      <c r="E136" s="27" t="s">
        <v>310</v>
      </c>
    </row>
    <row r="137">
      <c r="A137" s="1" t="s">
        <v>185</v>
      </c>
      <c r="B137" s="1">
        <v>28</v>
      </c>
      <c r="C137" s="26" t="s">
        <v>311</v>
      </c>
      <c r="D137" t="s">
        <v>239</v>
      </c>
      <c r="E137" s="27" t="s">
        <v>312</v>
      </c>
      <c r="F137" s="28" t="s">
        <v>285</v>
      </c>
      <c r="G137" s="29">
        <v>6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</row>
    <row r="140" ht="76.5">
      <c r="A140" s="1" t="s">
        <v>194</v>
      </c>
      <c r="E140" s="27" t="s">
        <v>313</v>
      </c>
    </row>
    <row r="141">
      <c r="A141" s="1" t="s">
        <v>185</v>
      </c>
      <c r="B141" s="1">
        <v>29</v>
      </c>
      <c r="C141" s="26" t="s">
        <v>317</v>
      </c>
      <c r="D141" t="s">
        <v>239</v>
      </c>
      <c r="E141" s="27" t="s">
        <v>318</v>
      </c>
      <c r="F141" s="28" t="s">
        <v>319</v>
      </c>
      <c r="G141" s="29">
        <v>6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>
      <c r="A143" s="1" t="s">
        <v>193</v>
      </c>
    </row>
    <row r="144" ht="102">
      <c r="A144" s="1" t="s">
        <v>194</v>
      </c>
      <c r="E144" s="27" t="s">
        <v>320</v>
      </c>
    </row>
    <row r="145">
      <c r="A145" s="1" t="s">
        <v>182</v>
      </c>
      <c r="C145" s="22" t="s">
        <v>330</v>
      </c>
      <c r="E145" s="23" t="s">
        <v>331</v>
      </c>
      <c r="L145" s="24">
        <f>SUMIFS(L146:L421,A146:A421,"P")</f>
        <v>0</v>
      </c>
      <c r="M145" s="24">
        <f>SUMIFS(M146:M421,A146:A421,"P")</f>
        <v>0</v>
      </c>
      <c r="N145" s="25"/>
    </row>
    <row r="146">
      <c r="A146" s="1" t="s">
        <v>185</v>
      </c>
      <c r="B146" s="1">
        <v>30</v>
      </c>
      <c r="C146" s="26" t="s">
        <v>335</v>
      </c>
      <c r="D146" t="s">
        <v>239</v>
      </c>
      <c r="E146" s="27" t="s">
        <v>336</v>
      </c>
      <c r="F146" s="28" t="s">
        <v>337</v>
      </c>
      <c r="G146" s="29">
        <v>36.744999999999997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</row>
    <row r="149" ht="76.5">
      <c r="A149" s="1" t="s">
        <v>194</v>
      </c>
      <c r="E149" s="27" t="s">
        <v>338</v>
      </c>
    </row>
    <row r="150">
      <c r="A150" s="1" t="s">
        <v>185</v>
      </c>
      <c r="B150" s="1">
        <v>31</v>
      </c>
      <c r="C150" s="26" t="s">
        <v>339</v>
      </c>
      <c r="D150" t="s">
        <v>239</v>
      </c>
      <c r="E150" s="27" t="s">
        <v>340</v>
      </c>
      <c r="F150" s="28" t="s">
        <v>337</v>
      </c>
      <c r="G150" s="29">
        <v>53.140000000000001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</row>
    <row r="153" ht="76.5">
      <c r="A153" s="1" t="s">
        <v>194</v>
      </c>
      <c r="E153" s="27" t="s">
        <v>338</v>
      </c>
    </row>
    <row r="154">
      <c r="A154" s="1" t="s">
        <v>185</v>
      </c>
      <c r="B154" s="1">
        <v>32</v>
      </c>
      <c r="C154" s="26" t="s">
        <v>341</v>
      </c>
      <c r="D154" t="s">
        <v>239</v>
      </c>
      <c r="E154" s="27" t="s">
        <v>342</v>
      </c>
      <c r="F154" s="28" t="s">
        <v>337</v>
      </c>
      <c r="G154" s="29">
        <v>8.6999999999999993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</row>
    <row r="157" ht="76.5">
      <c r="A157" s="1" t="s">
        <v>194</v>
      </c>
      <c r="E157" s="27" t="s">
        <v>338</v>
      </c>
    </row>
    <row r="158">
      <c r="A158" s="1" t="s">
        <v>185</v>
      </c>
      <c r="B158" s="1">
        <v>33</v>
      </c>
      <c r="C158" s="26" t="s">
        <v>343</v>
      </c>
      <c r="D158" t="s">
        <v>239</v>
      </c>
      <c r="E158" s="27" t="s">
        <v>344</v>
      </c>
      <c r="F158" s="28" t="s">
        <v>337</v>
      </c>
      <c r="G158" s="29">
        <v>63.340000000000003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</row>
    <row r="161" ht="76.5">
      <c r="A161" s="1" t="s">
        <v>194</v>
      </c>
      <c r="E161" s="27" t="s">
        <v>338</v>
      </c>
    </row>
    <row r="162">
      <c r="A162" s="1" t="s">
        <v>185</v>
      </c>
      <c r="B162" s="1">
        <v>34</v>
      </c>
      <c r="C162" s="26" t="s">
        <v>345</v>
      </c>
      <c r="D162" t="s">
        <v>239</v>
      </c>
      <c r="E162" s="27" t="s">
        <v>346</v>
      </c>
      <c r="F162" s="28" t="s">
        <v>337</v>
      </c>
      <c r="G162" s="29">
        <v>36.744999999999997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</row>
    <row r="165" ht="191.25">
      <c r="A165" s="1" t="s">
        <v>194</v>
      </c>
      <c r="E165" s="27" t="s">
        <v>347</v>
      </c>
    </row>
    <row r="166">
      <c r="A166" s="1" t="s">
        <v>185</v>
      </c>
      <c r="B166" s="1">
        <v>35</v>
      </c>
      <c r="C166" s="26" t="s">
        <v>348</v>
      </c>
      <c r="D166" t="s">
        <v>239</v>
      </c>
      <c r="E166" s="27" t="s">
        <v>349</v>
      </c>
      <c r="F166" s="28" t="s">
        <v>337</v>
      </c>
      <c r="G166" s="29">
        <v>53.140000000000001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</row>
    <row r="169" ht="191.25">
      <c r="A169" s="1" t="s">
        <v>194</v>
      </c>
      <c r="E169" s="27" t="s">
        <v>350</v>
      </c>
    </row>
    <row r="170">
      <c r="A170" s="1" t="s">
        <v>185</v>
      </c>
      <c r="B170" s="1">
        <v>36</v>
      </c>
      <c r="C170" s="26" t="s">
        <v>351</v>
      </c>
      <c r="D170" t="s">
        <v>239</v>
      </c>
      <c r="E170" s="27" t="s">
        <v>352</v>
      </c>
      <c r="F170" s="28" t="s">
        <v>337</v>
      </c>
      <c r="G170" s="29">
        <v>8.6999999999999993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</row>
    <row r="173" ht="191.25">
      <c r="A173" s="1" t="s">
        <v>194</v>
      </c>
      <c r="E173" s="27" t="s">
        <v>353</v>
      </c>
    </row>
    <row r="174">
      <c r="A174" s="1" t="s">
        <v>185</v>
      </c>
      <c r="B174" s="1">
        <v>37</v>
      </c>
      <c r="C174" s="26" t="s">
        <v>354</v>
      </c>
      <c r="D174" t="s">
        <v>239</v>
      </c>
      <c r="E174" s="27" t="s">
        <v>355</v>
      </c>
      <c r="F174" s="28" t="s">
        <v>337</v>
      </c>
      <c r="G174" s="29">
        <v>63.340000000000003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</row>
    <row r="177" ht="191.25">
      <c r="A177" s="1" t="s">
        <v>194</v>
      </c>
      <c r="E177" s="27" t="s">
        <v>350</v>
      </c>
    </row>
    <row r="178">
      <c r="A178" s="1" t="s">
        <v>185</v>
      </c>
      <c r="B178" s="1">
        <v>38</v>
      </c>
      <c r="C178" s="26" t="s">
        <v>356</v>
      </c>
      <c r="D178" t="s">
        <v>239</v>
      </c>
      <c r="E178" s="27" t="s">
        <v>357</v>
      </c>
      <c r="F178" s="28" t="s">
        <v>285</v>
      </c>
      <c r="G178" s="29">
        <v>6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</row>
    <row r="181" ht="89.25">
      <c r="A181" s="1" t="s">
        <v>194</v>
      </c>
      <c r="E181" s="27" t="s">
        <v>358</v>
      </c>
    </row>
    <row r="182">
      <c r="A182" s="1" t="s">
        <v>185</v>
      </c>
      <c r="B182" s="1">
        <v>39</v>
      </c>
      <c r="C182" s="26" t="s">
        <v>359</v>
      </c>
      <c r="D182" t="s">
        <v>239</v>
      </c>
      <c r="E182" s="27" t="s">
        <v>360</v>
      </c>
      <c r="F182" s="28" t="s">
        <v>285</v>
      </c>
      <c r="G182" s="29">
        <v>6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</row>
    <row r="185" ht="102">
      <c r="A185" s="1" t="s">
        <v>194</v>
      </c>
      <c r="E185" s="27" t="s">
        <v>361</v>
      </c>
    </row>
    <row r="186">
      <c r="A186" s="1" t="s">
        <v>185</v>
      </c>
      <c r="B186" s="1">
        <v>40</v>
      </c>
      <c r="C186" s="26" t="s">
        <v>362</v>
      </c>
      <c r="D186" t="s">
        <v>239</v>
      </c>
      <c r="E186" s="27" t="s">
        <v>363</v>
      </c>
      <c r="F186" s="28" t="s">
        <v>289</v>
      </c>
      <c r="G186" s="29">
        <v>40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</row>
    <row r="189" ht="114.75">
      <c r="A189" s="1" t="s">
        <v>194</v>
      </c>
      <c r="E189" s="27" t="s">
        <v>364</v>
      </c>
    </row>
    <row r="190">
      <c r="A190" s="1" t="s">
        <v>185</v>
      </c>
      <c r="B190" s="1">
        <v>41</v>
      </c>
      <c r="C190" s="26" t="s">
        <v>365</v>
      </c>
      <c r="D190" t="s">
        <v>239</v>
      </c>
      <c r="E190" s="27" t="s">
        <v>366</v>
      </c>
      <c r="F190" s="28" t="s">
        <v>289</v>
      </c>
      <c r="G190" s="29">
        <v>40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</row>
    <row r="193" ht="114.75">
      <c r="A193" s="1" t="s">
        <v>194</v>
      </c>
      <c r="E193" s="27" t="s">
        <v>367</v>
      </c>
    </row>
    <row r="194">
      <c r="A194" s="1" t="s">
        <v>185</v>
      </c>
      <c r="B194" s="1">
        <v>42</v>
      </c>
      <c r="C194" s="26" t="s">
        <v>542</v>
      </c>
      <c r="D194" t="s">
        <v>239</v>
      </c>
      <c r="E194" s="27" t="s">
        <v>543</v>
      </c>
      <c r="F194" s="28" t="s">
        <v>289</v>
      </c>
      <c r="G194" s="29">
        <v>40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</row>
    <row r="197" ht="127.5">
      <c r="A197" s="1" t="s">
        <v>194</v>
      </c>
      <c r="E197" s="27" t="s">
        <v>370</v>
      </c>
    </row>
    <row r="198" ht="25.5">
      <c r="A198" s="1" t="s">
        <v>185</v>
      </c>
      <c r="B198" s="1">
        <v>94</v>
      </c>
      <c r="C198" s="26" t="s">
        <v>544</v>
      </c>
      <c r="D198" t="s">
        <v>239</v>
      </c>
      <c r="E198" s="27" t="s">
        <v>545</v>
      </c>
      <c r="F198" s="28" t="s">
        <v>285</v>
      </c>
      <c r="G198" s="29">
        <v>0.20000000000000001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</row>
    <row r="201" ht="127.5">
      <c r="A201" s="1" t="s">
        <v>194</v>
      </c>
      <c r="E201" s="27" t="s">
        <v>546</v>
      </c>
    </row>
    <row r="202" ht="25.5">
      <c r="A202" s="1" t="s">
        <v>185</v>
      </c>
      <c r="B202" s="1">
        <v>95</v>
      </c>
      <c r="C202" s="26" t="s">
        <v>547</v>
      </c>
      <c r="D202" t="s">
        <v>239</v>
      </c>
      <c r="E202" s="27" t="s">
        <v>548</v>
      </c>
      <c r="F202" s="28" t="s">
        <v>285</v>
      </c>
      <c r="G202" s="29">
        <v>0.20000000000000001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</row>
    <row r="205" ht="127.5">
      <c r="A205" s="1" t="s">
        <v>194</v>
      </c>
      <c r="E205" s="27" t="s">
        <v>549</v>
      </c>
    </row>
    <row r="206">
      <c r="A206" s="1" t="s">
        <v>185</v>
      </c>
      <c r="B206" s="1">
        <v>96</v>
      </c>
      <c r="C206" s="26" t="s">
        <v>550</v>
      </c>
      <c r="D206" t="s">
        <v>239</v>
      </c>
      <c r="E206" s="27" t="s">
        <v>551</v>
      </c>
      <c r="F206" s="28" t="s">
        <v>285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</row>
    <row r="209" ht="127.5">
      <c r="A209" s="1" t="s">
        <v>194</v>
      </c>
      <c r="E209" s="27" t="s">
        <v>552</v>
      </c>
    </row>
    <row r="210">
      <c r="A210" s="1" t="s">
        <v>185</v>
      </c>
      <c r="B210" s="1">
        <v>97</v>
      </c>
      <c r="C210" s="26" t="s">
        <v>553</v>
      </c>
      <c r="D210" t="s">
        <v>239</v>
      </c>
      <c r="E210" s="27" t="s">
        <v>554</v>
      </c>
      <c r="F210" s="28" t="s">
        <v>285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</row>
    <row r="213" ht="140.25">
      <c r="A213" s="1" t="s">
        <v>194</v>
      </c>
      <c r="E213" s="27" t="s">
        <v>555</v>
      </c>
    </row>
    <row r="214" ht="25.5">
      <c r="A214" s="1" t="s">
        <v>185</v>
      </c>
      <c r="B214" s="1">
        <v>98</v>
      </c>
      <c r="C214" s="26" t="s">
        <v>556</v>
      </c>
      <c r="D214" t="s">
        <v>239</v>
      </c>
      <c r="E214" s="27" t="s">
        <v>557</v>
      </c>
      <c r="F214" s="28" t="s">
        <v>285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</row>
    <row r="217" ht="102">
      <c r="A217" s="1" t="s">
        <v>194</v>
      </c>
      <c r="E217" s="27" t="s">
        <v>558</v>
      </c>
    </row>
    <row r="218" ht="25.5">
      <c r="A218" s="1" t="s">
        <v>185</v>
      </c>
      <c r="B218" s="1">
        <v>99</v>
      </c>
      <c r="C218" s="26" t="s">
        <v>559</v>
      </c>
      <c r="D218" t="s">
        <v>239</v>
      </c>
      <c r="E218" s="27" t="s">
        <v>560</v>
      </c>
      <c r="F218" s="28" t="s">
        <v>285</v>
      </c>
      <c r="G218" s="29">
        <v>2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</row>
    <row r="221" ht="114.75">
      <c r="A221" s="1" t="s">
        <v>194</v>
      </c>
      <c r="E221" s="27" t="s">
        <v>561</v>
      </c>
    </row>
    <row r="222">
      <c r="A222" s="1" t="s">
        <v>185</v>
      </c>
      <c r="B222" s="1">
        <v>43</v>
      </c>
      <c r="C222" s="26" t="s">
        <v>371</v>
      </c>
      <c r="D222" t="s">
        <v>239</v>
      </c>
      <c r="E222" s="27" t="s">
        <v>372</v>
      </c>
      <c r="F222" s="28" t="s">
        <v>285</v>
      </c>
      <c r="G222" s="29">
        <v>2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</row>
    <row r="225" ht="140.25">
      <c r="A225" s="1" t="s">
        <v>194</v>
      </c>
      <c r="E225" s="27" t="s">
        <v>373</v>
      </c>
    </row>
    <row r="226">
      <c r="A226" s="1" t="s">
        <v>185</v>
      </c>
      <c r="B226" s="1">
        <v>44</v>
      </c>
      <c r="C226" s="26" t="s">
        <v>562</v>
      </c>
      <c r="D226" t="s">
        <v>239</v>
      </c>
      <c r="E226" s="27" t="s">
        <v>563</v>
      </c>
      <c r="F226" s="28" t="s">
        <v>285</v>
      </c>
      <c r="G226" s="29">
        <v>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</row>
    <row r="229" ht="153">
      <c r="A229" s="1" t="s">
        <v>194</v>
      </c>
      <c r="E229" s="27" t="s">
        <v>564</v>
      </c>
    </row>
    <row r="230">
      <c r="A230" s="1" t="s">
        <v>185</v>
      </c>
      <c r="B230" s="1">
        <v>45</v>
      </c>
      <c r="C230" s="26" t="s">
        <v>565</v>
      </c>
      <c r="D230" t="s">
        <v>239</v>
      </c>
      <c r="E230" s="27" t="s">
        <v>566</v>
      </c>
      <c r="F230" s="28" t="s">
        <v>285</v>
      </c>
      <c r="G230" s="29">
        <v>18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</row>
    <row r="233" ht="114.75">
      <c r="A233" s="1" t="s">
        <v>194</v>
      </c>
      <c r="E233" s="27" t="s">
        <v>567</v>
      </c>
    </row>
    <row r="234">
      <c r="A234" s="1" t="s">
        <v>185</v>
      </c>
      <c r="B234" s="1">
        <v>46</v>
      </c>
      <c r="C234" s="26" t="s">
        <v>568</v>
      </c>
      <c r="D234" t="s">
        <v>239</v>
      </c>
      <c r="E234" s="27" t="s">
        <v>569</v>
      </c>
      <c r="F234" s="28" t="s">
        <v>285</v>
      </c>
      <c r="G234" s="29">
        <v>18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</row>
    <row r="237" ht="102">
      <c r="A237" s="1" t="s">
        <v>194</v>
      </c>
      <c r="E237" s="27" t="s">
        <v>570</v>
      </c>
    </row>
    <row r="238">
      <c r="A238" s="1" t="s">
        <v>185</v>
      </c>
      <c r="B238" s="1">
        <v>47</v>
      </c>
      <c r="C238" s="26" t="s">
        <v>571</v>
      </c>
      <c r="D238" t="s">
        <v>239</v>
      </c>
      <c r="E238" s="27" t="s">
        <v>572</v>
      </c>
      <c r="F238" s="28" t="s">
        <v>285</v>
      </c>
      <c r="G238" s="29">
        <v>2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</row>
    <row r="241" ht="102">
      <c r="A241" s="1" t="s">
        <v>194</v>
      </c>
      <c r="E241" s="27" t="s">
        <v>573</v>
      </c>
    </row>
    <row r="242">
      <c r="A242" s="1" t="s">
        <v>185</v>
      </c>
      <c r="B242" s="1">
        <v>48</v>
      </c>
      <c r="C242" s="26" t="s">
        <v>574</v>
      </c>
      <c r="D242" t="s">
        <v>239</v>
      </c>
      <c r="E242" s="27" t="s">
        <v>575</v>
      </c>
      <c r="F242" s="28" t="s">
        <v>285</v>
      </c>
      <c r="G242" s="29">
        <v>2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</row>
    <row r="245" ht="102">
      <c r="A245" s="1" t="s">
        <v>194</v>
      </c>
      <c r="E245" s="27" t="s">
        <v>576</v>
      </c>
    </row>
    <row r="246">
      <c r="A246" s="1" t="s">
        <v>185</v>
      </c>
      <c r="B246" s="1">
        <v>49</v>
      </c>
      <c r="C246" s="26" t="s">
        <v>374</v>
      </c>
      <c r="D246" t="s">
        <v>239</v>
      </c>
      <c r="E246" s="27" t="s">
        <v>375</v>
      </c>
      <c r="F246" s="28" t="s">
        <v>285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191</v>
      </c>
      <c r="E247" s="27" t="s">
        <v>243</v>
      </c>
    </row>
    <row r="248">
      <c r="A248" s="1" t="s">
        <v>193</v>
      </c>
    </row>
    <row r="249" ht="114.75">
      <c r="A249" s="1" t="s">
        <v>194</v>
      </c>
      <c r="E249" s="27" t="s">
        <v>376</v>
      </c>
    </row>
    <row r="250">
      <c r="A250" s="1" t="s">
        <v>185</v>
      </c>
      <c r="B250" s="1">
        <v>50</v>
      </c>
      <c r="C250" s="26" t="s">
        <v>377</v>
      </c>
      <c r="D250" t="s">
        <v>239</v>
      </c>
      <c r="E250" s="27" t="s">
        <v>378</v>
      </c>
      <c r="F250" s="28" t="s">
        <v>285</v>
      </c>
      <c r="G250" s="29">
        <v>1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242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243</v>
      </c>
    </row>
    <row r="252">
      <c r="A252" s="1" t="s">
        <v>193</v>
      </c>
    </row>
    <row r="253" ht="114.75">
      <c r="A253" s="1" t="s">
        <v>194</v>
      </c>
      <c r="E253" s="27" t="s">
        <v>379</v>
      </c>
    </row>
    <row r="254" ht="25.5">
      <c r="A254" s="1" t="s">
        <v>185</v>
      </c>
      <c r="B254" s="1">
        <v>51</v>
      </c>
      <c r="C254" s="26" t="s">
        <v>380</v>
      </c>
      <c r="D254" t="s">
        <v>239</v>
      </c>
      <c r="E254" s="27" t="s">
        <v>381</v>
      </c>
      <c r="F254" s="28" t="s">
        <v>285</v>
      </c>
      <c r="G254" s="29">
        <v>4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242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191</v>
      </c>
      <c r="E255" s="27" t="s">
        <v>243</v>
      </c>
    </row>
    <row r="256">
      <c r="A256" s="1" t="s">
        <v>193</v>
      </c>
    </row>
    <row r="257" ht="127.5">
      <c r="A257" s="1" t="s">
        <v>194</v>
      </c>
      <c r="E257" s="27" t="s">
        <v>382</v>
      </c>
    </row>
    <row r="258">
      <c r="A258" s="1" t="s">
        <v>185</v>
      </c>
      <c r="B258" s="1">
        <v>52</v>
      </c>
      <c r="C258" s="26" t="s">
        <v>577</v>
      </c>
      <c r="D258" t="s">
        <v>239</v>
      </c>
      <c r="E258" s="27" t="s">
        <v>578</v>
      </c>
      <c r="F258" s="28" t="s">
        <v>285</v>
      </c>
      <c r="G258" s="29">
        <v>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242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191</v>
      </c>
      <c r="E259" s="27" t="s">
        <v>243</v>
      </c>
    </row>
    <row r="260">
      <c r="A260" s="1" t="s">
        <v>193</v>
      </c>
    </row>
    <row r="261" ht="102">
      <c r="A261" s="1" t="s">
        <v>194</v>
      </c>
      <c r="E261" s="27" t="s">
        <v>579</v>
      </c>
    </row>
    <row r="262">
      <c r="A262" s="1" t="s">
        <v>185</v>
      </c>
      <c r="B262" s="1">
        <v>53</v>
      </c>
      <c r="C262" s="26" t="s">
        <v>580</v>
      </c>
      <c r="D262" t="s">
        <v>239</v>
      </c>
      <c r="E262" s="27" t="s">
        <v>581</v>
      </c>
      <c r="F262" s="28" t="s">
        <v>285</v>
      </c>
      <c r="G262" s="29">
        <v>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242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191</v>
      </c>
      <c r="E263" s="27" t="s">
        <v>243</v>
      </c>
    </row>
    <row r="264">
      <c r="A264" s="1" t="s">
        <v>193</v>
      </c>
    </row>
    <row r="265" ht="114.75">
      <c r="A265" s="1" t="s">
        <v>194</v>
      </c>
      <c r="E265" s="27" t="s">
        <v>582</v>
      </c>
    </row>
    <row r="266">
      <c r="A266" s="1" t="s">
        <v>185</v>
      </c>
      <c r="B266" s="1">
        <v>54</v>
      </c>
      <c r="C266" s="26" t="s">
        <v>583</v>
      </c>
      <c r="D266" t="s">
        <v>239</v>
      </c>
      <c r="E266" s="27" t="s">
        <v>584</v>
      </c>
      <c r="F266" s="28" t="s">
        <v>285</v>
      </c>
      <c r="G266" s="29">
        <v>1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242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191</v>
      </c>
      <c r="E267" s="27" t="s">
        <v>243</v>
      </c>
    </row>
    <row r="268">
      <c r="A268" s="1" t="s">
        <v>193</v>
      </c>
    </row>
    <row r="269" ht="102">
      <c r="A269" s="1" t="s">
        <v>194</v>
      </c>
      <c r="E269" s="27" t="s">
        <v>585</v>
      </c>
    </row>
    <row r="270">
      <c r="A270" s="1" t="s">
        <v>185</v>
      </c>
      <c r="B270" s="1">
        <v>55</v>
      </c>
      <c r="C270" s="26" t="s">
        <v>586</v>
      </c>
      <c r="D270" t="s">
        <v>239</v>
      </c>
      <c r="E270" s="27" t="s">
        <v>587</v>
      </c>
      <c r="F270" s="28" t="s">
        <v>285</v>
      </c>
      <c r="G270" s="29">
        <v>1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242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191</v>
      </c>
      <c r="E271" s="27" t="s">
        <v>243</v>
      </c>
    </row>
    <row r="272">
      <c r="A272" s="1" t="s">
        <v>193</v>
      </c>
    </row>
    <row r="273" ht="114.75">
      <c r="A273" s="1" t="s">
        <v>194</v>
      </c>
      <c r="E273" s="27" t="s">
        <v>588</v>
      </c>
    </row>
    <row r="274">
      <c r="A274" s="1" t="s">
        <v>185</v>
      </c>
      <c r="B274" s="1">
        <v>56</v>
      </c>
      <c r="C274" s="26" t="s">
        <v>589</v>
      </c>
      <c r="D274" t="s">
        <v>239</v>
      </c>
      <c r="E274" s="27" t="s">
        <v>590</v>
      </c>
      <c r="F274" s="28" t="s">
        <v>285</v>
      </c>
      <c r="G274" s="29">
        <v>4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242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191</v>
      </c>
      <c r="E275" s="27" t="s">
        <v>243</v>
      </c>
    </row>
    <row r="276">
      <c r="A276" s="1" t="s">
        <v>193</v>
      </c>
    </row>
    <row r="277" ht="140.25">
      <c r="A277" s="1" t="s">
        <v>194</v>
      </c>
      <c r="E277" s="27" t="s">
        <v>591</v>
      </c>
    </row>
    <row r="278">
      <c r="A278" s="1" t="s">
        <v>185</v>
      </c>
      <c r="B278" s="1">
        <v>57</v>
      </c>
      <c r="C278" s="26" t="s">
        <v>592</v>
      </c>
      <c r="D278" t="s">
        <v>239</v>
      </c>
      <c r="E278" s="27" t="s">
        <v>593</v>
      </c>
      <c r="F278" s="28" t="s">
        <v>285</v>
      </c>
      <c r="G278" s="29">
        <v>1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242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191</v>
      </c>
      <c r="E279" s="27" t="s">
        <v>243</v>
      </c>
    </row>
    <row r="280">
      <c r="A280" s="1" t="s">
        <v>193</v>
      </c>
    </row>
    <row r="281" ht="140.25">
      <c r="A281" s="1" t="s">
        <v>194</v>
      </c>
      <c r="E281" s="27" t="s">
        <v>594</v>
      </c>
    </row>
    <row r="282">
      <c r="A282" s="1" t="s">
        <v>185</v>
      </c>
      <c r="B282" s="1">
        <v>58</v>
      </c>
      <c r="C282" s="26" t="s">
        <v>595</v>
      </c>
      <c r="D282" t="s">
        <v>239</v>
      </c>
      <c r="E282" s="27" t="s">
        <v>596</v>
      </c>
      <c r="F282" s="28" t="s">
        <v>285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242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191</v>
      </c>
      <c r="E283" s="27" t="s">
        <v>243</v>
      </c>
    </row>
    <row r="284">
      <c r="A284" s="1" t="s">
        <v>193</v>
      </c>
    </row>
    <row r="285" ht="140.25">
      <c r="A285" s="1" t="s">
        <v>194</v>
      </c>
      <c r="E285" s="27" t="s">
        <v>597</v>
      </c>
    </row>
    <row r="286">
      <c r="A286" s="1" t="s">
        <v>185</v>
      </c>
      <c r="B286" s="1">
        <v>59</v>
      </c>
      <c r="C286" s="26" t="s">
        <v>598</v>
      </c>
      <c r="D286" t="s">
        <v>239</v>
      </c>
      <c r="E286" s="27" t="s">
        <v>599</v>
      </c>
      <c r="F286" s="28" t="s">
        <v>285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242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191</v>
      </c>
      <c r="E287" s="27" t="s">
        <v>243</v>
      </c>
    </row>
    <row r="288">
      <c r="A288" s="1" t="s">
        <v>193</v>
      </c>
    </row>
    <row r="289" ht="114.75">
      <c r="A289" s="1" t="s">
        <v>194</v>
      </c>
      <c r="E289" s="27" t="s">
        <v>600</v>
      </c>
    </row>
    <row r="290">
      <c r="A290" s="1" t="s">
        <v>185</v>
      </c>
      <c r="B290" s="1">
        <v>60</v>
      </c>
      <c r="C290" s="26" t="s">
        <v>601</v>
      </c>
      <c r="D290" t="s">
        <v>239</v>
      </c>
      <c r="E290" s="27" t="s">
        <v>602</v>
      </c>
      <c r="F290" s="28" t="s">
        <v>285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242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191</v>
      </c>
      <c r="E291" s="27" t="s">
        <v>243</v>
      </c>
    </row>
    <row r="292">
      <c r="A292" s="1" t="s">
        <v>193</v>
      </c>
    </row>
    <row r="293" ht="127.5">
      <c r="A293" s="1" t="s">
        <v>194</v>
      </c>
      <c r="E293" s="27" t="s">
        <v>603</v>
      </c>
    </row>
    <row r="294">
      <c r="A294" s="1" t="s">
        <v>185</v>
      </c>
      <c r="B294" s="1">
        <v>61</v>
      </c>
      <c r="C294" s="26" t="s">
        <v>604</v>
      </c>
      <c r="D294" t="s">
        <v>239</v>
      </c>
      <c r="E294" s="27" t="s">
        <v>605</v>
      </c>
      <c r="F294" s="28" t="s">
        <v>285</v>
      </c>
      <c r="G294" s="29">
        <v>3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242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191</v>
      </c>
      <c r="E295" s="27" t="s">
        <v>243</v>
      </c>
    </row>
    <row r="296">
      <c r="A296" s="1" t="s">
        <v>193</v>
      </c>
    </row>
    <row r="297" ht="140.25">
      <c r="A297" s="1" t="s">
        <v>194</v>
      </c>
      <c r="E297" s="27" t="s">
        <v>606</v>
      </c>
    </row>
    <row r="298">
      <c r="A298" s="1" t="s">
        <v>185</v>
      </c>
      <c r="B298" s="1">
        <v>62</v>
      </c>
      <c r="C298" s="26" t="s">
        <v>607</v>
      </c>
      <c r="D298" t="s">
        <v>239</v>
      </c>
      <c r="E298" s="27" t="s">
        <v>608</v>
      </c>
      <c r="F298" s="28" t="s">
        <v>285</v>
      </c>
      <c r="G298" s="29">
        <v>2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242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191</v>
      </c>
      <c r="E299" s="27" t="s">
        <v>243</v>
      </c>
    </row>
    <row r="300">
      <c r="A300" s="1" t="s">
        <v>193</v>
      </c>
    </row>
    <row r="301" ht="153">
      <c r="A301" s="1" t="s">
        <v>194</v>
      </c>
      <c r="E301" s="27" t="s">
        <v>609</v>
      </c>
    </row>
    <row r="302">
      <c r="A302" s="1" t="s">
        <v>185</v>
      </c>
      <c r="B302" s="1">
        <v>63</v>
      </c>
      <c r="C302" s="26" t="s">
        <v>387</v>
      </c>
      <c r="D302" t="s">
        <v>239</v>
      </c>
      <c r="E302" s="27" t="s">
        <v>388</v>
      </c>
      <c r="F302" s="28" t="s">
        <v>285</v>
      </c>
      <c r="G302" s="29">
        <v>0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242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191</v>
      </c>
      <c r="E303" s="27" t="s">
        <v>243</v>
      </c>
    </row>
    <row r="304">
      <c r="A304" s="1" t="s">
        <v>193</v>
      </c>
    </row>
    <row r="305" ht="114.75">
      <c r="A305" s="1" t="s">
        <v>194</v>
      </c>
      <c r="E305" s="27" t="s">
        <v>389</v>
      </c>
    </row>
    <row r="306">
      <c r="A306" s="1" t="s">
        <v>185</v>
      </c>
      <c r="B306" s="1">
        <v>64</v>
      </c>
      <c r="C306" s="26" t="s">
        <v>390</v>
      </c>
      <c r="D306" t="s">
        <v>239</v>
      </c>
      <c r="E306" s="27" t="s">
        <v>391</v>
      </c>
      <c r="F306" s="28" t="s">
        <v>285</v>
      </c>
      <c r="G306" s="29">
        <v>0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242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191</v>
      </c>
      <c r="E307" s="27" t="s">
        <v>243</v>
      </c>
    </row>
    <row r="308">
      <c r="A308" s="1" t="s">
        <v>193</v>
      </c>
    </row>
    <row r="309" ht="165.75">
      <c r="A309" s="1" t="s">
        <v>194</v>
      </c>
      <c r="E309" s="27" t="s">
        <v>392</v>
      </c>
    </row>
    <row r="310">
      <c r="A310" s="1" t="s">
        <v>185</v>
      </c>
      <c r="B310" s="1">
        <v>65</v>
      </c>
      <c r="C310" s="26" t="s">
        <v>393</v>
      </c>
      <c r="D310" t="s">
        <v>239</v>
      </c>
      <c r="E310" s="27" t="s">
        <v>394</v>
      </c>
      <c r="F310" s="28" t="s">
        <v>285</v>
      </c>
      <c r="G310" s="29">
        <v>2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242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191</v>
      </c>
      <c r="E311" s="27" t="s">
        <v>243</v>
      </c>
    </row>
    <row r="312">
      <c r="A312" s="1" t="s">
        <v>193</v>
      </c>
    </row>
    <row r="313" ht="153">
      <c r="A313" s="1" t="s">
        <v>194</v>
      </c>
      <c r="E313" s="27" t="s">
        <v>395</v>
      </c>
    </row>
    <row r="314">
      <c r="A314" s="1" t="s">
        <v>185</v>
      </c>
      <c r="B314" s="1">
        <v>100</v>
      </c>
      <c r="C314" s="26" t="s">
        <v>610</v>
      </c>
      <c r="D314" t="s">
        <v>239</v>
      </c>
      <c r="E314" s="27" t="s">
        <v>611</v>
      </c>
      <c r="F314" s="28" t="s">
        <v>285</v>
      </c>
      <c r="G314" s="29">
        <v>2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242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191</v>
      </c>
      <c r="E315" s="27" t="s">
        <v>243</v>
      </c>
    </row>
    <row r="316">
      <c r="A316" s="1" t="s">
        <v>193</v>
      </c>
    </row>
    <row r="317" ht="114.75">
      <c r="A317" s="1" t="s">
        <v>194</v>
      </c>
      <c r="E317" s="27" t="s">
        <v>612</v>
      </c>
    </row>
    <row r="318">
      <c r="A318" s="1" t="s">
        <v>185</v>
      </c>
      <c r="B318" s="1">
        <v>101</v>
      </c>
      <c r="C318" s="26" t="s">
        <v>396</v>
      </c>
      <c r="D318" t="s">
        <v>239</v>
      </c>
      <c r="E318" s="27" t="s">
        <v>397</v>
      </c>
      <c r="F318" s="28" t="s">
        <v>285</v>
      </c>
      <c r="G318" s="29">
        <v>2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242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191</v>
      </c>
      <c r="E319" s="27" t="s">
        <v>243</v>
      </c>
    </row>
    <row r="320">
      <c r="A320" s="1" t="s">
        <v>193</v>
      </c>
    </row>
    <row r="321" ht="153">
      <c r="A321" s="1" t="s">
        <v>194</v>
      </c>
      <c r="E321" s="27" t="s">
        <v>398</v>
      </c>
    </row>
    <row r="322">
      <c r="A322" s="1" t="s">
        <v>185</v>
      </c>
      <c r="B322" s="1">
        <v>66</v>
      </c>
      <c r="C322" s="26" t="s">
        <v>613</v>
      </c>
      <c r="D322" t="s">
        <v>239</v>
      </c>
      <c r="E322" s="27" t="s">
        <v>614</v>
      </c>
      <c r="F322" s="28" t="s">
        <v>285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242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191</v>
      </c>
      <c r="E323" s="27" t="s">
        <v>243</v>
      </c>
    </row>
    <row r="324">
      <c r="A324" s="1" t="s">
        <v>193</v>
      </c>
    </row>
    <row r="325" ht="114.75">
      <c r="A325" s="1" t="s">
        <v>194</v>
      </c>
      <c r="E325" s="27" t="s">
        <v>615</v>
      </c>
    </row>
    <row r="326">
      <c r="A326" s="1" t="s">
        <v>185</v>
      </c>
      <c r="B326" s="1">
        <v>67</v>
      </c>
      <c r="C326" s="26" t="s">
        <v>616</v>
      </c>
      <c r="D326" t="s">
        <v>239</v>
      </c>
      <c r="E326" s="27" t="s">
        <v>617</v>
      </c>
      <c r="F326" s="28" t="s">
        <v>285</v>
      </c>
      <c r="G326" s="29">
        <v>2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242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191</v>
      </c>
      <c r="E327" s="27" t="s">
        <v>243</v>
      </c>
    </row>
    <row r="328">
      <c r="A328" s="1" t="s">
        <v>193</v>
      </c>
    </row>
    <row r="329" ht="165.75">
      <c r="A329" s="1" t="s">
        <v>194</v>
      </c>
      <c r="E329" s="27" t="s">
        <v>618</v>
      </c>
    </row>
    <row r="330">
      <c r="A330" s="1" t="s">
        <v>185</v>
      </c>
      <c r="B330" s="1">
        <v>68</v>
      </c>
      <c r="C330" s="26" t="s">
        <v>619</v>
      </c>
      <c r="D330" t="s">
        <v>239</v>
      </c>
      <c r="E330" s="27" t="s">
        <v>620</v>
      </c>
      <c r="F330" s="28" t="s">
        <v>285</v>
      </c>
      <c r="G330" s="29">
        <v>2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242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191</v>
      </c>
      <c r="E331" s="27" t="s">
        <v>243</v>
      </c>
    </row>
    <row r="332">
      <c r="A332" s="1" t="s">
        <v>193</v>
      </c>
    </row>
    <row r="333" ht="153">
      <c r="A333" s="1" t="s">
        <v>194</v>
      </c>
      <c r="E333" s="27" t="s">
        <v>621</v>
      </c>
    </row>
    <row r="334">
      <c r="A334" s="1" t="s">
        <v>185</v>
      </c>
      <c r="B334" s="1">
        <v>69</v>
      </c>
      <c r="C334" s="26" t="s">
        <v>622</v>
      </c>
      <c r="D334" t="s">
        <v>239</v>
      </c>
      <c r="E334" s="27" t="s">
        <v>623</v>
      </c>
      <c r="F334" s="28" t="s">
        <v>285</v>
      </c>
      <c r="G334" s="29">
        <v>2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242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191</v>
      </c>
      <c r="E335" s="27" t="s">
        <v>243</v>
      </c>
    </row>
    <row r="336">
      <c r="A336" s="1" t="s">
        <v>193</v>
      </c>
    </row>
    <row r="337" ht="114.75">
      <c r="A337" s="1" t="s">
        <v>194</v>
      </c>
      <c r="E337" s="27" t="s">
        <v>624</v>
      </c>
    </row>
    <row r="338">
      <c r="A338" s="1" t="s">
        <v>185</v>
      </c>
      <c r="B338" s="1">
        <v>70</v>
      </c>
      <c r="C338" s="26" t="s">
        <v>625</v>
      </c>
      <c r="D338" t="s">
        <v>239</v>
      </c>
      <c r="E338" s="27" t="s">
        <v>626</v>
      </c>
      <c r="F338" s="28" t="s">
        <v>285</v>
      </c>
      <c r="G338" s="29">
        <v>2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242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191</v>
      </c>
      <c r="E339" s="27" t="s">
        <v>243</v>
      </c>
    </row>
    <row r="340">
      <c r="A340" s="1" t="s">
        <v>193</v>
      </c>
    </row>
    <row r="341" ht="102">
      <c r="A341" s="1" t="s">
        <v>194</v>
      </c>
      <c r="E341" s="27" t="s">
        <v>627</v>
      </c>
    </row>
    <row r="342">
      <c r="A342" s="1" t="s">
        <v>185</v>
      </c>
      <c r="B342" s="1">
        <v>71</v>
      </c>
      <c r="C342" s="26" t="s">
        <v>628</v>
      </c>
      <c r="D342" t="s">
        <v>239</v>
      </c>
      <c r="E342" s="27" t="s">
        <v>629</v>
      </c>
      <c r="F342" s="28" t="s">
        <v>285</v>
      </c>
      <c r="G342" s="29">
        <v>3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242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191</v>
      </c>
      <c r="E343" s="27" t="s">
        <v>243</v>
      </c>
    </row>
    <row r="344">
      <c r="A344" s="1" t="s">
        <v>193</v>
      </c>
    </row>
    <row r="345" ht="153">
      <c r="A345" s="1" t="s">
        <v>194</v>
      </c>
      <c r="E345" s="27" t="s">
        <v>630</v>
      </c>
    </row>
    <row r="346" ht="25.5">
      <c r="A346" s="1" t="s">
        <v>185</v>
      </c>
      <c r="B346" s="1">
        <v>72</v>
      </c>
      <c r="C346" s="26" t="s">
        <v>402</v>
      </c>
      <c r="D346" t="s">
        <v>239</v>
      </c>
      <c r="E346" s="27" t="s">
        <v>403</v>
      </c>
      <c r="F346" s="28" t="s">
        <v>285</v>
      </c>
      <c r="G346" s="29">
        <v>8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242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191</v>
      </c>
      <c r="E347" s="27" t="s">
        <v>243</v>
      </c>
    </row>
    <row r="348">
      <c r="A348" s="1" t="s">
        <v>193</v>
      </c>
    </row>
    <row r="349" ht="114.75">
      <c r="A349" s="1" t="s">
        <v>194</v>
      </c>
      <c r="E349" s="27" t="s">
        <v>404</v>
      </c>
    </row>
    <row r="350" ht="25.5">
      <c r="A350" s="1" t="s">
        <v>185</v>
      </c>
      <c r="B350" s="1">
        <v>73</v>
      </c>
      <c r="C350" s="26" t="s">
        <v>405</v>
      </c>
      <c r="D350" t="s">
        <v>239</v>
      </c>
      <c r="E350" s="27" t="s">
        <v>406</v>
      </c>
      <c r="F350" s="28" t="s">
        <v>285</v>
      </c>
      <c r="G350" s="29">
        <v>8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242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191</v>
      </c>
      <c r="E351" s="27" t="s">
        <v>243</v>
      </c>
    </row>
    <row r="352">
      <c r="A352" s="1" t="s">
        <v>193</v>
      </c>
    </row>
    <row r="353" ht="114.75">
      <c r="A353" s="1" t="s">
        <v>194</v>
      </c>
      <c r="E353" s="27" t="s">
        <v>407</v>
      </c>
    </row>
    <row r="354" ht="25.5">
      <c r="A354" s="1" t="s">
        <v>185</v>
      </c>
      <c r="B354" s="1">
        <v>74</v>
      </c>
      <c r="C354" s="26" t="s">
        <v>408</v>
      </c>
      <c r="D354" t="s">
        <v>239</v>
      </c>
      <c r="E354" s="27" t="s">
        <v>409</v>
      </c>
      <c r="F354" s="28" t="s">
        <v>285</v>
      </c>
      <c r="G354" s="29">
        <v>8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242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191</v>
      </c>
      <c r="E355" s="27" t="s">
        <v>243</v>
      </c>
    </row>
    <row r="356">
      <c r="A356" s="1" t="s">
        <v>193</v>
      </c>
    </row>
    <row r="357" ht="140.25">
      <c r="A357" s="1" t="s">
        <v>194</v>
      </c>
      <c r="E357" s="27" t="s">
        <v>410</v>
      </c>
    </row>
    <row r="358" ht="25.5">
      <c r="A358" s="1" t="s">
        <v>185</v>
      </c>
      <c r="B358" s="1">
        <v>75</v>
      </c>
      <c r="C358" s="26" t="s">
        <v>417</v>
      </c>
      <c r="D358" t="s">
        <v>239</v>
      </c>
      <c r="E358" s="27" t="s">
        <v>418</v>
      </c>
      <c r="F358" s="28" t="s">
        <v>285</v>
      </c>
      <c r="G358" s="29">
        <v>8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242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191</v>
      </c>
      <c r="E359" s="27" t="s">
        <v>243</v>
      </c>
    </row>
    <row r="360">
      <c r="A360" s="1" t="s">
        <v>193</v>
      </c>
    </row>
    <row r="361" ht="127.5">
      <c r="A361" s="1" t="s">
        <v>194</v>
      </c>
      <c r="E361" s="27" t="s">
        <v>419</v>
      </c>
    </row>
    <row r="362" ht="25.5">
      <c r="A362" s="1" t="s">
        <v>185</v>
      </c>
      <c r="B362" s="1">
        <v>76</v>
      </c>
      <c r="C362" s="26" t="s">
        <v>420</v>
      </c>
      <c r="D362" t="s">
        <v>239</v>
      </c>
      <c r="E362" s="27" t="s">
        <v>421</v>
      </c>
      <c r="F362" s="28" t="s">
        <v>285</v>
      </c>
      <c r="G362" s="29">
        <v>6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242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191</v>
      </c>
      <c r="E363" s="27" t="s">
        <v>243</v>
      </c>
    </row>
    <row r="364">
      <c r="A364" s="1" t="s">
        <v>193</v>
      </c>
    </row>
    <row r="365" ht="153">
      <c r="A365" s="1" t="s">
        <v>194</v>
      </c>
      <c r="E365" s="27" t="s">
        <v>422</v>
      </c>
    </row>
    <row r="366" ht="25.5">
      <c r="A366" s="1" t="s">
        <v>185</v>
      </c>
      <c r="B366" s="1">
        <v>77</v>
      </c>
      <c r="C366" s="26" t="s">
        <v>423</v>
      </c>
      <c r="D366" t="s">
        <v>239</v>
      </c>
      <c r="E366" s="27" t="s">
        <v>424</v>
      </c>
      <c r="F366" s="28" t="s">
        <v>285</v>
      </c>
      <c r="G366" s="29">
        <v>1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242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191</v>
      </c>
      <c r="E367" s="27" t="s">
        <v>243</v>
      </c>
    </row>
    <row r="368">
      <c r="A368" s="1" t="s">
        <v>193</v>
      </c>
    </row>
    <row r="369" ht="153">
      <c r="A369" s="1" t="s">
        <v>194</v>
      </c>
      <c r="E369" s="27" t="s">
        <v>425</v>
      </c>
    </row>
    <row r="370">
      <c r="A370" s="1" t="s">
        <v>185</v>
      </c>
      <c r="B370" s="1">
        <v>102</v>
      </c>
      <c r="C370" s="26" t="s">
        <v>631</v>
      </c>
      <c r="D370" t="s">
        <v>239</v>
      </c>
      <c r="E370" s="27" t="s">
        <v>632</v>
      </c>
      <c r="F370" s="28" t="s">
        <v>285</v>
      </c>
      <c r="G370" s="29">
        <v>6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242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191</v>
      </c>
      <c r="E371" s="27" t="s">
        <v>243</v>
      </c>
    </row>
    <row r="372">
      <c r="A372" s="1" t="s">
        <v>193</v>
      </c>
    </row>
    <row r="373" ht="140.25">
      <c r="A373" s="1" t="s">
        <v>194</v>
      </c>
      <c r="E373" s="27" t="s">
        <v>633</v>
      </c>
    </row>
    <row r="374">
      <c r="A374" s="1" t="s">
        <v>185</v>
      </c>
      <c r="B374" s="1">
        <v>78</v>
      </c>
      <c r="C374" s="26" t="s">
        <v>429</v>
      </c>
      <c r="D374" t="s">
        <v>239</v>
      </c>
      <c r="E374" s="27" t="s">
        <v>430</v>
      </c>
      <c r="F374" s="28" t="s">
        <v>285</v>
      </c>
      <c r="G374" s="29">
        <v>6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242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191</v>
      </c>
      <c r="E375" s="27" t="s">
        <v>243</v>
      </c>
    </row>
    <row r="376">
      <c r="A376" s="1" t="s">
        <v>193</v>
      </c>
    </row>
    <row r="377" ht="114.75">
      <c r="A377" s="1" t="s">
        <v>194</v>
      </c>
      <c r="E377" s="27" t="s">
        <v>431</v>
      </c>
    </row>
    <row r="378">
      <c r="A378" s="1" t="s">
        <v>185</v>
      </c>
      <c r="B378" s="1">
        <v>79</v>
      </c>
      <c r="C378" s="26" t="s">
        <v>432</v>
      </c>
      <c r="D378" t="s">
        <v>239</v>
      </c>
      <c r="E378" s="27" t="s">
        <v>433</v>
      </c>
      <c r="F378" s="28" t="s">
        <v>285</v>
      </c>
      <c r="G378" s="29">
        <v>6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242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191</v>
      </c>
      <c r="E379" s="27" t="s">
        <v>243</v>
      </c>
    </row>
    <row r="380">
      <c r="A380" s="1" t="s">
        <v>193</v>
      </c>
    </row>
    <row r="381" ht="114.75">
      <c r="A381" s="1" t="s">
        <v>194</v>
      </c>
      <c r="E381" s="27" t="s">
        <v>434</v>
      </c>
    </row>
    <row r="382">
      <c r="A382" s="1" t="s">
        <v>185</v>
      </c>
      <c r="B382" s="1">
        <v>80</v>
      </c>
      <c r="C382" s="26" t="s">
        <v>435</v>
      </c>
      <c r="D382" t="s">
        <v>239</v>
      </c>
      <c r="E382" s="27" t="s">
        <v>436</v>
      </c>
      <c r="F382" s="28" t="s">
        <v>285</v>
      </c>
      <c r="G382" s="29">
        <v>1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242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191</v>
      </c>
      <c r="E383" s="27" t="s">
        <v>243</v>
      </c>
    </row>
    <row r="384">
      <c r="A384" s="1" t="s">
        <v>193</v>
      </c>
    </row>
    <row r="385" ht="114.75">
      <c r="A385" s="1" t="s">
        <v>194</v>
      </c>
      <c r="E385" s="27" t="s">
        <v>437</v>
      </c>
    </row>
    <row r="386">
      <c r="A386" s="1" t="s">
        <v>185</v>
      </c>
      <c r="B386" s="1">
        <v>81</v>
      </c>
      <c r="C386" s="26" t="s">
        <v>438</v>
      </c>
      <c r="D386" t="s">
        <v>239</v>
      </c>
      <c r="E386" s="27" t="s">
        <v>439</v>
      </c>
      <c r="F386" s="28" t="s">
        <v>285</v>
      </c>
      <c r="G386" s="29">
        <v>1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242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191</v>
      </c>
      <c r="E387" s="27" t="s">
        <v>243</v>
      </c>
    </row>
    <row r="388">
      <c r="A388" s="1" t="s">
        <v>193</v>
      </c>
    </row>
    <row r="389" ht="127.5">
      <c r="A389" s="1" t="s">
        <v>194</v>
      </c>
      <c r="E389" s="27" t="s">
        <v>440</v>
      </c>
    </row>
    <row r="390">
      <c r="A390" s="1" t="s">
        <v>185</v>
      </c>
      <c r="B390" s="1">
        <v>82</v>
      </c>
      <c r="C390" s="26" t="s">
        <v>634</v>
      </c>
      <c r="D390" t="s">
        <v>239</v>
      </c>
      <c r="E390" s="27" t="s">
        <v>635</v>
      </c>
      <c r="F390" s="28" t="s">
        <v>285</v>
      </c>
      <c r="G390" s="29">
        <v>3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242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191</v>
      </c>
      <c r="E391" s="27" t="s">
        <v>243</v>
      </c>
    </row>
    <row r="392">
      <c r="A392" s="1" t="s">
        <v>193</v>
      </c>
    </row>
    <row r="393" ht="114.75">
      <c r="A393" s="1" t="s">
        <v>194</v>
      </c>
      <c r="E393" s="27" t="s">
        <v>636</v>
      </c>
    </row>
    <row r="394">
      <c r="A394" s="1" t="s">
        <v>185</v>
      </c>
      <c r="B394" s="1">
        <v>83</v>
      </c>
      <c r="C394" s="26" t="s">
        <v>637</v>
      </c>
      <c r="D394" t="s">
        <v>239</v>
      </c>
      <c r="E394" s="27" t="s">
        <v>638</v>
      </c>
      <c r="F394" s="28" t="s">
        <v>285</v>
      </c>
      <c r="G394" s="29">
        <v>3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242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191</v>
      </c>
      <c r="E395" s="27" t="s">
        <v>243</v>
      </c>
    </row>
    <row r="396">
      <c r="A396" s="1" t="s">
        <v>193</v>
      </c>
    </row>
    <row r="397" ht="114.75">
      <c r="A397" s="1" t="s">
        <v>194</v>
      </c>
      <c r="E397" s="27" t="s">
        <v>639</v>
      </c>
    </row>
    <row r="398">
      <c r="A398" s="1" t="s">
        <v>185</v>
      </c>
      <c r="B398" s="1">
        <v>84</v>
      </c>
      <c r="C398" s="26" t="s">
        <v>501</v>
      </c>
      <c r="D398" t="s">
        <v>239</v>
      </c>
      <c r="E398" s="27" t="s">
        <v>502</v>
      </c>
      <c r="F398" s="28" t="s">
        <v>503</v>
      </c>
      <c r="G398" s="29">
        <v>200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242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191</v>
      </c>
      <c r="E399" s="27" t="s">
        <v>243</v>
      </c>
    </row>
    <row r="400">
      <c r="A400" s="1" t="s">
        <v>193</v>
      </c>
    </row>
    <row r="401" ht="114.75">
      <c r="A401" s="1" t="s">
        <v>194</v>
      </c>
      <c r="E401" s="27" t="s">
        <v>504</v>
      </c>
    </row>
    <row r="402">
      <c r="A402" s="1" t="s">
        <v>185</v>
      </c>
      <c r="B402" s="1">
        <v>85</v>
      </c>
      <c r="C402" s="26" t="s">
        <v>505</v>
      </c>
      <c r="D402" t="s">
        <v>239</v>
      </c>
      <c r="E402" s="27" t="s">
        <v>506</v>
      </c>
      <c r="F402" s="28" t="s">
        <v>503</v>
      </c>
      <c r="G402" s="29">
        <v>60</v>
      </c>
      <c r="H402" s="28">
        <v>0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242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191</v>
      </c>
      <c r="E403" s="27" t="s">
        <v>243</v>
      </c>
    </row>
    <row r="404">
      <c r="A404" s="1" t="s">
        <v>193</v>
      </c>
    </row>
    <row r="405" ht="102">
      <c r="A405" s="1" t="s">
        <v>194</v>
      </c>
      <c r="E405" s="27" t="s">
        <v>507</v>
      </c>
    </row>
    <row r="406">
      <c r="A406" s="1" t="s">
        <v>185</v>
      </c>
      <c r="B406" s="1">
        <v>86</v>
      </c>
      <c r="C406" s="26" t="s">
        <v>508</v>
      </c>
      <c r="D406" t="s">
        <v>239</v>
      </c>
      <c r="E406" s="27" t="s">
        <v>509</v>
      </c>
      <c r="F406" s="28" t="s">
        <v>285</v>
      </c>
      <c r="G406" s="29">
        <v>16</v>
      </c>
      <c r="H406" s="28">
        <v>0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242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191</v>
      </c>
      <c r="E407" s="27" t="s">
        <v>243</v>
      </c>
    </row>
    <row r="408">
      <c r="A408" s="1" t="s">
        <v>193</v>
      </c>
    </row>
    <row r="409" ht="140.25">
      <c r="A409" s="1" t="s">
        <v>194</v>
      </c>
      <c r="E409" s="27" t="s">
        <v>510</v>
      </c>
    </row>
    <row r="410">
      <c r="A410" s="1" t="s">
        <v>185</v>
      </c>
      <c r="B410" s="1">
        <v>87</v>
      </c>
      <c r="C410" s="26" t="s">
        <v>511</v>
      </c>
      <c r="D410" t="s">
        <v>239</v>
      </c>
      <c r="E410" s="27" t="s">
        <v>512</v>
      </c>
      <c r="F410" s="28" t="s">
        <v>285</v>
      </c>
      <c r="G410" s="29">
        <v>2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242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191</v>
      </c>
      <c r="E411" s="27" t="s">
        <v>243</v>
      </c>
    </row>
    <row r="412">
      <c r="A412" s="1" t="s">
        <v>193</v>
      </c>
    </row>
    <row r="413" ht="114.75">
      <c r="A413" s="1" t="s">
        <v>194</v>
      </c>
      <c r="E413" s="27" t="s">
        <v>513</v>
      </c>
    </row>
    <row r="414" ht="25.5">
      <c r="A414" s="1" t="s">
        <v>185</v>
      </c>
      <c r="B414" s="1">
        <v>88</v>
      </c>
      <c r="C414" s="26" t="s">
        <v>514</v>
      </c>
      <c r="D414" t="s">
        <v>239</v>
      </c>
      <c r="E414" s="27" t="s">
        <v>515</v>
      </c>
      <c r="F414" s="28" t="s">
        <v>285</v>
      </c>
      <c r="G414" s="29">
        <v>2</v>
      </c>
      <c r="H414" s="28">
        <v>0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242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191</v>
      </c>
      <c r="E415" s="27" t="s">
        <v>243</v>
      </c>
    </row>
    <row r="416">
      <c r="A416" s="1" t="s">
        <v>193</v>
      </c>
    </row>
    <row r="417" ht="102">
      <c r="A417" s="1" t="s">
        <v>194</v>
      </c>
      <c r="E417" s="27" t="s">
        <v>516</v>
      </c>
    </row>
    <row r="418">
      <c r="A418" s="1" t="s">
        <v>185</v>
      </c>
      <c r="B418" s="1">
        <v>89</v>
      </c>
      <c r="C418" s="26" t="s">
        <v>517</v>
      </c>
      <c r="D418" t="s">
        <v>239</v>
      </c>
      <c r="E418" s="27" t="s">
        <v>518</v>
      </c>
      <c r="F418" s="28" t="s">
        <v>503</v>
      </c>
      <c r="G418" s="29">
        <v>20</v>
      </c>
      <c r="H418" s="28">
        <v>0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242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191</v>
      </c>
      <c r="E419" s="27" t="s">
        <v>243</v>
      </c>
    </row>
    <row r="420">
      <c r="A420" s="1" t="s">
        <v>193</v>
      </c>
    </row>
    <row r="421" ht="114.75">
      <c r="A421" s="1" t="s">
        <v>194</v>
      </c>
      <c r="E421" s="27" t="s">
        <v>519</v>
      </c>
    </row>
    <row r="422">
      <c r="A422" s="1" t="s">
        <v>182</v>
      </c>
      <c r="C422" s="22" t="s">
        <v>533</v>
      </c>
      <c r="E422" s="23" t="s">
        <v>534</v>
      </c>
      <c r="L422" s="24">
        <f>SUMIFS(L423:L426,A423:A426,"P")</f>
        <v>0</v>
      </c>
      <c r="M422" s="24">
        <f>SUMIFS(M423:M426,A423:A426,"P")</f>
        <v>0</v>
      </c>
      <c r="N422" s="25"/>
    </row>
    <row r="423">
      <c r="A423" s="1" t="s">
        <v>185</v>
      </c>
      <c r="B423" s="1">
        <v>90</v>
      </c>
      <c r="C423" s="26" t="s">
        <v>535</v>
      </c>
      <c r="D423" t="s">
        <v>239</v>
      </c>
      <c r="E423" s="27" t="s">
        <v>536</v>
      </c>
      <c r="F423" s="28" t="s">
        <v>289</v>
      </c>
      <c r="G423" s="29">
        <v>16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242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191</v>
      </c>
      <c r="E424" s="27" t="s">
        <v>243</v>
      </c>
    </row>
    <row r="425">
      <c r="A425" s="1" t="s">
        <v>193</v>
      </c>
    </row>
    <row r="426" ht="51">
      <c r="A426" s="1" t="s">
        <v>194</v>
      </c>
      <c r="E426" s="27" t="s">
        <v>537</v>
      </c>
    </row>
  </sheetData>
  <sheetProtection sheet="1" objects="1" scenarios="1" spinCount="100000" saltValue="EY0s+a9AZEH/Oarq6aWy6dNrS/l/+97owGIeYuU8xGLHTBc2NbPCGH76tgNsTPujl+6I4i8J/dPGSBz7WGpohw==" hashValue="+VsKInDsgDCOP1P0adOiWcrWuCIpdMczU73qbVi/F6pHAX5OyHuUnNPe0EW/PGrjaU/dYKTD3iP4Phh3Z32y0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COUNTIFS(L8:L47,"=0",A8:A47,"P")+COUNTIFS(L8:L47,"",A8:A47,"P")+SUM(Q8:Q47)</f>
        <v>0</v>
      </c>
    </row>
    <row r="8">
      <c r="A8" s="1" t="s">
        <v>180</v>
      </c>
      <c r="C8" s="22" t="s">
        <v>2703</v>
      </c>
      <c r="E8" s="23" t="s">
        <v>77</v>
      </c>
      <c r="L8" s="24">
        <f>L9+L38</f>
        <v>0</v>
      </c>
      <c r="M8" s="24">
        <f>M9+M38</f>
        <v>0</v>
      </c>
      <c r="N8" s="25"/>
    </row>
    <row r="9">
      <c r="A9" s="1" t="s">
        <v>182</v>
      </c>
      <c r="C9" s="22" t="s">
        <v>641</v>
      </c>
      <c r="E9" s="23" t="s">
        <v>1007</v>
      </c>
      <c r="L9" s="24">
        <f>SUMIFS(L10:L37,A10:A37,"P")</f>
        <v>0</v>
      </c>
      <c r="M9" s="24">
        <f>SUMIFS(M10:M37,A10:A37,"P")</f>
        <v>0</v>
      </c>
      <c r="N9" s="25"/>
    </row>
    <row r="10" ht="25.5">
      <c r="A10" s="1" t="s">
        <v>185</v>
      </c>
      <c r="B10" s="1">
        <v>3</v>
      </c>
      <c r="C10" s="26" t="s">
        <v>2074</v>
      </c>
      <c r="D10" t="s">
        <v>2075</v>
      </c>
      <c r="E10" s="27" t="s">
        <v>2076</v>
      </c>
      <c r="F10" s="28" t="s">
        <v>189</v>
      </c>
      <c r="G10" s="29">
        <v>814.69000000000005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6</v>
      </c>
      <c r="C14" s="26" t="s">
        <v>2482</v>
      </c>
      <c r="D14" t="s">
        <v>2483</v>
      </c>
      <c r="E14" s="27" t="s">
        <v>2484</v>
      </c>
      <c r="F14" s="28" t="s">
        <v>189</v>
      </c>
      <c r="G14" s="29">
        <v>193.05000000000001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7</v>
      </c>
      <c r="C18" s="26" t="s">
        <v>2704</v>
      </c>
      <c r="D18" t="s">
        <v>2705</v>
      </c>
      <c r="E18" s="27" t="s">
        <v>2706</v>
      </c>
      <c r="F18" s="28" t="s">
        <v>189</v>
      </c>
      <c r="G18" s="29">
        <v>1.5700000000000001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8</v>
      </c>
      <c r="C22" s="26" t="s">
        <v>2486</v>
      </c>
      <c r="D22" t="s">
        <v>2487</v>
      </c>
      <c r="E22" s="27" t="s">
        <v>2488</v>
      </c>
      <c r="F22" s="28" t="s">
        <v>189</v>
      </c>
      <c r="G22" s="29">
        <v>0.23000000000000001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9</v>
      </c>
      <c r="C26" s="26" t="s">
        <v>2490</v>
      </c>
      <c r="D26" t="s">
        <v>2491</v>
      </c>
      <c r="E26" s="27" t="s">
        <v>2492</v>
      </c>
      <c r="F26" s="28" t="s">
        <v>189</v>
      </c>
      <c r="G26" s="29">
        <v>0.23000000000000001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4</v>
      </c>
      <c r="C30" s="26" t="s">
        <v>2496</v>
      </c>
      <c r="D30" t="s">
        <v>2497</v>
      </c>
      <c r="E30" s="27" t="s">
        <v>2498</v>
      </c>
      <c r="F30" s="28" t="s">
        <v>189</v>
      </c>
      <c r="G30" s="29">
        <v>271.56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5</v>
      </c>
      <c r="C34" s="26" t="s">
        <v>2500</v>
      </c>
      <c r="D34" t="s">
        <v>2501</v>
      </c>
      <c r="E34" s="27" t="s">
        <v>2502</v>
      </c>
      <c r="F34" s="28" t="s">
        <v>189</v>
      </c>
      <c r="G34" s="29">
        <v>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>
      <c r="A38" s="1" t="s">
        <v>182</v>
      </c>
      <c r="C38" s="22" t="s">
        <v>1684</v>
      </c>
      <c r="E38" s="23" t="s">
        <v>1685</v>
      </c>
      <c r="L38" s="24">
        <f>SUMIFS(L39:L46,A39:A46,"P")</f>
        <v>0</v>
      </c>
      <c r="M38" s="24">
        <f>SUMIFS(M39:M46,A39:A46,"P")</f>
        <v>0</v>
      </c>
      <c r="N38" s="25"/>
    </row>
    <row r="39" ht="25.5">
      <c r="A39" s="1" t="s">
        <v>185</v>
      </c>
      <c r="B39" s="1">
        <v>1</v>
      </c>
      <c r="C39" s="26" t="s">
        <v>2611</v>
      </c>
      <c r="D39" t="s">
        <v>239</v>
      </c>
      <c r="E39" s="27" t="s">
        <v>2612</v>
      </c>
      <c r="F39" s="28" t="s">
        <v>170</v>
      </c>
      <c r="G39" s="29">
        <v>1618.6389999999999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 ht="38.25">
      <c r="A41" s="1" t="s">
        <v>193</v>
      </c>
      <c r="E41" s="33" t="s">
        <v>2707</v>
      </c>
    </row>
    <row r="42" ht="255">
      <c r="A42" s="1" t="s">
        <v>194</v>
      </c>
      <c r="E42" s="27" t="s">
        <v>2708</v>
      </c>
    </row>
    <row r="43" ht="25.5">
      <c r="A43" s="1" t="s">
        <v>185</v>
      </c>
      <c r="B43" s="1">
        <v>2</v>
      </c>
      <c r="C43" s="26" t="s">
        <v>2615</v>
      </c>
      <c r="D43" t="s">
        <v>239</v>
      </c>
      <c r="E43" s="27" t="s">
        <v>2616</v>
      </c>
      <c r="F43" s="28" t="s">
        <v>289</v>
      </c>
      <c r="G43" s="29">
        <v>147.52000000000001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38.25">
      <c r="A45" s="1" t="s">
        <v>193</v>
      </c>
      <c r="E45" s="33" t="s">
        <v>2709</v>
      </c>
    </row>
    <row r="46" ht="255">
      <c r="A46" s="1" t="s">
        <v>194</v>
      </c>
      <c r="E46" s="27" t="s">
        <v>2708</v>
      </c>
    </row>
  </sheetData>
  <sheetProtection sheet="1" objects="1" scenarios="1" spinCount="100000" saltValue="Xeb7YWyMULjOeBKB4nCEspBdMSr4Kgv5k2dOyJrW6QasfqKmUybx8peE0+3DrntGLmCuaEtE9PWlvHIUVbDDXA==" hashValue="7ro4F5K0Y/KiFeZFAqgWPTq4sflGPQVLR0Nc73OlhgUWyxyIh+WT4Yn2mqDB4i9RZ+7tTV5HHlcjAXGQVDEp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COUNTIFS(L8:L18,"=0",A8:A18,"P")+COUNTIFS(L8:L18,"",A8:A18,"P")+SUM(Q8:Q18)</f>
        <v>0</v>
      </c>
    </row>
    <row r="8">
      <c r="A8" s="1" t="s">
        <v>180</v>
      </c>
      <c r="C8" s="22" t="s">
        <v>2710</v>
      </c>
      <c r="E8" s="23" t="s">
        <v>79</v>
      </c>
      <c r="L8" s="24">
        <f>L9</f>
        <v>0</v>
      </c>
      <c r="M8" s="24">
        <f>M9</f>
        <v>0</v>
      </c>
      <c r="N8" s="25"/>
    </row>
    <row r="9">
      <c r="A9" s="1" t="s">
        <v>182</v>
      </c>
      <c r="C9" s="22" t="s">
        <v>1684</v>
      </c>
      <c r="E9" s="23" t="s">
        <v>1685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1</v>
      </c>
      <c r="C10" s="26" t="s">
        <v>2611</v>
      </c>
      <c r="D10" t="s">
        <v>239</v>
      </c>
      <c r="E10" s="27" t="s">
        <v>2612</v>
      </c>
      <c r="F10" s="28" t="s">
        <v>289</v>
      </c>
      <c r="G10" s="29">
        <v>1618.6389999999999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38.25">
      <c r="A12" s="1" t="s">
        <v>193</v>
      </c>
      <c r="E12" s="33" t="s">
        <v>2707</v>
      </c>
    </row>
    <row r="13" ht="255">
      <c r="A13" s="1" t="s">
        <v>194</v>
      </c>
      <c r="E13" s="27" t="s">
        <v>2708</v>
      </c>
    </row>
    <row r="14" ht="25.5">
      <c r="A14" s="1" t="s">
        <v>185</v>
      </c>
      <c r="B14" s="1">
        <v>2</v>
      </c>
      <c r="C14" s="26" t="s">
        <v>2615</v>
      </c>
      <c r="D14" t="s">
        <v>239</v>
      </c>
      <c r="E14" s="27" t="s">
        <v>2616</v>
      </c>
      <c r="F14" s="28" t="s">
        <v>289</v>
      </c>
      <c r="G14" s="29">
        <v>147.52000000000001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38.25">
      <c r="A16" s="1" t="s">
        <v>193</v>
      </c>
      <c r="E16" s="33" t="s">
        <v>2709</v>
      </c>
    </row>
    <row r="17" ht="255">
      <c r="A17" s="1" t="s">
        <v>194</v>
      </c>
      <c r="E17" s="27" t="s">
        <v>2708</v>
      </c>
    </row>
  </sheetData>
  <sheetProtection sheet="1" objects="1" scenarios="1" spinCount="100000" saltValue="VSSh6d33gjGsOvlSfe0lxxM+jJPROLO+wjsnKlU3FhDMzfEitlewLGZKSj1fpRvEKWOi2SDnaTRYy/rDZ50S9Q==" hashValue="zfFdvevjnYGa5glINWa8RMsPd2iAkB36Qc32E6hfDI5w1DULeI70Gyr7Mqt/mo2hxg3kOGtgdrokA561OjjBR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COUNTIFS(L8:L60,"=0",A8:A60,"P")+COUNTIFS(L8:L60,"",A8:A60,"P")+SUM(Q8:Q60)</f>
        <v>0</v>
      </c>
    </row>
    <row r="8">
      <c r="A8" s="1" t="s">
        <v>180</v>
      </c>
      <c r="C8" s="22" t="s">
        <v>2711</v>
      </c>
      <c r="E8" s="23" t="s">
        <v>83</v>
      </c>
      <c r="L8" s="24">
        <f>L9+L18+L47</f>
        <v>0</v>
      </c>
      <c r="M8" s="24">
        <f>M9+M18+M47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384.64800000000002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 ht="38.25">
      <c r="A12" s="1" t="s">
        <v>193</v>
      </c>
      <c r="E12" s="33" t="s">
        <v>2712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</v>
      </c>
      <c r="C14" s="26" t="s">
        <v>205</v>
      </c>
      <c r="D14" t="s">
        <v>206</v>
      </c>
      <c r="E14" s="27" t="s">
        <v>207</v>
      </c>
      <c r="F14" s="28" t="s">
        <v>189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25.5">
      <c r="A16" s="1" t="s">
        <v>193</v>
      </c>
      <c r="E16" s="33" t="s">
        <v>2713</v>
      </c>
    </row>
    <row r="17" ht="127.5">
      <c r="A17" s="1" t="s">
        <v>194</v>
      </c>
      <c r="E17" s="27" t="s">
        <v>2714</v>
      </c>
    </row>
    <row r="18">
      <c r="A18" s="1" t="s">
        <v>182</v>
      </c>
      <c r="C18" s="22" t="s">
        <v>641</v>
      </c>
      <c r="E18" s="23" t="s">
        <v>699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185</v>
      </c>
      <c r="B19" s="1">
        <v>3</v>
      </c>
      <c r="C19" s="26" t="s">
        <v>2715</v>
      </c>
      <c r="D19" t="s">
        <v>239</v>
      </c>
      <c r="E19" s="27" t="s">
        <v>2716</v>
      </c>
      <c r="F19" s="28" t="s">
        <v>269</v>
      </c>
      <c r="G19" s="29">
        <v>100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2717</v>
      </c>
    </row>
    <row r="21" ht="25.5">
      <c r="A21" s="1" t="s">
        <v>193</v>
      </c>
      <c r="E21" s="33" t="s">
        <v>2718</v>
      </c>
    </row>
    <row r="22" ht="38.25">
      <c r="A22" s="1" t="s">
        <v>194</v>
      </c>
      <c r="E22" s="27" t="s">
        <v>2719</v>
      </c>
    </row>
    <row r="23">
      <c r="A23" s="1" t="s">
        <v>185</v>
      </c>
      <c r="B23" s="1">
        <v>4</v>
      </c>
      <c r="C23" s="26" t="s">
        <v>2720</v>
      </c>
      <c r="D23" t="s">
        <v>239</v>
      </c>
      <c r="E23" s="27" t="s">
        <v>2721</v>
      </c>
      <c r="F23" s="28" t="s">
        <v>241</v>
      </c>
      <c r="G23" s="29">
        <v>36.640000000000001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759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 ht="25.5">
      <c r="A25" s="1" t="s">
        <v>193</v>
      </c>
      <c r="E25" s="33" t="s">
        <v>2722</v>
      </c>
    </row>
    <row r="26" ht="25.5">
      <c r="A26" s="1" t="s">
        <v>194</v>
      </c>
      <c r="E26" s="27" t="s">
        <v>2723</v>
      </c>
    </row>
    <row r="27">
      <c r="A27" s="1" t="s">
        <v>185</v>
      </c>
      <c r="B27" s="1">
        <v>5</v>
      </c>
      <c r="C27" s="26" t="s">
        <v>2724</v>
      </c>
      <c r="D27" t="s">
        <v>239</v>
      </c>
      <c r="E27" s="27" t="s">
        <v>2725</v>
      </c>
      <c r="F27" s="28" t="s">
        <v>241</v>
      </c>
      <c r="G27" s="29">
        <v>177.84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 ht="89.25">
      <c r="A29" s="1" t="s">
        <v>193</v>
      </c>
      <c r="E29" s="33" t="s">
        <v>2726</v>
      </c>
    </row>
    <row r="30" ht="382.5">
      <c r="A30" s="1" t="s">
        <v>194</v>
      </c>
      <c r="E30" s="27" t="s">
        <v>2727</v>
      </c>
    </row>
    <row r="31">
      <c r="A31" s="1" t="s">
        <v>185</v>
      </c>
      <c r="B31" s="1">
        <v>6</v>
      </c>
      <c r="C31" s="26" t="s">
        <v>2728</v>
      </c>
      <c r="D31" t="s">
        <v>239</v>
      </c>
      <c r="E31" s="27" t="s">
        <v>2729</v>
      </c>
      <c r="F31" s="28" t="s">
        <v>241</v>
      </c>
      <c r="G31" s="29">
        <v>87.420000000000002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 ht="51">
      <c r="A33" s="1" t="s">
        <v>193</v>
      </c>
      <c r="E33" s="33" t="s">
        <v>2730</v>
      </c>
    </row>
    <row r="34" ht="267.75">
      <c r="A34" s="1" t="s">
        <v>194</v>
      </c>
      <c r="E34" s="27" t="s">
        <v>2731</v>
      </c>
    </row>
    <row r="35">
      <c r="A35" s="1" t="s">
        <v>185</v>
      </c>
      <c r="B35" s="1">
        <v>7</v>
      </c>
      <c r="C35" s="26" t="s">
        <v>2732</v>
      </c>
      <c r="D35" t="s">
        <v>239</v>
      </c>
      <c r="E35" s="27" t="s">
        <v>2733</v>
      </c>
      <c r="F35" s="28" t="s">
        <v>269</v>
      </c>
      <c r="G35" s="29">
        <v>908.65999999999997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 ht="38.25">
      <c r="A37" s="1" t="s">
        <v>193</v>
      </c>
      <c r="E37" s="33" t="s">
        <v>2734</v>
      </c>
    </row>
    <row r="38" ht="25.5">
      <c r="A38" s="1" t="s">
        <v>194</v>
      </c>
      <c r="E38" s="27" t="s">
        <v>2735</v>
      </c>
    </row>
    <row r="39">
      <c r="A39" s="1" t="s">
        <v>185</v>
      </c>
      <c r="B39" s="1">
        <v>8</v>
      </c>
      <c r="C39" s="26" t="s">
        <v>2736</v>
      </c>
      <c r="D39" t="s">
        <v>239</v>
      </c>
      <c r="E39" s="27" t="s">
        <v>2737</v>
      </c>
      <c r="F39" s="28" t="s">
        <v>269</v>
      </c>
      <c r="G39" s="29">
        <v>179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2738</v>
      </c>
    </row>
    <row r="41" ht="38.25">
      <c r="A41" s="1" t="s">
        <v>193</v>
      </c>
      <c r="E41" s="33" t="s">
        <v>2739</v>
      </c>
    </row>
    <row r="42" ht="38.25">
      <c r="A42" s="1" t="s">
        <v>194</v>
      </c>
      <c r="E42" s="27" t="s">
        <v>2740</v>
      </c>
    </row>
    <row r="43">
      <c r="A43" s="1" t="s">
        <v>185</v>
      </c>
      <c r="B43" s="1">
        <v>9</v>
      </c>
      <c r="C43" s="26" t="s">
        <v>2741</v>
      </c>
      <c r="D43" t="s">
        <v>239</v>
      </c>
      <c r="E43" s="27" t="s">
        <v>2742</v>
      </c>
      <c r="F43" s="28" t="s">
        <v>269</v>
      </c>
      <c r="G43" s="29">
        <v>179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25.5">
      <c r="A45" s="1" t="s">
        <v>193</v>
      </c>
      <c r="E45" s="33" t="s">
        <v>2743</v>
      </c>
    </row>
    <row r="46" ht="25.5">
      <c r="A46" s="1" t="s">
        <v>194</v>
      </c>
      <c r="E46" s="27" t="s">
        <v>2744</v>
      </c>
    </row>
    <row r="47">
      <c r="A47" s="1" t="s">
        <v>182</v>
      </c>
      <c r="C47" s="22" t="s">
        <v>1684</v>
      </c>
      <c r="E47" s="23" t="s">
        <v>1685</v>
      </c>
      <c r="L47" s="24">
        <f>SUMIFS(L48:L59,A48:A59,"P")</f>
        <v>0</v>
      </c>
      <c r="M47" s="24">
        <f>SUMIFS(M48:M59,A48:A59,"P")</f>
        <v>0</v>
      </c>
      <c r="N47" s="25"/>
    </row>
    <row r="48" ht="25.5">
      <c r="A48" s="1" t="s">
        <v>185</v>
      </c>
      <c r="B48" s="1">
        <v>10</v>
      </c>
      <c r="C48" s="26" t="s">
        <v>2745</v>
      </c>
      <c r="D48" t="s">
        <v>239</v>
      </c>
      <c r="E48" s="27" t="s">
        <v>2746</v>
      </c>
      <c r="F48" s="28" t="s">
        <v>241</v>
      </c>
      <c r="G48" s="29">
        <v>67.682000000000002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243</v>
      </c>
    </row>
    <row r="50" ht="76.5">
      <c r="A50" s="1" t="s">
        <v>193</v>
      </c>
      <c r="E50" s="33" t="s">
        <v>2747</v>
      </c>
    </row>
    <row r="51" ht="242.25">
      <c r="A51" s="1" t="s">
        <v>194</v>
      </c>
      <c r="E51" s="27" t="s">
        <v>2748</v>
      </c>
    </row>
    <row r="52" ht="25.5">
      <c r="A52" s="1" t="s">
        <v>185</v>
      </c>
      <c r="B52" s="1">
        <v>11</v>
      </c>
      <c r="C52" s="26" t="s">
        <v>2749</v>
      </c>
      <c r="D52" t="s">
        <v>239</v>
      </c>
      <c r="E52" s="27" t="s">
        <v>2750</v>
      </c>
      <c r="F52" s="28" t="s">
        <v>241</v>
      </c>
      <c r="G52" s="29">
        <v>68.498000000000005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243</v>
      </c>
    </row>
    <row r="54" ht="63.75">
      <c r="A54" s="1" t="s">
        <v>193</v>
      </c>
      <c r="E54" s="33" t="s">
        <v>2751</v>
      </c>
    </row>
    <row r="55" ht="306">
      <c r="A55" s="1" t="s">
        <v>194</v>
      </c>
      <c r="E55" s="27" t="s">
        <v>2752</v>
      </c>
    </row>
    <row r="56" ht="25.5">
      <c r="A56" s="1" t="s">
        <v>185</v>
      </c>
      <c r="B56" s="1">
        <v>12</v>
      </c>
      <c r="C56" s="26" t="s">
        <v>2753</v>
      </c>
      <c r="D56" t="s">
        <v>239</v>
      </c>
      <c r="E56" s="27" t="s">
        <v>2754</v>
      </c>
      <c r="F56" s="28" t="s">
        <v>241</v>
      </c>
      <c r="G56" s="29">
        <v>132.66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 ht="38.25">
      <c r="A58" s="1" t="s">
        <v>193</v>
      </c>
      <c r="E58" s="33" t="s">
        <v>2755</v>
      </c>
    </row>
    <row r="59" ht="255">
      <c r="A59" s="1" t="s">
        <v>194</v>
      </c>
      <c r="E59" s="27" t="s">
        <v>2756</v>
      </c>
    </row>
  </sheetData>
  <sheetProtection sheet="1" objects="1" scenarios="1" spinCount="100000" saltValue="8qvwqNCf1onWf2BBXkxD+TIIyFAGhPWY1NapiVFt3tKgv4k4TDCHfkViDvPv2HcM33WxlKB7yHOInomkS/MYxA==" hashValue="M4vPiMBphNFf4Qm71Qw9i+V0FNVlwtLVK+z10OvwrIcXT7JZNLQhiTtyoNqernFRHnVeXPnG7poJRQkaMLgc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COUNTIFS(L8:L151,"=0",A8:A151,"P")+COUNTIFS(L8:L151,"",A8:A151,"P")+SUM(Q8:Q151)</f>
        <v>0</v>
      </c>
    </row>
    <row r="8">
      <c r="A8" s="1" t="s">
        <v>180</v>
      </c>
      <c r="C8" s="22" t="s">
        <v>2757</v>
      </c>
      <c r="E8" s="23" t="s">
        <v>85</v>
      </c>
      <c r="L8" s="24">
        <f>L9+L18+L67+L92+L113+L122</f>
        <v>0</v>
      </c>
      <c r="M8" s="24">
        <f>M9+M18+M67+M92+M113+M122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13306.323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 ht="25.5">
      <c r="A12" s="1" t="s">
        <v>193</v>
      </c>
      <c r="E12" s="33" t="s">
        <v>2758</v>
      </c>
    </row>
    <row r="13" ht="153">
      <c r="A13" s="1" t="s">
        <v>194</v>
      </c>
      <c r="E13" s="27" t="s">
        <v>646</v>
      </c>
    </row>
    <row r="14" ht="25.5">
      <c r="A14" s="1" t="s">
        <v>185</v>
      </c>
      <c r="B14" s="1">
        <v>2</v>
      </c>
      <c r="C14" s="26" t="s">
        <v>205</v>
      </c>
      <c r="D14" t="s">
        <v>206</v>
      </c>
      <c r="E14" s="27" t="s">
        <v>207</v>
      </c>
      <c r="F14" s="28" t="s">
        <v>189</v>
      </c>
      <c r="G14" s="29">
        <v>550.69000000000005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38.25">
      <c r="A16" s="1" t="s">
        <v>193</v>
      </c>
      <c r="E16" s="33" t="s">
        <v>2759</v>
      </c>
    </row>
    <row r="17" ht="127.5">
      <c r="A17" s="1" t="s">
        <v>194</v>
      </c>
      <c r="E17" s="27" t="s">
        <v>2760</v>
      </c>
    </row>
    <row r="18">
      <c r="A18" s="1" t="s">
        <v>182</v>
      </c>
      <c r="C18" s="22" t="s">
        <v>641</v>
      </c>
      <c r="E18" s="23" t="s">
        <v>699</v>
      </c>
      <c r="L18" s="24">
        <f>SUMIFS(L19:L66,A19:A66,"P")</f>
        <v>0</v>
      </c>
      <c r="M18" s="24">
        <f>SUMIFS(M19:M66,A19:A66,"P")</f>
        <v>0</v>
      </c>
      <c r="N18" s="25"/>
    </row>
    <row r="19">
      <c r="A19" s="1" t="s">
        <v>185</v>
      </c>
      <c r="B19" s="1">
        <v>3</v>
      </c>
      <c r="C19" s="26" t="s">
        <v>2715</v>
      </c>
      <c r="D19" t="s">
        <v>239</v>
      </c>
      <c r="E19" s="27" t="s">
        <v>2716</v>
      </c>
      <c r="F19" s="28" t="s">
        <v>269</v>
      </c>
      <c r="G19" s="29">
        <v>40000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2761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2717</v>
      </c>
    </row>
    <row r="21" ht="25.5">
      <c r="A21" s="1" t="s">
        <v>193</v>
      </c>
      <c r="E21" s="33" t="s">
        <v>2762</v>
      </c>
    </row>
    <row r="22" ht="38.25">
      <c r="A22" s="1" t="s">
        <v>194</v>
      </c>
      <c r="E22" s="27" t="s">
        <v>2763</v>
      </c>
    </row>
    <row r="23" ht="25.5">
      <c r="A23" s="1" t="s">
        <v>185</v>
      </c>
      <c r="B23" s="1">
        <v>4</v>
      </c>
      <c r="C23" s="26" t="s">
        <v>2764</v>
      </c>
      <c r="D23" t="s">
        <v>239</v>
      </c>
      <c r="E23" s="27" t="s">
        <v>2765</v>
      </c>
      <c r="F23" s="28" t="s">
        <v>285</v>
      </c>
      <c r="G23" s="29">
        <v>3600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2761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2717</v>
      </c>
    </row>
    <row r="25" ht="25.5">
      <c r="A25" s="1" t="s">
        <v>193</v>
      </c>
      <c r="E25" s="33" t="s">
        <v>2766</v>
      </c>
    </row>
    <row r="26" ht="165.75">
      <c r="A26" s="1" t="s">
        <v>194</v>
      </c>
      <c r="E26" s="27" t="s">
        <v>2767</v>
      </c>
    </row>
    <row r="27" ht="25.5">
      <c r="A27" s="1" t="s">
        <v>185</v>
      </c>
      <c r="B27" s="1">
        <v>5</v>
      </c>
      <c r="C27" s="26" t="s">
        <v>2768</v>
      </c>
      <c r="D27" t="s">
        <v>239</v>
      </c>
      <c r="E27" s="27" t="s">
        <v>2769</v>
      </c>
      <c r="F27" s="28" t="s">
        <v>285</v>
      </c>
      <c r="G27" s="29">
        <v>60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2761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2717</v>
      </c>
    </row>
    <row r="29" ht="25.5">
      <c r="A29" s="1" t="s">
        <v>193</v>
      </c>
      <c r="E29" s="33" t="s">
        <v>2770</v>
      </c>
    </row>
    <row r="30" ht="165.75">
      <c r="A30" s="1" t="s">
        <v>194</v>
      </c>
      <c r="E30" s="27" t="s">
        <v>2767</v>
      </c>
    </row>
    <row r="31">
      <c r="A31" s="1" t="s">
        <v>185</v>
      </c>
      <c r="B31" s="1">
        <v>6</v>
      </c>
      <c r="C31" s="26" t="s">
        <v>2771</v>
      </c>
      <c r="D31" t="s">
        <v>239</v>
      </c>
      <c r="E31" s="27" t="s">
        <v>2772</v>
      </c>
      <c r="F31" s="28" t="s">
        <v>285</v>
      </c>
      <c r="G31" s="29">
        <v>3600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2761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 ht="25.5">
      <c r="A33" s="1" t="s">
        <v>193</v>
      </c>
      <c r="E33" s="33" t="s">
        <v>2766</v>
      </c>
    </row>
    <row r="34" ht="63.75">
      <c r="A34" s="1" t="s">
        <v>194</v>
      </c>
      <c r="E34" s="27" t="s">
        <v>2773</v>
      </c>
    </row>
    <row r="35">
      <c r="A35" s="1" t="s">
        <v>185</v>
      </c>
      <c r="B35" s="1">
        <v>7</v>
      </c>
      <c r="C35" s="26" t="s">
        <v>2774</v>
      </c>
      <c r="D35" t="s">
        <v>239</v>
      </c>
      <c r="E35" s="27" t="s">
        <v>2775</v>
      </c>
      <c r="F35" s="28" t="s">
        <v>285</v>
      </c>
      <c r="G35" s="29">
        <v>60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2761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 ht="25.5">
      <c r="A37" s="1" t="s">
        <v>193</v>
      </c>
      <c r="E37" s="33" t="s">
        <v>2770</v>
      </c>
    </row>
    <row r="38" ht="63.75">
      <c r="A38" s="1" t="s">
        <v>194</v>
      </c>
      <c r="E38" s="27" t="s">
        <v>2773</v>
      </c>
    </row>
    <row r="39">
      <c r="A39" s="1" t="s">
        <v>185</v>
      </c>
      <c r="B39" s="1">
        <v>8</v>
      </c>
      <c r="C39" s="26" t="s">
        <v>2776</v>
      </c>
      <c r="D39" t="s">
        <v>239</v>
      </c>
      <c r="E39" s="27" t="s">
        <v>2777</v>
      </c>
      <c r="F39" s="28" t="s">
        <v>241</v>
      </c>
      <c r="G39" s="29">
        <v>1805.71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2761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191</v>
      </c>
      <c r="E40" s="27" t="s">
        <v>2778</v>
      </c>
    </row>
    <row r="41" ht="38.25">
      <c r="A41" s="1" t="s">
        <v>193</v>
      </c>
      <c r="E41" s="33" t="s">
        <v>2779</v>
      </c>
    </row>
    <row r="42" ht="25.5">
      <c r="A42" s="1" t="s">
        <v>194</v>
      </c>
      <c r="E42" s="27" t="s">
        <v>2780</v>
      </c>
    </row>
    <row r="43">
      <c r="A43" s="1" t="s">
        <v>185</v>
      </c>
      <c r="B43" s="1">
        <v>9</v>
      </c>
      <c r="C43" s="26" t="s">
        <v>2781</v>
      </c>
      <c r="D43" t="s">
        <v>239</v>
      </c>
      <c r="E43" s="27" t="s">
        <v>2782</v>
      </c>
      <c r="F43" s="28" t="s">
        <v>241</v>
      </c>
      <c r="G43" s="29">
        <v>8070.8019999999997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2761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38.25">
      <c r="A45" s="1" t="s">
        <v>193</v>
      </c>
      <c r="E45" s="33" t="s">
        <v>2783</v>
      </c>
    </row>
    <row r="46" ht="369.75">
      <c r="A46" s="1" t="s">
        <v>194</v>
      </c>
      <c r="E46" s="27" t="s">
        <v>2784</v>
      </c>
    </row>
    <row r="47">
      <c r="A47" s="1" t="s">
        <v>185</v>
      </c>
      <c r="B47" s="1">
        <v>10</v>
      </c>
      <c r="C47" s="26" t="s">
        <v>2785</v>
      </c>
      <c r="D47" t="s">
        <v>239</v>
      </c>
      <c r="E47" s="27" t="s">
        <v>2786</v>
      </c>
      <c r="F47" s="28" t="s">
        <v>2520</v>
      </c>
      <c r="G47" s="29">
        <v>140455.63800000001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2761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191</v>
      </c>
      <c r="E48" s="27" t="s">
        <v>2787</v>
      </c>
    </row>
    <row r="49" ht="25.5">
      <c r="A49" s="1" t="s">
        <v>193</v>
      </c>
      <c r="E49" s="33" t="s">
        <v>2788</v>
      </c>
    </row>
    <row r="50" ht="25.5">
      <c r="A50" s="1" t="s">
        <v>194</v>
      </c>
      <c r="E50" s="27" t="s">
        <v>2789</v>
      </c>
    </row>
    <row r="51">
      <c r="A51" s="1" t="s">
        <v>185</v>
      </c>
      <c r="B51" s="1">
        <v>11</v>
      </c>
      <c r="C51" s="26" t="s">
        <v>262</v>
      </c>
      <c r="D51" t="s">
        <v>239</v>
      </c>
      <c r="E51" s="27" t="s">
        <v>263</v>
      </c>
      <c r="F51" s="28" t="s">
        <v>241</v>
      </c>
      <c r="G51" s="29">
        <v>343.49000000000001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2761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2790</v>
      </c>
    </row>
    <row r="53" ht="63.75">
      <c r="A53" s="1" t="s">
        <v>193</v>
      </c>
      <c r="E53" s="33" t="s">
        <v>2791</v>
      </c>
    </row>
    <row r="54" ht="229.5">
      <c r="A54" s="1" t="s">
        <v>194</v>
      </c>
      <c r="E54" s="27" t="s">
        <v>2792</v>
      </c>
    </row>
    <row r="55">
      <c r="A55" s="1" t="s">
        <v>185</v>
      </c>
      <c r="B55" s="1">
        <v>12</v>
      </c>
      <c r="C55" s="26" t="s">
        <v>2793</v>
      </c>
      <c r="D55" t="s">
        <v>239</v>
      </c>
      <c r="E55" s="27" t="s">
        <v>2794</v>
      </c>
      <c r="F55" s="28" t="s">
        <v>269</v>
      </c>
      <c r="G55" s="29">
        <v>1332.9000000000001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2761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2795</v>
      </c>
    </row>
    <row r="57" ht="38.25">
      <c r="A57" s="1" t="s">
        <v>193</v>
      </c>
      <c r="E57" s="33" t="s">
        <v>2796</v>
      </c>
    </row>
    <row r="58">
      <c r="A58" s="1" t="s">
        <v>194</v>
      </c>
      <c r="E58" s="27" t="s">
        <v>2797</v>
      </c>
    </row>
    <row r="59">
      <c r="A59" s="1" t="s">
        <v>185</v>
      </c>
      <c r="B59" s="1">
        <v>13</v>
      </c>
      <c r="C59" s="26" t="s">
        <v>2736</v>
      </c>
      <c r="D59" t="s">
        <v>239</v>
      </c>
      <c r="E59" s="27" t="s">
        <v>2737</v>
      </c>
      <c r="F59" s="28" t="s">
        <v>269</v>
      </c>
      <c r="G59" s="29">
        <v>1549.777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2761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2738</v>
      </c>
    </row>
    <row r="61" ht="38.25">
      <c r="A61" s="1" t="s">
        <v>193</v>
      </c>
      <c r="E61" s="33" t="s">
        <v>2798</v>
      </c>
    </row>
    <row r="62" ht="38.25">
      <c r="A62" s="1" t="s">
        <v>194</v>
      </c>
      <c r="E62" s="27" t="s">
        <v>2799</v>
      </c>
    </row>
    <row r="63">
      <c r="A63" s="1" t="s">
        <v>185</v>
      </c>
      <c r="B63" s="1">
        <v>14</v>
      </c>
      <c r="C63" s="26" t="s">
        <v>2741</v>
      </c>
      <c r="D63" t="s">
        <v>239</v>
      </c>
      <c r="E63" s="27" t="s">
        <v>2742</v>
      </c>
      <c r="F63" s="28" t="s">
        <v>269</v>
      </c>
      <c r="G63" s="29">
        <v>1549.777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2761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 ht="38.25">
      <c r="A65" s="1" t="s">
        <v>193</v>
      </c>
      <c r="E65" s="33" t="s">
        <v>2800</v>
      </c>
    </row>
    <row r="66" ht="25.5">
      <c r="A66" s="1" t="s">
        <v>194</v>
      </c>
      <c r="E66" s="27" t="s">
        <v>2744</v>
      </c>
    </row>
    <row r="67">
      <c r="A67" s="1" t="s">
        <v>182</v>
      </c>
      <c r="C67" s="22" t="s">
        <v>778</v>
      </c>
      <c r="E67" s="23" t="s">
        <v>2801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185</v>
      </c>
      <c r="B68" s="1">
        <v>15</v>
      </c>
      <c r="C68" s="26" t="s">
        <v>2802</v>
      </c>
      <c r="D68" t="s">
        <v>239</v>
      </c>
      <c r="E68" s="27" t="s">
        <v>2803</v>
      </c>
      <c r="F68" s="28" t="s">
        <v>289</v>
      </c>
      <c r="G68" s="29">
        <v>61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2761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 ht="51">
      <c r="A70" s="1" t="s">
        <v>193</v>
      </c>
      <c r="E70" s="33" t="s">
        <v>2804</v>
      </c>
    </row>
    <row r="71" ht="165.75">
      <c r="A71" s="1" t="s">
        <v>194</v>
      </c>
      <c r="E71" s="27" t="s">
        <v>2805</v>
      </c>
    </row>
    <row r="72">
      <c r="A72" s="1" t="s">
        <v>185</v>
      </c>
      <c r="B72" s="1">
        <v>16</v>
      </c>
      <c r="C72" s="26" t="s">
        <v>2806</v>
      </c>
      <c r="D72" t="s">
        <v>778</v>
      </c>
      <c r="E72" s="27" t="s">
        <v>2807</v>
      </c>
      <c r="F72" s="28" t="s">
        <v>289</v>
      </c>
      <c r="G72" s="29">
        <v>41.259999999999998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2761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2808</v>
      </c>
    </row>
    <row r="74" ht="89.25">
      <c r="A74" s="1" t="s">
        <v>193</v>
      </c>
      <c r="E74" s="33" t="s">
        <v>2809</v>
      </c>
    </row>
    <row r="75" ht="165.75">
      <c r="A75" s="1" t="s">
        <v>194</v>
      </c>
      <c r="E75" s="27" t="s">
        <v>2805</v>
      </c>
    </row>
    <row r="76">
      <c r="A76" s="1" t="s">
        <v>185</v>
      </c>
      <c r="B76" s="1">
        <v>17</v>
      </c>
      <c r="C76" s="26" t="s">
        <v>2810</v>
      </c>
      <c r="D76" t="s">
        <v>239</v>
      </c>
      <c r="E76" s="27" t="s">
        <v>2811</v>
      </c>
      <c r="F76" s="28" t="s">
        <v>241</v>
      </c>
      <c r="G76" s="29">
        <v>359.69999999999999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2761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191</v>
      </c>
      <c r="E77" s="27" t="s">
        <v>2812</v>
      </c>
    </row>
    <row r="78" ht="38.25">
      <c r="A78" s="1" t="s">
        <v>193</v>
      </c>
      <c r="E78" s="33" t="s">
        <v>2813</v>
      </c>
    </row>
    <row r="79" ht="38.25">
      <c r="A79" s="1" t="s">
        <v>194</v>
      </c>
      <c r="E79" s="27" t="s">
        <v>2814</v>
      </c>
    </row>
    <row r="80">
      <c r="A80" s="1" t="s">
        <v>185</v>
      </c>
      <c r="B80" s="1">
        <v>18</v>
      </c>
      <c r="C80" s="26" t="s">
        <v>2815</v>
      </c>
      <c r="D80" t="s">
        <v>239</v>
      </c>
      <c r="E80" s="27" t="s">
        <v>2816</v>
      </c>
      <c r="F80" s="28" t="s">
        <v>269</v>
      </c>
      <c r="G80" s="29">
        <v>3918.5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2761</v>
      </c>
      <c r="O80" s="32">
        <f>M80*AA80</f>
        <v>0</v>
      </c>
      <c r="P80" s="1">
        <v>3</v>
      </c>
      <c r="AA80" s="1">
        <f>IF(P80=1,$O$3,IF(P80=2,$O$4,$O$5))</f>
        <v>0</v>
      </c>
    </row>
    <row r="81" ht="38.25">
      <c r="A81" s="1" t="s">
        <v>191</v>
      </c>
      <c r="E81" s="27" t="s">
        <v>2817</v>
      </c>
    </row>
    <row r="82" ht="38.25">
      <c r="A82" s="1" t="s">
        <v>193</v>
      </c>
      <c r="E82" s="33" t="s">
        <v>2818</v>
      </c>
    </row>
    <row r="83" ht="38.25">
      <c r="A83" s="1" t="s">
        <v>194</v>
      </c>
      <c r="E83" s="27" t="s">
        <v>2819</v>
      </c>
    </row>
    <row r="84">
      <c r="A84" s="1" t="s">
        <v>185</v>
      </c>
      <c r="B84" s="1">
        <v>19</v>
      </c>
      <c r="C84" s="26" t="s">
        <v>2820</v>
      </c>
      <c r="D84" t="s">
        <v>239</v>
      </c>
      <c r="E84" s="27" t="s">
        <v>2821</v>
      </c>
      <c r="F84" s="28" t="s">
        <v>269</v>
      </c>
      <c r="G84" s="29">
        <v>909.16999999999996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2761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 ht="38.25">
      <c r="A86" s="1" t="s">
        <v>193</v>
      </c>
      <c r="E86" s="33" t="s">
        <v>2822</v>
      </c>
    </row>
    <row r="87" ht="38.25">
      <c r="A87" s="1" t="s">
        <v>194</v>
      </c>
      <c r="E87" s="27" t="s">
        <v>2823</v>
      </c>
    </row>
    <row r="88">
      <c r="A88" s="1" t="s">
        <v>185</v>
      </c>
      <c r="B88" s="1">
        <v>20</v>
      </c>
      <c r="C88" s="26" t="s">
        <v>2824</v>
      </c>
      <c r="D88" t="s">
        <v>239</v>
      </c>
      <c r="E88" s="27" t="s">
        <v>2825</v>
      </c>
      <c r="F88" s="28" t="s">
        <v>241</v>
      </c>
      <c r="G88" s="29">
        <v>216.65000000000001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2761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191</v>
      </c>
      <c r="E89" s="27" t="s">
        <v>2826</v>
      </c>
    </row>
    <row r="90" ht="102">
      <c r="A90" s="1" t="s">
        <v>193</v>
      </c>
      <c r="E90" s="33" t="s">
        <v>2827</v>
      </c>
    </row>
    <row r="91" ht="357">
      <c r="A91" s="1" t="s">
        <v>194</v>
      </c>
      <c r="E91" s="27" t="s">
        <v>2828</v>
      </c>
    </row>
    <row r="92">
      <c r="A92" s="1" t="s">
        <v>182</v>
      </c>
      <c r="C92" s="22" t="s">
        <v>1684</v>
      </c>
      <c r="E92" s="23" t="s">
        <v>1685</v>
      </c>
      <c r="L92" s="24">
        <f>SUMIFS(L93:L112,A93:A112,"P")</f>
        <v>0</v>
      </c>
      <c r="M92" s="24">
        <f>SUMIFS(M93:M112,A93:A112,"P")</f>
        <v>0</v>
      </c>
      <c r="N92" s="25"/>
    </row>
    <row r="93" ht="25.5">
      <c r="A93" s="1" t="s">
        <v>185</v>
      </c>
      <c r="B93" s="1">
        <v>21</v>
      </c>
      <c r="C93" s="26" t="s">
        <v>2745</v>
      </c>
      <c r="D93" t="s">
        <v>239</v>
      </c>
      <c r="E93" s="27" t="s">
        <v>2829</v>
      </c>
      <c r="F93" s="28" t="s">
        <v>241</v>
      </c>
      <c r="G93" s="29">
        <v>1711.9680000000001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2761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191</v>
      </c>
      <c r="E94" s="27" t="s">
        <v>243</v>
      </c>
    </row>
    <row r="95" ht="51">
      <c r="A95" s="1" t="s">
        <v>193</v>
      </c>
      <c r="E95" s="33" t="s">
        <v>2830</v>
      </c>
    </row>
    <row r="96" ht="242.25">
      <c r="A96" s="1" t="s">
        <v>194</v>
      </c>
      <c r="E96" s="27" t="s">
        <v>2831</v>
      </c>
    </row>
    <row r="97" ht="25.5">
      <c r="A97" s="1" t="s">
        <v>185</v>
      </c>
      <c r="B97" s="1">
        <v>22</v>
      </c>
      <c r="C97" s="26" t="s">
        <v>2832</v>
      </c>
      <c r="D97" t="s">
        <v>239</v>
      </c>
      <c r="E97" s="27" t="s">
        <v>2833</v>
      </c>
      <c r="F97" s="28" t="s">
        <v>241</v>
      </c>
      <c r="G97" s="29">
        <v>1343.0419999999999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2761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191</v>
      </c>
      <c r="E98" s="27" t="s">
        <v>2834</v>
      </c>
    </row>
    <row r="99" ht="102">
      <c r="A99" s="1" t="s">
        <v>193</v>
      </c>
      <c r="E99" s="33" t="s">
        <v>2835</v>
      </c>
    </row>
    <row r="100" ht="267.75">
      <c r="A100" s="1" t="s">
        <v>194</v>
      </c>
      <c r="E100" s="27" t="s">
        <v>2836</v>
      </c>
    </row>
    <row r="101" ht="25.5">
      <c r="A101" s="1" t="s">
        <v>185</v>
      </c>
      <c r="B101" s="1">
        <v>23</v>
      </c>
      <c r="C101" s="26" t="s">
        <v>2753</v>
      </c>
      <c r="D101" t="s">
        <v>239</v>
      </c>
      <c r="E101" s="27" t="s">
        <v>2837</v>
      </c>
      <c r="F101" s="28" t="s">
        <v>241</v>
      </c>
      <c r="G101" s="29">
        <v>678.39999999999998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2761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38.25">
      <c r="A102" s="1" t="s">
        <v>191</v>
      </c>
      <c r="E102" s="27" t="s">
        <v>2838</v>
      </c>
    </row>
    <row r="103" ht="102">
      <c r="A103" s="1" t="s">
        <v>193</v>
      </c>
      <c r="E103" s="33" t="s">
        <v>2839</v>
      </c>
    </row>
    <row r="104" ht="255">
      <c r="A104" s="1" t="s">
        <v>194</v>
      </c>
      <c r="E104" s="27" t="s">
        <v>2840</v>
      </c>
    </row>
    <row r="105">
      <c r="A105" s="1" t="s">
        <v>185</v>
      </c>
      <c r="B105" s="1">
        <v>24</v>
      </c>
      <c r="C105" s="26" t="s">
        <v>2841</v>
      </c>
      <c r="D105" t="s">
        <v>239</v>
      </c>
      <c r="E105" s="27" t="s">
        <v>2842</v>
      </c>
      <c r="F105" s="28" t="s">
        <v>269</v>
      </c>
      <c r="G105" s="29">
        <v>5576.8500000000004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2761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191</v>
      </c>
      <c r="E106" s="27" t="s">
        <v>2843</v>
      </c>
    </row>
    <row r="107" ht="38.25">
      <c r="A107" s="1" t="s">
        <v>193</v>
      </c>
      <c r="E107" s="33" t="s">
        <v>2844</v>
      </c>
    </row>
    <row r="108" ht="178.5">
      <c r="A108" s="1" t="s">
        <v>194</v>
      </c>
      <c r="E108" s="27" t="s">
        <v>2845</v>
      </c>
    </row>
    <row r="109" ht="25.5">
      <c r="A109" s="1" t="s">
        <v>185</v>
      </c>
      <c r="B109" s="1">
        <v>25</v>
      </c>
      <c r="C109" s="26" t="s">
        <v>2846</v>
      </c>
      <c r="D109" t="s">
        <v>239</v>
      </c>
      <c r="E109" s="27" t="s">
        <v>2847</v>
      </c>
      <c r="F109" s="28" t="s">
        <v>269</v>
      </c>
      <c r="G109" s="29">
        <v>3985.9000000000001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759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2848</v>
      </c>
    </row>
    <row r="111" ht="38.25">
      <c r="A111" s="1" t="s">
        <v>193</v>
      </c>
      <c r="E111" s="33" t="s">
        <v>2849</v>
      </c>
    </row>
    <row r="112" ht="178.5">
      <c r="A112" s="1" t="s">
        <v>194</v>
      </c>
      <c r="E112" s="27" t="s">
        <v>2845</v>
      </c>
    </row>
    <row r="113">
      <c r="A113" s="1" t="s">
        <v>182</v>
      </c>
      <c r="C113" s="22" t="s">
        <v>2850</v>
      </c>
      <c r="E113" s="23" t="s">
        <v>2851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185</v>
      </c>
      <c r="B114" s="1">
        <v>26</v>
      </c>
      <c r="C114" s="26" t="s">
        <v>2852</v>
      </c>
      <c r="D114" t="s">
        <v>239</v>
      </c>
      <c r="E114" s="27" t="s">
        <v>2853</v>
      </c>
      <c r="F114" s="28" t="s">
        <v>285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2761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 ht="38.25">
      <c r="A116" s="1" t="s">
        <v>193</v>
      </c>
      <c r="E116" s="33" t="s">
        <v>2854</v>
      </c>
    </row>
    <row r="117" ht="89.25">
      <c r="A117" s="1" t="s">
        <v>194</v>
      </c>
      <c r="E117" s="27" t="s">
        <v>2855</v>
      </c>
    </row>
    <row r="118">
      <c r="A118" s="1" t="s">
        <v>185</v>
      </c>
      <c r="B118" s="1">
        <v>27</v>
      </c>
      <c r="C118" s="26" t="s">
        <v>2856</v>
      </c>
      <c r="D118" t="s">
        <v>239</v>
      </c>
      <c r="E118" s="27" t="s">
        <v>2857</v>
      </c>
      <c r="F118" s="28" t="s">
        <v>285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2761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 ht="38.25">
      <c r="A120" s="1" t="s">
        <v>193</v>
      </c>
      <c r="E120" s="33" t="s">
        <v>2858</v>
      </c>
    </row>
    <row r="121" ht="89.25">
      <c r="A121" s="1" t="s">
        <v>194</v>
      </c>
      <c r="E121" s="27" t="s">
        <v>2855</v>
      </c>
    </row>
    <row r="122">
      <c r="A122" s="1" t="s">
        <v>182</v>
      </c>
      <c r="C122" s="22" t="s">
        <v>1616</v>
      </c>
      <c r="E122" s="23" t="s">
        <v>2631</v>
      </c>
      <c r="L122" s="24">
        <f>SUMIFS(L123:L150,A123:A150,"P")</f>
        <v>0</v>
      </c>
      <c r="M122" s="24">
        <f>SUMIFS(M123:M150,A123:A150,"P")</f>
        <v>0</v>
      </c>
      <c r="N122" s="25"/>
    </row>
    <row r="123">
      <c r="A123" s="1" t="s">
        <v>185</v>
      </c>
      <c r="B123" s="1">
        <v>28</v>
      </c>
      <c r="C123" s="26" t="s">
        <v>2859</v>
      </c>
      <c r="D123" t="s">
        <v>239</v>
      </c>
      <c r="E123" s="27" t="s">
        <v>2860</v>
      </c>
      <c r="F123" s="28" t="s">
        <v>285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2761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 ht="38.25">
      <c r="A125" s="1" t="s">
        <v>193</v>
      </c>
      <c r="E125" s="33" t="s">
        <v>2861</v>
      </c>
    </row>
    <row r="126" ht="153">
      <c r="A126" s="1" t="s">
        <v>194</v>
      </c>
      <c r="E126" s="27" t="s">
        <v>2862</v>
      </c>
    </row>
    <row r="127">
      <c r="A127" s="1" t="s">
        <v>185</v>
      </c>
      <c r="B127" s="1">
        <v>29</v>
      </c>
      <c r="C127" s="26" t="s">
        <v>2863</v>
      </c>
      <c r="D127" t="s">
        <v>239</v>
      </c>
      <c r="E127" s="27" t="s">
        <v>2864</v>
      </c>
      <c r="F127" s="28" t="s">
        <v>285</v>
      </c>
      <c r="G127" s="29">
        <v>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2761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2865</v>
      </c>
    </row>
    <row r="129" ht="51">
      <c r="A129" s="1" t="s">
        <v>193</v>
      </c>
      <c r="E129" s="33" t="s">
        <v>2866</v>
      </c>
    </row>
    <row r="130" ht="408">
      <c r="A130" s="1" t="s">
        <v>194</v>
      </c>
      <c r="E130" s="27" t="s">
        <v>2867</v>
      </c>
    </row>
    <row r="131">
      <c r="A131" s="1" t="s">
        <v>185</v>
      </c>
      <c r="B131" s="1">
        <v>30</v>
      </c>
      <c r="C131" s="26" t="s">
        <v>2868</v>
      </c>
      <c r="D131" t="s">
        <v>239</v>
      </c>
      <c r="E131" s="27" t="s">
        <v>2869</v>
      </c>
      <c r="F131" s="28" t="s">
        <v>285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2761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 ht="38.25">
      <c r="A133" s="1" t="s">
        <v>193</v>
      </c>
      <c r="E133" s="33" t="s">
        <v>2870</v>
      </c>
    </row>
    <row r="134" ht="409.5">
      <c r="A134" s="1" t="s">
        <v>194</v>
      </c>
      <c r="E134" s="27" t="s">
        <v>2871</v>
      </c>
    </row>
    <row r="135">
      <c r="A135" s="1" t="s">
        <v>185</v>
      </c>
      <c r="B135" s="1">
        <v>31</v>
      </c>
      <c r="C135" s="26" t="s">
        <v>2872</v>
      </c>
      <c r="D135" t="s">
        <v>239</v>
      </c>
      <c r="E135" s="27" t="s">
        <v>2873</v>
      </c>
      <c r="F135" s="28" t="s">
        <v>289</v>
      </c>
      <c r="G135" s="29">
        <v>628.10000000000002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2761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 ht="140.25">
      <c r="A137" s="1" t="s">
        <v>193</v>
      </c>
      <c r="E137" s="33" t="s">
        <v>2874</v>
      </c>
    </row>
    <row r="138" ht="89.25">
      <c r="A138" s="1" t="s">
        <v>194</v>
      </c>
      <c r="E138" s="27" t="s">
        <v>2875</v>
      </c>
    </row>
    <row r="139">
      <c r="A139" s="1" t="s">
        <v>185</v>
      </c>
      <c r="B139" s="1">
        <v>32</v>
      </c>
      <c r="C139" s="26" t="s">
        <v>2876</v>
      </c>
      <c r="D139" t="s">
        <v>239</v>
      </c>
      <c r="E139" s="27" t="s">
        <v>2877</v>
      </c>
      <c r="F139" s="28" t="s">
        <v>289</v>
      </c>
      <c r="G139" s="29">
        <v>45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2761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 ht="38.25">
      <c r="A141" s="1" t="s">
        <v>193</v>
      </c>
      <c r="E141" s="33" t="s">
        <v>2878</v>
      </c>
    </row>
    <row r="142" ht="76.5">
      <c r="A142" s="1" t="s">
        <v>194</v>
      </c>
      <c r="E142" s="27" t="s">
        <v>2879</v>
      </c>
    </row>
    <row r="143" ht="25.5">
      <c r="A143" s="1" t="s">
        <v>185</v>
      </c>
      <c r="B143" s="1">
        <v>33</v>
      </c>
      <c r="C143" s="26" t="s">
        <v>2880</v>
      </c>
      <c r="D143" t="s">
        <v>239</v>
      </c>
      <c r="E143" s="27" t="s">
        <v>2881</v>
      </c>
      <c r="F143" s="28" t="s">
        <v>289</v>
      </c>
      <c r="G143" s="29">
        <v>830.60000000000002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2761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 ht="102">
      <c r="A145" s="1" t="s">
        <v>193</v>
      </c>
      <c r="E145" s="33" t="s">
        <v>2882</v>
      </c>
    </row>
    <row r="146" ht="76.5">
      <c r="A146" s="1" t="s">
        <v>194</v>
      </c>
      <c r="E146" s="27" t="s">
        <v>2879</v>
      </c>
    </row>
    <row r="147">
      <c r="A147" s="1" t="s">
        <v>185</v>
      </c>
      <c r="B147" s="1">
        <v>34</v>
      </c>
      <c r="C147" s="26" t="s">
        <v>2883</v>
      </c>
      <c r="D147" t="s">
        <v>239</v>
      </c>
      <c r="E147" s="27" t="s">
        <v>2884</v>
      </c>
      <c r="F147" s="28" t="s">
        <v>285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2761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 ht="51">
      <c r="A149" s="1" t="s">
        <v>193</v>
      </c>
      <c r="E149" s="33" t="s">
        <v>2885</v>
      </c>
    </row>
    <row r="150" ht="38.25">
      <c r="A150" s="1" t="s">
        <v>194</v>
      </c>
      <c r="E150" s="27" t="s">
        <v>2886</v>
      </c>
    </row>
  </sheetData>
  <sheetProtection sheet="1" objects="1" scenarios="1" spinCount="100000" saltValue="OPvu3oXMr++Q2/o9KmEaIfWz7y2Y0130N6iCgHPKFiUIKNo1FxRbcOazIJt2DBUKsAovAof/u0QgCf/e94Osxw==" hashValue="3K6TUKJ+eBDYMh2lknc6kqkq0zGrXe1P/zMueZgEO2IkrTVXTqMe2uvzFI7KWLDrxX8867cp10LFNAEw4Qz8K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COUNTIFS(L8:L45,"=0",A8:A45,"P")+COUNTIFS(L8:L45,"",A8:A45,"P")+SUM(Q8:Q45)</f>
        <v>0</v>
      </c>
    </row>
    <row r="8">
      <c r="A8" s="1" t="s">
        <v>180</v>
      </c>
      <c r="C8" s="22" t="s">
        <v>2887</v>
      </c>
      <c r="E8" s="23" t="s">
        <v>89</v>
      </c>
      <c r="L8" s="24">
        <f>L9+L14+L31+L40</f>
        <v>0</v>
      </c>
      <c r="M8" s="24">
        <f>M9+M14+M31+M40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34.329999999999998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 ht="25.5">
      <c r="A12" s="1" t="s">
        <v>193</v>
      </c>
      <c r="E12" s="33" t="s">
        <v>2888</v>
      </c>
    </row>
    <row r="13" ht="153">
      <c r="A13" s="1" t="s">
        <v>194</v>
      </c>
      <c r="E13" s="27" t="s">
        <v>195</v>
      </c>
    </row>
    <row r="14">
      <c r="A14" s="1" t="s">
        <v>182</v>
      </c>
      <c r="C14" s="22" t="s">
        <v>641</v>
      </c>
      <c r="E14" s="23" t="s">
        <v>699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185</v>
      </c>
      <c r="B15" s="1">
        <v>2</v>
      </c>
      <c r="C15" s="26" t="s">
        <v>2889</v>
      </c>
      <c r="D15" t="s">
        <v>239</v>
      </c>
      <c r="E15" s="27" t="s">
        <v>2890</v>
      </c>
      <c r="F15" s="28" t="s">
        <v>241</v>
      </c>
      <c r="G15" s="29">
        <v>17.164999999999999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242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191</v>
      </c>
      <c r="E16" s="27" t="s">
        <v>2891</v>
      </c>
    </row>
    <row r="17" ht="25.5">
      <c r="A17" s="1" t="s">
        <v>193</v>
      </c>
      <c r="E17" s="33" t="s">
        <v>2892</v>
      </c>
    </row>
    <row r="18" ht="63.75">
      <c r="A18" s="1" t="s">
        <v>194</v>
      </c>
      <c r="E18" s="27" t="s">
        <v>2893</v>
      </c>
    </row>
    <row r="19" ht="25.5">
      <c r="A19" s="1" t="s">
        <v>185</v>
      </c>
      <c r="B19" s="1">
        <v>3</v>
      </c>
      <c r="C19" s="26" t="s">
        <v>2894</v>
      </c>
      <c r="D19" t="s">
        <v>239</v>
      </c>
      <c r="E19" s="27" t="s">
        <v>2895</v>
      </c>
      <c r="F19" s="28" t="s">
        <v>1320</v>
      </c>
      <c r="G19" s="29">
        <v>652.26999999999998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2896</v>
      </c>
    </row>
    <row r="21" ht="38.25">
      <c r="A21" s="1" t="s">
        <v>193</v>
      </c>
      <c r="E21" s="33" t="s">
        <v>2897</v>
      </c>
    </row>
    <row r="22" ht="25.5">
      <c r="A22" s="1" t="s">
        <v>194</v>
      </c>
      <c r="E22" s="27" t="s">
        <v>2898</v>
      </c>
    </row>
    <row r="23">
      <c r="A23" s="1" t="s">
        <v>185</v>
      </c>
      <c r="B23" s="1">
        <v>4</v>
      </c>
      <c r="C23" s="26" t="s">
        <v>2899</v>
      </c>
      <c r="D23" t="s">
        <v>239</v>
      </c>
      <c r="E23" s="27" t="s">
        <v>2900</v>
      </c>
      <c r="F23" s="28" t="s">
        <v>241</v>
      </c>
      <c r="G23" s="29">
        <v>2.375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191</v>
      </c>
      <c r="E24" s="27" t="s">
        <v>2901</v>
      </c>
    </row>
    <row r="25" ht="25.5">
      <c r="A25" s="1" t="s">
        <v>193</v>
      </c>
      <c r="E25" s="33" t="s">
        <v>2902</v>
      </c>
    </row>
    <row r="26" ht="242.25">
      <c r="A26" s="1" t="s">
        <v>194</v>
      </c>
      <c r="E26" s="27" t="s">
        <v>2903</v>
      </c>
    </row>
    <row r="27">
      <c r="A27" s="1" t="s">
        <v>185</v>
      </c>
      <c r="B27" s="1">
        <v>5</v>
      </c>
      <c r="C27" s="26" t="s">
        <v>2732</v>
      </c>
      <c r="D27" t="s">
        <v>239</v>
      </c>
      <c r="E27" s="27" t="s">
        <v>2733</v>
      </c>
      <c r="F27" s="28" t="s">
        <v>269</v>
      </c>
      <c r="G27" s="29">
        <v>51.600000000000001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2904</v>
      </c>
    </row>
    <row r="29" ht="25.5">
      <c r="A29" s="1" t="s">
        <v>193</v>
      </c>
      <c r="E29" s="33" t="s">
        <v>2905</v>
      </c>
    </row>
    <row r="30" ht="25.5">
      <c r="A30" s="1" t="s">
        <v>194</v>
      </c>
      <c r="E30" s="27" t="s">
        <v>2906</v>
      </c>
    </row>
    <row r="31">
      <c r="A31" s="1" t="s">
        <v>182</v>
      </c>
      <c r="C31" s="22" t="s">
        <v>1684</v>
      </c>
      <c r="E31" s="23" t="s">
        <v>1685</v>
      </c>
      <c r="L31" s="24">
        <f>SUMIFS(L32:L39,A32:A39,"P")</f>
        <v>0</v>
      </c>
      <c r="M31" s="24">
        <f>SUMIFS(M32:M39,A32:A39,"P")</f>
        <v>0</v>
      </c>
      <c r="N31" s="25"/>
    </row>
    <row r="32">
      <c r="A32" s="1" t="s">
        <v>185</v>
      </c>
      <c r="B32" s="1">
        <v>6</v>
      </c>
      <c r="C32" s="26" t="s">
        <v>2907</v>
      </c>
      <c r="D32" t="s">
        <v>239</v>
      </c>
      <c r="E32" s="27" t="s">
        <v>2908</v>
      </c>
      <c r="F32" s="28" t="s">
        <v>269</v>
      </c>
      <c r="G32" s="29">
        <v>102.2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242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191</v>
      </c>
      <c r="E33" s="27" t="s">
        <v>2909</v>
      </c>
    </row>
    <row r="34" ht="25.5">
      <c r="A34" s="1" t="s">
        <v>193</v>
      </c>
      <c r="E34" s="33" t="s">
        <v>2910</v>
      </c>
    </row>
    <row r="35" ht="51">
      <c r="A35" s="1" t="s">
        <v>194</v>
      </c>
      <c r="E35" s="27" t="s">
        <v>2911</v>
      </c>
    </row>
    <row r="36">
      <c r="A36" s="1" t="s">
        <v>185</v>
      </c>
      <c r="B36" s="1">
        <v>7</v>
      </c>
      <c r="C36" s="26" t="s">
        <v>2912</v>
      </c>
      <c r="D36" t="s">
        <v>239</v>
      </c>
      <c r="E36" s="27" t="s">
        <v>2913</v>
      </c>
      <c r="F36" s="28" t="s">
        <v>269</v>
      </c>
      <c r="G36" s="29">
        <v>102.2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242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191</v>
      </c>
      <c r="E37" s="27" t="s">
        <v>2914</v>
      </c>
    </row>
    <row r="38" ht="25.5">
      <c r="A38" s="1" t="s">
        <v>193</v>
      </c>
      <c r="E38" s="33" t="s">
        <v>2910</v>
      </c>
    </row>
    <row r="39" ht="51">
      <c r="A39" s="1" t="s">
        <v>194</v>
      </c>
      <c r="E39" s="27" t="s">
        <v>2911</v>
      </c>
    </row>
    <row r="40">
      <c r="A40" s="1" t="s">
        <v>182</v>
      </c>
      <c r="C40" s="22" t="s">
        <v>1616</v>
      </c>
      <c r="E40" s="23" t="s">
        <v>2631</v>
      </c>
      <c r="L40" s="24">
        <f>SUMIFS(L41:L44,A41:A44,"P")</f>
        <v>0</v>
      </c>
      <c r="M40" s="24">
        <f>SUMIFS(M41:M44,A41:A44,"P")</f>
        <v>0</v>
      </c>
      <c r="N40" s="25"/>
    </row>
    <row r="41">
      <c r="A41" s="1" t="s">
        <v>185</v>
      </c>
      <c r="B41" s="1">
        <v>8</v>
      </c>
      <c r="C41" s="26" t="s">
        <v>2915</v>
      </c>
      <c r="D41" t="s">
        <v>239</v>
      </c>
      <c r="E41" s="27" t="s">
        <v>2916</v>
      </c>
      <c r="F41" s="28" t="s">
        <v>269</v>
      </c>
      <c r="G41" s="29">
        <v>21.152999999999999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242</v>
      </c>
      <c r="O41" s="32">
        <f>M41*AA41</f>
        <v>0</v>
      </c>
      <c r="P41" s="1">
        <v>3</v>
      </c>
      <c r="AA41" s="1">
        <f>IF(P41=1,$O$3,IF(P41=2,$O$4,$O$5))</f>
        <v>0</v>
      </c>
    </row>
    <row r="42" ht="38.25">
      <c r="A42" s="1" t="s">
        <v>191</v>
      </c>
      <c r="E42" s="27" t="s">
        <v>2917</v>
      </c>
    </row>
    <row r="43" ht="25.5">
      <c r="A43" s="1" t="s">
        <v>193</v>
      </c>
      <c r="E43" s="33" t="s">
        <v>2918</v>
      </c>
    </row>
    <row r="44" ht="267.75">
      <c r="A44" s="1" t="s">
        <v>194</v>
      </c>
      <c r="E44" s="27" t="s">
        <v>2919</v>
      </c>
    </row>
  </sheetData>
  <sheetProtection sheet="1" objects="1" scenarios="1" spinCount="100000" saltValue="beMjB1HAH/urJ0bfFGD2vvO9Ck09QagCLWitxtuSpZPPVcQ83QEefCqw31NyPQ7lYhqaiINuKIid3dVV++s1/Q==" hashValue="I/89Dzmblx6QCK1bqyknX81QSPG98euCiCl6CGMmE6sL8SP4kxsD9DR7n9amaKZe9TAgL88YqBu7hcD9l8Ys2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COUNTIFS(L8:L65,"=0",A8:A65,"P")+COUNTIFS(L8:L65,"",A8:A65,"P")+SUM(Q8:Q65)</f>
        <v>0</v>
      </c>
    </row>
    <row r="8">
      <c r="A8" s="1" t="s">
        <v>180</v>
      </c>
      <c r="C8" s="22" t="s">
        <v>2920</v>
      </c>
      <c r="E8" s="23" t="s">
        <v>91</v>
      </c>
      <c r="L8" s="24">
        <f>L9+L18+L35+L60</f>
        <v>0</v>
      </c>
      <c r="M8" s="24">
        <f>M9+M18+M35+M60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255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 ht="25.5">
      <c r="A12" s="1" t="s">
        <v>193</v>
      </c>
      <c r="E12" s="33" t="s">
        <v>2921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</v>
      </c>
      <c r="C14" s="26" t="s">
        <v>1012</v>
      </c>
      <c r="D14" t="s">
        <v>1013</v>
      </c>
      <c r="E14" s="27" t="s">
        <v>1014</v>
      </c>
      <c r="F14" s="28" t="s">
        <v>189</v>
      </c>
      <c r="G14" s="29">
        <v>115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25.5">
      <c r="A16" s="1" t="s">
        <v>193</v>
      </c>
      <c r="E16" s="33" t="s">
        <v>2922</v>
      </c>
    </row>
    <row r="17" ht="153">
      <c r="A17" s="1" t="s">
        <v>194</v>
      </c>
      <c r="E17" s="27" t="s">
        <v>195</v>
      </c>
    </row>
    <row r="18">
      <c r="A18" s="1" t="s">
        <v>182</v>
      </c>
      <c r="C18" s="22" t="s">
        <v>641</v>
      </c>
      <c r="E18" s="23" t="s">
        <v>699</v>
      </c>
      <c r="L18" s="24">
        <f>SUMIFS(L19:L34,A19:A34,"P")</f>
        <v>0</v>
      </c>
      <c r="M18" s="24">
        <f>SUMIFS(M19:M34,A19:A34,"P")</f>
        <v>0</v>
      </c>
      <c r="N18" s="25"/>
    </row>
    <row r="19" ht="25.5">
      <c r="A19" s="1" t="s">
        <v>185</v>
      </c>
      <c r="B19" s="1">
        <v>3</v>
      </c>
      <c r="C19" s="26" t="s">
        <v>2923</v>
      </c>
      <c r="D19" t="s">
        <v>239</v>
      </c>
      <c r="E19" s="27" t="s">
        <v>2924</v>
      </c>
      <c r="F19" s="28" t="s">
        <v>241</v>
      </c>
      <c r="G19" s="29">
        <v>64.599999999999994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2925</v>
      </c>
    </row>
    <row r="21" ht="25.5">
      <c r="A21" s="1" t="s">
        <v>193</v>
      </c>
      <c r="E21" s="33" t="s">
        <v>2926</v>
      </c>
    </row>
    <row r="22" ht="63.75">
      <c r="A22" s="1" t="s">
        <v>194</v>
      </c>
      <c r="E22" s="27" t="s">
        <v>2893</v>
      </c>
    </row>
    <row r="23" ht="25.5">
      <c r="A23" s="1" t="s">
        <v>185</v>
      </c>
      <c r="B23" s="1">
        <v>4</v>
      </c>
      <c r="C23" s="26" t="s">
        <v>2927</v>
      </c>
      <c r="D23" t="s">
        <v>239</v>
      </c>
      <c r="E23" s="27" t="s">
        <v>2928</v>
      </c>
      <c r="F23" s="28" t="s">
        <v>241</v>
      </c>
      <c r="G23" s="29">
        <v>127.40000000000001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2925</v>
      </c>
    </row>
    <row r="25">
      <c r="A25" s="1" t="s">
        <v>193</v>
      </c>
      <c r="E25" s="33" t="s">
        <v>2929</v>
      </c>
    </row>
    <row r="26" ht="63.75">
      <c r="A26" s="1" t="s">
        <v>194</v>
      </c>
      <c r="E26" s="27" t="s">
        <v>2893</v>
      </c>
    </row>
    <row r="27">
      <c r="A27" s="1" t="s">
        <v>185</v>
      </c>
      <c r="B27" s="1">
        <v>5</v>
      </c>
      <c r="C27" s="26" t="s">
        <v>2930</v>
      </c>
      <c r="D27" t="s">
        <v>239</v>
      </c>
      <c r="E27" s="27" t="s">
        <v>2931</v>
      </c>
      <c r="F27" s="28" t="s">
        <v>241</v>
      </c>
      <c r="G27" s="29">
        <v>21.585999999999999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2932</v>
      </c>
    </row>
    <row r="29" ht="25.5">
      <c r="A29" s="1" t="s">
        <v>193</v>
      </c>
      <c r="E29" s="33" t="s">
        <v>2933</v>
      </c>
    </row>
    <row r="30" ht="242.25">
      <c r="A30" s="1" t="s">
        <v>194</v>
      </c>
      <c r="E30" s="27" t="s">
        <v>2934</v>
      </c>
    </row>
    <row r="31">
      <c r="A31" s="1" t="s">
        <v>185</v>
      </c>
      <c r="B31" s="1">
        <v>6</v>
      </c>
      <c r="C31" s="26" t="s">
        <v>2732</v>
      </c>
      <c r="D31" t="s">
        <v>239</v>
      </c>
      <c r="E31" s="27" t="s">
        <v>2733</v>
      </c>
      <c r="F31" s="28" t="s">
        <v>269</v>
      </c>
      <c r="G31" s="29">
        <v>346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2904</v>
      </c>
    </row>
    <row r="33" ht="25.5">
      <c r="A33" s="1" t="s">
        <v>193</v>
      </c>
      <c r="E33" s="33" t="s">
        <v>2935</v>
      </c>
    </row>
    <row r="34" ht="25.5">
      <c r="A34" s="1" t="s">
        <v>194</v>
      </c>
      <c r="E34" s="27" t="s">
        <v>2906</v>
      </c>
    </row>
    <row r="35">
      <c r="A35" s="1" t="s">
        <v>182</v>
      </c>
      <c r="C35" s="22" t="s">
        <v>1684</v>
      </c>
      <c r="E35" s="23" t="s">
        <v>1685</v>
      </c>
      <c r="L35" s="24">
        <f>SUMIFS(L36:L59,A36:A59,"P")</f>
        <v>0</v>
      </c>
      <c r="M35" s="24">
        <f>SUMIFS(M36:M59,A36:A59,"P")</f>
        <v>0</v>
      </c>
      <c r="N35" s="25"/>
    </row>
    <row r="36">
      <c r="A36" s="1" t="s">
        <v>185</v>
      </c>
      <c r="B36" s="1">
        <v>7</v>
      </c>
      <c r="C36" s="26" t="s">
        <v>2936</v>
      </c>
      <c r="D36" t="s">
        <v>239</v>
      </c>
      <c r="E36" s="27" t="s">
        <v>2937</v>
      </c>
      <c r="F36" s="28" t="s">
        <v>269</v>
      </c>
      <c r="G36" s="29">
        <v>329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242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191</v>
      </c>
      <c r="E37" s="27" t="s">
        <v>243</v>
      </c>
    </row>
    <row r="38" ht="25.5">
      <c r="A38" s="1" t="s">
        <v>193</v>
      </c>
      <c r="E38" s="33" t="s">
        <v>2938</v>
      </c>
    </row>
    <row r="39" ht="51">
      <c r="A39" s="1" t="s">
        <v>194</v>
      </c>
      <c r="E39" s="27" t="s">
        <v>2911</v>
      </c>
    </row>
    <row r="40">
      <c r="A40" s="1" t="s">
        <v>185</v>
      </c>
      <c r="B40" s="1">
        <v>8</v>
      </c>
      <c r="C40" s="26" t="s">
        <v>2912</v>
      </c>
      <c r="D40" t="s">
        <v>239</v>
      </c>
      <c r="E40" s="27" t="s">
        <v>2913</v>
      </c>
      <c r="F40" s="28" t="s">
        <v>269</v>
      </c>
      <c r="G40" s="29">
        <v>329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242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191</v>
      </c>
      <c r="E41" s="27" t="s">
        <v>243</v>
      </c>
    </row>
    <row r="42" ht="25.5">
      <c r="A42" s="1" t="s">
        <v>193</v>
      </c>
      <c r="E42" s="33" t="s">
        <v>2938</v>
      </c>
    </row>
    <row r="43" ht="51">
      <c r="A43" s="1" t="s">
        <v>194</v>
      </c>
      <c r="E43" s="27" t="s">
        <v>2911</v>
      </c>
    </row>
    <row r="44">
      <c r="A44" s="1" t="s">
        <v>185</v>
      </c>
      <c r="B44" s="1">
        <v>9</v>
      </c>
      <c r="C44" s="26" t="s">
        <v>2939</v>
      </c>
      <c r="D44" t="s">
        <v>239</v>
      </c>
      <c r="E44" s="27" t="s">
        <v>2940</v>
      </c>
      <c r="F44" s="28" t="s">
        <v>269</v>
      </c>
      <c r="G44" s="29">
        <v>329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242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191</v>
      </c>
      <c r="E45" s="27" t="s">
        <v>243</v>
      </c>
    </row>
    <row r="46" ht="25.5">
      <c r="A46" s="1" t="s">
        <v>193</v>
      </c>
      <c r="E46" s="33" t="s">
        <v>2938</v>
      </c>
    </row>
    <row r="47" ht="51">
      <c r="A47" s="1" t="s">
        <v>194</v>
      </c>
      <c r="E47" s="27" t="s">
        <v>2941</v>
      </c>
    </row>
    <row r="48">
      <c r="A48" s="1" t="s">
        <v>185</v>
      </c>
      <c r="B48" s="1">
        <v>10</v>
      </c>
      <c r="C48" s="26" t="s">
        <v>2942</v>
      </c>
      <c r="D48" t="s">
        <v>239</v>
      </c>
      <c r="E48" s="27" t="s">
        <v>2943</v>
      </c>
      <c r="F48" s="28" t="s">
        <v>269</v>
      </c>
      <c r="G48" s="29">
        <v>329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243</v>
      </c>
    </row>
    <row r="50" ht="25.5">
      <c r="A50" s="1" t="s">
        <v>193</v>
      </c>
      <c r="E50" s="33" t="s">
        <v>2938</v>
      </c>
    </row>
    <row r="51" ht="51">
      <c r="A51" s="1" t="s">
        <v>194</v>
      </c>
      <c r="E51" s="27" t="s">
        <v>2941</v>
      </c>
    </row>
    <row r="52">
      <c r="A52" s="1" t="s">
        <v>185</v>
      </c>
      <c r="B52" s="1">
        <v>11</v>
      </c>
      <c r="C52" s="26" t="s">
        <v>2944</v>
      </c>
      <c r="D52" t="s">
        <v>239</v>
      </c>
      <c r="E52" s="27" t="s">
        <v>2945</v>
      </c>
      <c r="F52" s="28" t="s">
        <v>269</v>
      </c>
      <c r="G52" s="29">
        <v>329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243</v>
      </c>
    </row>
    <row r="54" ht="25.5">
      <c r="A54" s="1" t="s">
        <v>193</v>
      </c>
      <c r="E54" s="33" t="s">
        <v>2938</v>
      </c>
    </row>
    <row r="55" ht="140.25">
      <c r="A55" s="1" t="s">
        <v>194</v>
      </c>
      <c r="E55" s="27" t="s">
        <v>2946</v>
      </c>
    </row>
    <row r="56">
      <c r="A56" s="1" t="s">
        <v>185</v>
      </c>
      <c r="B56" s="1">
        <v>12</v>
      </c>
      <c r="C56" s="26" t="s">
        <v>2947</v>
      </c>
      <c r="D56" t="s">
        <v>239</v>
      </c>
      <c r="E56" s="27" t="s">
        <v>2948</v>
      </c>
      <c r="F56" s="28" t="s">
        <v>269</v>
      </c>
      <c r="G56" s="29">
        <v>329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 ht="25.5">
      <c r="A58" s="1" t="s">
        <v>193</v>
      </c>
      <c r="E58" s="33" t="s">
        <v>2938</v>
      </c>
    </row>
    <row r="59" ht="140.25">
      <c r="A59" s="1" t="s">
        <v>194</v>
      </c>
      <c r="E59" s="27" t="s">
        <v>2946</v>
      </c>
    </row>
    <row r="60">
      <c r="A60" s="1" t="s">
        <v>182</v>
      </c>
      <c r="C60" s="22" t="s">
        <v>1616</v>
      </c>
      <c r="E60" s="23" t="s">
        <v>2631</v>
      </c>
      <c r="L60" s="24">
        <f>SUMIFS(L61:L64,A61:A64,"P")</f>
        <v>0</v>
      </c>
      <c r="M60" s="24">
        <f>SUMIFS(M61:M64,A61:A64,"P")</f>
        <v>0</v>
      </c>
      <c r="N60" s="25"/>
    </row>
    <row r="61">
      <c r="A61" s="1" t="s">
        <v>185</v>
      </c>
      <c r="B61" s="1">
        <v>13</v>
      </c>
      <c r="C61" s="26" t="s">
        <v>2915</v>
      </c>
      <c r="D61" t="s">
        <v>239</v>
      </c>
      <c r="E61" s="27" t="s">
        <v>2916</v>
      </c>
      <c r="F61" s="28" t="s">
        <v>269</v>
      </c>
      <c r="G61" s="29">
        <v>38.880000000000003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242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191</v>
      </c>
      <c r="E62" s="27" t="s">
        <v>243</v>
      </c>
    </row>
    <row r="63" ht="25.5">
      <c r="A63" s="1" t="s">
        <v>193</v>
      </c>
      <c r="E63" s="33" t="s">
        <v>2949</v>
      </c>
    </row>
    <row r="64" ht="267.75">
      <c r="A64" s="1" t="s">
        <v>194</v>
      </c>
      <c r="E64" s="27" t="s">
        <v>2919</v>
      </c>
    </row>
  </sheetData>
  <sheetProtection sheet="1" objects="1" scenarios="1" spinCount="100000" saltValue="jtouoiZ8DxsfquSslIWKO15OPumEt1f1b50PPJcS9jQCnxM9vifHTzlLdq7EPWN9xzuUQ9mNAo9v05+YWNb90g==" hashValue="NUu2IdzIZslghDKQCJHzyt51gVubGZXfmstfH5zgIjVoo+4lDTm5leqo/uJAG/EQgc1Q9hOaDDKrHMGqyvw9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COUNTIFS(L8:L274,"=0",A8:A274,"P")+COUNTIFS(L8:L274,"",A8:A274,"P")+SUM(Q8:Q274)</f>
        <v>0</v>
      </c>
    </row>
    <row r="8">
      <c r="A8" s="1" t="s">
        <v>180</v>
      </c>
      <c r="C8" s="22" t="s">
        <v>2950</v>
      </c>
      <c r="E8" s="23" t="s">
        <v>95</v>
      </c>
      <c r="L8" s="24">
        <f>L9+L54+L99+L116+L153+L206+L211+L228+L233</f>
        <v>0</v>
      </c>
      <c r="M8" s="24">
        <f>M9+M54+M99+M116+M153+M206+M211+M228+M233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185</v>
      </c>
      <c r="B10" s="1">
        <v>1</v>
      </c>
      <c r="C10" s="26" t="s">
        <v>2951</v>
      </c>
      <c r="D10" t="s">
        <v>239</v>
      </c>
      <c r="E10" s="27" t="s">
        <v>2952</v>
      </c>
      <c r="F10" s="28" t="s">
        <v>241</v>
      </c>
      <c r="G10" s="29">
        <v>70.5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2953</v>
      </c>
    </row>
    <row r="13" ht="25.5">
      <c r="A13" s="1" t="s">
        <v>194</v>
      </c>
      <c r="E13" s="27" t="s">
        <v>2954</v>
      </c>
    </row>
    <row r="14">
      <c r="A14" s="1" t="s">
        <v>185</v>
      </c>
      <c r="B14" s="1">
        <v>2</v>
      </c>
      <c r="C14" s="26" t="s">
        <v>2955</v>
      </c>
      <c r="D14" t="s">
        <v>239</v>
      </c>
      <c r="E14" s="27" t="s">
        <v>2956</v>
      </c>
      <c r="F14" s="28" t="s">
        <v>241</v>
      </c>
      <c r="G14" s="29">
        <v>16.199999999999999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2957</v>
      </c>
    </row>
    <row r="17" ht="25.5">
      <c r="A17" s="1" t="s">
        <v>194</v>
      </c>
      <c r="E17" s="27" t="s">
        <v>2954</v>
      </c>
    </row>
    <row r="18">
      <c r="A18" s="1" t="s">
        <v>185</v>
      </c>
      <c r="B18" s="1">
        <v>3</v>
      </c>
      <c r="C18" s="26" t="s">
        <v>2958</v>
      </c>
      <c r="D18" t="s">
        <v>239</v>
      </c>
      <c r="E18" s="27" t="s">
        <v>2959</v>
      </c>
      <c r="F18" s="28" t="s">
        <v>285</v>
      </c>
      <c r="G18" s="29">
        <v>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2960</v>
      </c>
    </row>
    <row r="21" ht="89.25">
      <c r="A21" s="1" t="s">
        <v>194</v>
      </c>
      <c r="E21" s="27" t="s">
        <v>2961</v>
      </c>
    </row>
    <row r="22">
      <c r="A22" s="1" t="s">
        <v>185</v>
      </c>
      <c r="B22" s="1">
        <v>4</v>
      </c>
      <c r="C22" s="26" t="s">
        <v>2962</v>
      </c>
      <c r="D22" t="s">
        <v>239</v>
      </c>
      <c r="E22" s="27" t="s">
        <v>2963</v>
      </c>
      <c r="F22" s="28" t="s">
        <v>319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2964</v>
      </c>
    </row>
    <row r="24">
      <c r="A24" s="1" t="s">
        <v>193</v>
      </c>
      <c r="E24" s="33" t="s">
        <v>2965</v>
      </c>
    </row>
    <row r="25">
      <c r="A25" s="1" t="s">
        <v>194</v>
      </c>
      <c r="E25" s="27" t="s">
        <v>1251</v>
      </c>
    </row>
    <row r="26">
      <c r="A26" s="1" t="s">
        <v>185</v>
      </c>
      <c r="B26" s="1">
        <v>5</v>
      </c>
      <c r="C26" s="26" t="s">
        <v>2966</v>
      </c>
      <c r="D26" t="s">
        <v>239</v>
      </c>
      <c r="E26" s="27" t="s">
        <v>2967</v>
      </c>
      <c r="F26" s="28" t="s">
        <v>285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191</v>
      </c>
      <c r="E27" s="27" t="s">
        <v>2968</v>
      </c>
    </row>
    <row r="28">
      <c r="A28" s="1" t="s">
        <v>193</v>
      </c>
      <c r="E28" s="33" t="s">
        <v>2969</v>
      </c>
    </row>
    <row r="29">
      <c r="A29" s="1" t="s">
        <v>194</v>
      </c>
      <c r="E29" s="27" t="s">
        <v>1251</v>
      </c>
    </row>
    <row r="30">
      <c r="A30" s="1" t="s">
        <v>185</v>
      </c>
      <c r="B30" s="1">
        <v>6</v>
      </c>
      <c r="C30" s="26" t="s">
        <v>2970</v>
      </c>
      <c r="D30" t="s">
        <v>239</v>
      </c>
      <c r="E30" s="27" t="s">
        <v>2971</v>
      </c>
      <c r="F30" s="28" t="s">
        <v>285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2969</v>
      </c>
    </row>
    <row r="33" ht="51">
      <c r="A33" s="1" t="s">
        <v>194</v>
      </c>
      <c r="E33" s="27" t="s">
        <v>2972</v>
      </c>
    </row>
    <row r="34" ht="25.5">
      <c r="A34" s="1" t="s">
        <v>185</v>
      </c>
      <c r="B34" s="1">
        <v>7</v>
      </c>
      <c r="C34" s="26" t="s">
        <v>186</v>
      </c>
      <c r="D34" t="s">
        <v>187</v>
      </c>
      <c r="E34" s="27" t="s">
        <v>188</v>
      </c>
      <c r="F34" s="28" t="s">
        <v>189</v>
      </c>
      <c r="G34" s="29">
        <v>198.96100000000001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 ht="38.25">
      <c r="A36" s="1" t="s">
        <v>193</v>
      </c>
      <c r="E36" s="33" t="s">
        <v>2973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8</v>
      </c>
      <c r="C38" s="26" t="s">
        <v>196</v>
      </c>
      <c r="D38" t="s">
        <v>197</v>
      </c>
      <c r="E38" s="27" t="s">
        <v>198</v>
      </c>
      <c r="F38" s="28" t="s">
        <v>189</v>
      </c>
      <c r="G38" s="29">
        <v>176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>
      <c r="A40" s="1" t="s">
        <v>193</v>
      </c>
      <c r="E40" s="33" t="s">
        <v>2974</v>
      </c>
    </row>
    <row r="41" ht="153">
      <c r="A41" s="1" t="s">
        <v>194</v>
      </c>
      <c r="E41" s="27" t="s">
        <v>195</v>
      </c>
    </row>
    <row r="42" ht="25.5">
      <c r="A42" s="1" t="s">
        <v>185</v>
      </c>
      <c r="B42" s="1">
        <v>9</v>
      </c>
      <c r="C42" s="26" t="s">
        <v>199</v>
      </c>
      <c r="D42" t="s">
        <v>200</v>
      </c>
      <c r="E42" s="27" t="s">
        <v>201</v>
      </c>
      <c r="F42" s="28" t="s">
        <v>189</v>
      </c>
      <c r="G42" s="29">
        <v>88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192</v>
      </c>
    </row>
    <row r="44">
      <c r="A44" s="1" t="s">
        <v>193</v>
      </c>
      <c r="E44" s="33" t="s">
        <v>2975</v>
      </c>
    </row>
    <row r="45" ht="153">
      <c r="A45" s="1" t="s">
        <v>194</v>
      </c>
      <c r="E45" s="27" t="s">
        <v>195</v>
      </c>
    </row>
    <row r="46" ht="25.5">
      <c r="A46" s="1" t="s">
        <v>185</v>
      </c>
      <c r="B46" s="1">
        <v>10</v>
      </c>
      <c r="C46" s="26" t="s">
        <v>202</v>
      </c>
      <c r="D46" t="s">
        <v>203</v>
      </c>
      <c r="E46" s="27" t="s">
        <v>204</v>
      </c>
      <c r="F46" s="28" t="s">
        <v>189</v>
      </c>
      <c r="G46" s="29">
        <v>70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192</v>
      </c>
    </row>
    <row r="48">
      <c r="A48" s="1" t="s">
        <v>193</v>
      </c>
      <c r="E48" s="33" t="s">
        <v>2976</v>
      </c>
    </row>
    <row r="49" ht="153">
      <c r="A49" s="1" t="s">
        <v>194</v>
      </c>
      <c r="E49" s="27" t="s">
        <v>195</v>
      </c>
    </row>
    <row r="50" ht="25.5">
      <c r="A50" s="1" t="s">
        <v>185</v>
      </c>
      <c r="B50" s="1">
        <v>11</v>
      </c>
      <c r="C50" s="26" t="s">
        <v>2977</v>
      </c>
      <c r="D50" t="s">
        <v>2978</v>
      </c>
      <c r="E50" s="27" t="s">
        <v>2979</v>
      </c>
      <c r="F50" s="28" t="s">
        <v>189</v>
      </c>
      <c r="G50" s="29">
        <v>290.88799999999998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190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192</v>
      </c>
    </row>
    <row r="52">
      <c r="A52" s="1" t="s">
        <v>193</v>
      </c>
      <c r="E52" s="33" t="s">
        <v>2980</v>
      </c>
    </row>
    <row r="53" ht="153">
      <c r="A53" s="1" t="s">
        <v>194</v>
      </c>
      <c r="E53" s="27" t="s">
        <v>195</v>
      </c>
    </row>
    <row r="54">
      <c r="A54" s="1" t="s">
        <v>182</v>
      </c>
      <c r="C54" s="22" t="s">
        <v>641</v>
      </c>
      <c r="E54" s="23" t="s">
        <v>699</v>
      </c>
      <c r="L54" s="24">
        <f>SUMIFS(L55:L98,A55:A98,"P")</f>
        <v>0</v>
      </c>
      <c r="M54" s="24">
        <f>SUMIFS(M55:M98,A55:A98,"P")</f>
        <v>0</v>
      </c>
      <c r="N54" s="25"/>
    </row>
    <row r="55">
      <c r="A55" s="1" t="s">
        <v>185</v>
      </c>
      <c r="B55" s="1">
        <v>12</v>
      </c>
      <c r="C55" s="26" t="s">
        <v>2981</v>
      </c>
      <c r="D55" t="s">
        <v>641</v>
      </c>
      <c r="E55" s="27" t="s">
        <v>2982</v>
      </c>
      <c r="F55" s="28" t="s">
        <v>241</v>
      </c>
      <c r="G55" s="29">
        <v>70.5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2983</v>
      </c>
    </row>
    <row r="57">
      <c r="A57" s="1" t="s">
        <v>193</v>
      </c>
      <c r="E57" s="33" t="s">
        <v>2984</v>
      </c>
    </row>
    <row r="58" ht="306">
      <c r="A58" s="1" t="s">
        <v>194</v>
      </c>
      <c r="E58" s="27" t="s">
        <v>2985</v>
      </c>
    </row>
    <row r="59">
      <c r="A59" s="1" t="s">
        <v>185</v>
      </c>
      <c r="B59" s="1">
        <v>13</v>
      </c>
      <c r="C59" s="26" t="s">
        <v>2981</v>
      </c>
      <c r="D59" t="s">
        <v>778</v>
      </c>
      <c r="E59" s="27" t="s">
        <v>2982</v>
      </c>
      <c r="F59" s="28" t="s">
        <v>241</v>
      </c>
      <c r="G59" s="29">
        <v>16.199999999999999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2986</v>
      </c>
    </row>
    <row r="61" ht="25.5">
      <c r="A61" s="1" t="s">
        <v>193</v>
      </c>
      <c r="E61" s="33" t="s">
        <v>2987</v>
      </c>
    </row>
    <row r="62" ht="306">
      <c r="A62" s="1" t="s">
        <v>194</v>
      </c>
      <c r="E62" s="27" t="s">
        <v>2985</v>
      </c>
    </row>
    <row r="63">
      <c r="A63" s="1" t="s">
        <v>185</v>
      </c>
      <c r="B63" s="1">
        <v>14</v>
      </c>
      <c r="C63" s="26" t="s">
        <v>2988</v>
      </c>
      <c r="D63" t="s">
        <v>239</v>
      </c>
      <c r="E63" s="27" t="s">
        <v>2989</v>
      </c>
      <c r="F63" s="28" t="s">
        <v>241</v>
      </c>
      <c r="G63" s="29">
        <v>88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 ht="51">
      <c r="A65" s="1" t="s">
        <v>193</v>
      </c>
      <c r="E65" s="33" t="s">
        <v>2990</v>
      </c>
    </row>
    <row r="66" ht="344.25">
      <c r="A66" s="1" t="s">
        <v>194</v>
      </c>
      <c r="E66" s="27" t="s">
        <v>2991</v>
      </c>
    </row>
    <row r="67">
      <c r="A67" s="1" t="s">
        <v>185</v>
      </c>
      <c r="B67" s="1">
        <v>15</v>
      </c>
      <c r="C67" s="26" t="s">
        <v>2992</v>
      </c>
      <c r="D67" t="s">
        <v>239</v>
      </c>
      <c r="E67" s="27" t="s">
        <v>2993</v>
      </c>
      <c r="F67" s="28" t="s">
        <v>241</v>
      </c>
      <c r="G67" s="29">
        <v>88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 ht="25.5">
      <c r="A69" s="1" t="s">
        <v>193</v>
      </c>
      <c r="E69" s="33" t="s">
        <v>2994</v>
      </c>
    </row>
    <row r="70" ht="344.25">
      <c r="A70" s="1" t="s">
        <v>194</v>
      </c>
      <c r="E70" s="27" t="s">
        <v>2995</v>
      </c>
    </row>
    <row r="71">
      <c r="A71" s="1" t="s">
        <v>185</v>
      </c>
      <c r="B71" s="1">
        <v>16</v>
      </c>
      <c r="C71" s="26" t="s">
        <v>2996</v>
      </c>
      <c r="D71" t="s">
        <v>239</v>
      </c>
      <c r="E71" s="27" t="s">
        <v>2997</v>
      </c>
      <c r="F71" s="28" t="s">
        <v>241</v>
      </c>
      <c r="G71" s="29">
        <v>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 ht="25.5">
      <c r="A73" s="1" t="s">
        <v>193</v>
      </c>
      <c r="E73" s="33" t="s">
        <v>2998</v>
      </c>
    </row>
    <row r="74" ht="344.25">
      <c r="A74" s="1" t="s">
        <v>194</v>
      </c>
      <c r="E74" s="27" t="s">
        <v>2995</v>
      </c>
    </row>
    <row r="75">
      <c r="A75" s="1" t="s">
        <v>185</v>
      </c>
      <c r="B75" s="1">
        <v>17</v>
      </c>
      <c r="C75" s="26" t="s">
        <v>2999</v>
      </c>
      <c r="D75" t="s">
        <v>239</v>
      </c>
      <c r="E75" s="27" t="s">
        <v>3000</v>
      </c>
      <c r="F75" s="28" t="s">
        <v>241</v>
      </c>
      <c r="G75" s="29">
        <v>231.48099999999999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 ht="38.25">
      <c r="A77" s="1" t="s">
        <v>193</v>
      </c>
      <c r="E77" s="33" t="s">
        <v>3001</v>
      </c>
    </row>
    <row r="78" ht="191.25">
      <c r="A78" s="1" t="s">
        <v>194</v>
      </c>
      <c r="E78" s="27" t="s">
        <v>3002</v>
      </c>
    </row>
    <row r="79">
      <c r="A79" s="1" t="s">
        <v>185</v>
      </c>
      <c r="B79" s="1">
        <v>18</v>
      </c>
      <c r="C79" s="26" t="s">
        <v>262</v>
      </c>
      <c r="D79" t="s">
        <v>239</v>
      </c>
      <c r="E79" s="27" t="s">
        <v>263</v>
      </c>
      <c r="F79" s="28" t="s">
        <v>241</v>
      </c>
      <c r="G79" s="29">
        <v>70.5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 ht="63.75">
      <c r="A81" s="1" t="s">
        <v>193</v>
      </c>
      <c r="E81" s="33" t="s">
        <v>3003</v>
      </c>
    </row>
    <row r="82" ht="229.5">
      <c r="A82" s="1" t="s">
        <v>194</v>
      </c>
      <c r="E82" s="27" t="s">
        <v>264</v>
      </c>
    </row>
    <row r="83">
      <c r="A83" s="1" t="s">
        <v>185</v>
      </c>
      <c r="B83" s="1">
        <v>19</v>
      </c>
      <c r="C83" s="26" t="s">
        <v>3004</v>
      </c>
      <c r="D83" t="s">
        <v>239</v>
      </c>
      <c r="E83" s="27" t="s">
        <v>3005</v>
      </c>
      <c r="F83" s="28" t="s">
        <v>241</v>
      </c>
      <c r="G83" s="29">
        <v>1.8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 ht="51">
      <c r="A85" s="1" t="s">
        <v>193</v>
      </c>
      <c r="E85" s="33" t="s">
        <v>3006</v>
      </c>
    </row>
    <row r="86" ht="293.25">
      <c r="A86" s="1" t="s">
        <v>194</v>
      </c>
      <c r="E86" s="27" t="s">
        <v>3007</v>
      </c>
    </row>
    <row r="87">
      <c r="A87" s="1" t="s">
        <v>185</v>
      </c>
      <c r="B87" s="1">
        <v>20</v>
      </c>
      <c r="C87" s="26" t="s">
        <v>3008</v>
      </c>
      <c r="D87" t="s">
        <v>239</v>
      </c>
      <c r="E87" s="27" t="s">
        <v>3009</v>
      </c>
      <c r="F87" s="28" t="s">
        <v>241</v>
      </c>
      <c r="G87" s="29">
        <v>16.199999999999999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 ht="76.5">
      <c r="A89" s="1" t="s">
        <v>193</v>
      </c>
      <c r="E89" s="33" t="s">
        <v>3010</v>
      </c>
    </row>
    <row r="90" ht="38.25">
      <c r="A90" s="1" t="s">
        <v>194</v>
      </c>
      <c r="E90" s="27" t="s">
        <v>3011</v>
      </c>
    </row>
    <row r="91">
      <c r="A91" s="1" t="s">
        <v>185</v>
      </c>
      <c r="B91" s="1">
        <v>21</v>
      </c>
      <c r="C91" s="26" t="s">
        <v>2741</v>
      </c>
      <c r="D91" t="s">
        <v>239</v>
      </c>
      <c r="E91" s="27" t="s">
        <v>2742</v>
      </c>
      <c r="F91" s="28" t="s">
        <v>269</v>
      </c>
      <c r="G91" s="29">
        <v>108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3012</v>
      </c>
    </row>
    <row r="94" ht="25.5">
      <c r="A94" s="1" t="s">
        <v>194</v>
      </c>
      <c r="E94" s="27" t="s">
        <v>2744</v>
      </c>
    </row>
    <row r="95">
      <c r="A95" s="1" t="s">
        <v>185</v>
      </c>
      <c r="B95" s="1">
        <v>22</v>
      </c>
      <c r="C95" s="26" t="s">
        <v>3013</v>
      </c>
      <c r="D95" t="s">
        <v>239</v>
      </c>
      <c r="E95" s="27" t="s">
        <v>3014</v>
      </c>
      <c r="F95" s="28" t="s">
        <v>269</v>
      </c>
      <c r="G95" s="29">
        <v>324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  <c r="E97" s="33" t="s">
        <v>3015</v>
      </c>
    </row>
    <row r="98" ht="38.25">
      <c r="A98" s="1" t="s">
        <v>194</v>
      </c>
      <c r="E98" s="27" t="s">
        <v>3016</v>
      </c>
    </row>
    <row r="99">
      <c r="A99" s="1" t="s">
        <v>182</v>
      </c>
      <c r="C99" s="22" t="s">
        <v>778</v>
      </c>
      <c r="E99" s="23" t="s">
        <v>2801</v>
      </c>
      <c r="L99" s="24">
        <f>SUMIFS(L100:L115,A100:A115,"P")</f>
        <v>0</v>
      </c>
      <c r="M99" s="24">
        <f>SUMIFS(M100:M115,A100:A115,"P")</f>
        <v>0</v>
      </c>
      <c r="N99" s="25"/>
    </row>
    <row r="100">
      <c r="A100" s="1" t="s">
        <v>185</v>
      </c>
      <c r="B100" s="1">
        <v>23</v>
      </c>
      <c r="C100" s="26" t="s">
        <v>3017</v>
      </c>
      <c r="D100" t="s">
        <v>239</v>
      </c>
      <c r="E100" s="27" t="s">
        <v>3018</v>
      </c>
      <c r="F100" s="28" t="s">
        <v>189</v>
      </c>
      <c r="G100" s="29">
        <v>4.984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3019</v>
      </c>
    </row>
    <row r="103" ht="38.25">
      <c r="A103" s="1" t="s">
        <v>194</v>
      </c>
      <c r="E103" s="27" t="s">
        <v>3020</v>
      </c>
    </row>
    <row r="104">
      <c r="A104" s="1" t="s">
        <v>185</v>
      </c>
      <c r="B104" s="1">
        <v>24</v>
      </c>
      <c r="C104" s="26" t="s">
        <v>3021</v>
      </c>
      <c r="D104" t="s">
        <v>239</v>
      </c>
      <c r="E104" s="27" t="s">
        <v>3022</v>
      </c>
      <c r="F104" s="28" t="s">
        <v>269</v>
      </c>
      <c r="G104" s="29">
        <v>22.699999999999999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  <c r="E106" s="33" t="s">
        <v>3023</v>
      </c>
    </row>
    <row r="107">
      <c r="A107" s="1" t="s">
        <v>194</v>
      </c>
      <c r="E107" s="27" t="s">
        <v>3024</v>
      </c>
    </row>
    <row r="108">
      <c r="A108" s="1" t="s">
        <v>185</v>
      </c>
      <c r="B108" s="1">
        <v>25</v>
      </c>
      <c r="C108" s="26" t="s">
        <v>3025</v>
      </c>
      <c r="D108" t="s">
        <v>239</v>
      </c>
      <c r="E108" s="27" t="s">
        <v>3026</v>
      </c>
      <c r="F108" s="28" t="s">
        <v>289</v>
      </c>
      <c r="G108" s="29">
        <v>650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3027</v>
      </c>
    </row>
    <row r="110">
      <c r="A110" s="1" t="s">
        <v>193</v>
      </c>
      <c r="E110" s="33" t="s">
        <v>3028</v>
      </c>
    </row>
    <row r="111" ht="51">
      <c r="A111" s="1" t="s">
        <v>194</v>
      </c>
      <c r="E111" s="27" t="s">
        <v>3029</v>
      </c>
    </row>
    <row r="112">
      <c r="A112" s="1" t="s">
        <v>185</v>
      </c>
      <c r="B112" s="1">
        <v>26</v>
      </c>
      <c r="C112" s="26" t="s">
        <v>3030</v>
      </c>
      <c r="D112" t="s">
        <v>239</v>
      </c>
      <c r="E112" s="27" t="s">
        <v>3031</v>
      </c>
      <c r="F112" s="28" t="s">
        <v>289</v>
      </c>
      <c r="G112" s="29">
        <v>650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 ht="25.5">
      <c r="A114" s="1" t="s">
        <v>193</v>
      </c>
      <c r="E114" s="33" t="s">
        <v>3032</v>
      </c>
    </row>
    <row r="115" ht="63.75">
      <c r="A115" s="1" t="s">
        <v>194</v>
      </c>
      <c r="E115" s="27" t="s">
        <v>3033</v>
      </c>
    </row>
    <row r="116">
      <c r="A116" s="1" t="s">
        <v>182</v>
      </c>
      <c r="C116" s="22" t="s">
        <v>1006</v>
      </c>
      <c r="E116" s="23" t="s">
        <v>3034</v>
      </c>
      <c r="L116" s="24">
        <f>SUMIFS(L117:L152,A117:A152,"P")</f>
        <v>0</v>
      </c>
      <c r="M116" s="24">
        <f>SUMIFS(M117:M152,A117:A152,"P")</f>
        <v>0</v>
      </c>
      <c r="N116" s="25"/>
    </row>
    <row r="117">
      <c r="A117" s="1" t="s">
        <v>185</v>
      </c>
      <c r="B117" s="1">
        <v>27</v>
      </c>
      <c r="C117" s="26" t="s">
        <v>3035</v>
      </c>
      <c r="D117" t="s">
        <v>239</v>
      </c>
      <c r="E117" s="27" t="s">
        <v>3036</v>
      </c>
      <c r="F117" s="28" t="s">
        <v>241</v>
      </c>
      <c r="G117" s="29">
        <v>2.1299999999999999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 ht="38.25">
      <c r="A119" s="1" t="s">
        <v>193</v>
      </c>
      <c r="E119" s="33" t="s">
        <v>3037</v>
      </c>
    </row>
    <row r="120" ht="369.75">
      <c r="A120" s="1" t="s">
        <v>194</v>
      </c>
      <c r="E120" s="27" t="s">
        <v>3038</v>
      </c>
    </row>
    <row r="121">
      <c r="A121" s="1" t="s">
        <v>185</v>
      </c>
      <c r="B121" s="1">
        <v>28</v>
      </c>
      <c r="C121" s="26" t="s">
        <v>3039</v>
      </c>
      <c r="D121" t="s">
        <v>239</v>
      </c>
      <c r="E121" s="27" t="s">
        <v>3040</v>
      </c>
      <c r="F121" s="28" t="s">
        <v>189</v>
      </c>
      <c r="G121" s="29">
        <v>0.222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3041</v>
      </c>
    </row>
    <row r="124" ht="242.25">
      <c r="A124" s="1" t="s">
        <v>194</v>
      </c>
      <c r="E124" s="27" t="s">
        <v>3042</v>
      </c>
    </row>
    <row r="125">
      <c r="A125" s="1" t="s">
        <v>185</v>
      </c>
      <c r="B125" s="1">
        <v>29</v>
      </c>
      <c r="C125" s="26" t="s">
        <v>3043</v>
      </c>
      <c r="D125" t="s">
        <v>239</v>
      </c>
      <c r="E125" s="27" t="s">
        <v>3044</v>
      </c>
      <c r="F125" s="28" t="s">
        <v>241</v>
      </c>
      <c r="G125" s="29">
        <v>30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 ht="51">
      <c r="A127" s="1" t="s">
        <v>193</v>
      </c>
      <c r="E127" s="33" t="s">
        <v>3045</v>
      </c>
    </row>
    <row r="128" ht="357">
      <c r="A128" s="1" t="s">
        <v>194</v>
      </c>
      <c r="E128" s="27" t="s">
        <v>3046</v>
      </c>
    </row>
    <row r="129">
      <c r="A129" s="1" t="s">
        <v>185</v>
      </c>
      <c r="B129" s="1">
        <v>30</v>
      </c>
      <c r="C129" s="26" t="s">
        <v>3047</v>
      </c>
      <c r="D129" t="s">
        <v>239</v>
      </c>
      <c r="E129" s="27" t="s">
        <v>3048</v>
      </c>
      <c r="F129" s="28" t="s">
        <v>189</v>
      </c>
      <c r="G129" s="29">
        <v>0.16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>
      <c r="A131" s="1" t="s">
        <v>193</v>
      </c>
      <c r="E131" s="33" t="s">
        <v>3049</v>
      </c>
    </row>
    <row r="132" ht="267.75">
      <c r="A132" s="1" t="s">
        <v>194</v>
      </c>
      <c r="E132" s="27" t="s">
        <v>3050</v>
      </c>
    </row>
    <row r="133">
      <c r="A133" s="1" t="s">
        <v>185</v>
      </c>
      <c r="B133" s="1">
        <v>31</v>
      </c>
      <c r="C133" s="26" t="s">
        <v>3051</v>
      </c>
      <c r="D133" t="s">
        <v>239</v>
      </c>
      <c r="E133" s="27" t="s">
        <v>3052</v>
      </c>
      <c r="F133" s="28" t="s">
        <v>189</v>
      </c>
      <c r="G133" s="29">
        <v>1.21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>
      <c r="A135" s="1" t="s">
        <v>193</v>
      </c>
      <c r="E135" s="33" t="s">
        <v>3053</v>
      </c>
    </row>
    <row r="136" ht="267.75">
      <c r="A136" s="1" t="s">
        <v>194</v>
      </c>
      <c r="E136" s="27" t="s">
        <v>3050</v>
      </c>
    </row>
    <row r="137">
      <c r="A137" s="1" t="s">
        <v>185</v>
      </c>
      <c r="B137" s="1">
        <v>32</v>
      </c>
      <c r="C137" s="26" t="s">
        <v>3054</v>
      </c>
      <c r="D137" t="s">
        <v>239</v>
      </c>
      <c r="E137" s="27" t="s">
        <v>3055</v>
      </c>
      <c r="F137" s="28" t="s">
        <v>241</v>
      </c>
      <c r="G137" s="29">
        <v>87.420000000000002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 ht="140.25">
      <c r="A139" s="1" t="s">
        <v>193</v>
      </c>
      <c r="E139" s="33" t="s">
        <v>3056</v>
      </c>
    </row>
    <row r="140" ht="357">
      <c r="A140" s="1" t="s">
        <v>194</v>
      </c>
      <c r="E140" s="27" t="s">
        <v>3046</v>
      </c>
    </row>
    <row r="141">
      <c r="A141" s="1" t="s">
        <v>185</v>
      </c>
      <c r="B141" s="1">
        <v>33</v>
      </c>
      <c r="C141" s="26" t="s">
        <v>3057</v>
      </c>
      <c r="D141" t="s">
        <v>239</v>
      </c>
      <c r="E141" s="27" t="s">
        <v>3058</v>
      </c>
      <c r="F141" s="28" t="s">
        <v>241</v>
      </c>
      <c r="G141" s="29">
        <v>1.458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3059</v>
      </c>
    </row>
    <row r="143">
      <c r="A143" s="1" t="s">
        <v>193</v>
      </c>
      <c r="E143" s="33" t="s">
        <v>3060</v>
      </c>
    </row>
    <row r="144" ht="357">
      <c r="A144" s="1" t="s">
        <v>194</v>
      </c>
      <c r="E144" s="27" t="s">
        <v>3046</v>
      </c>
    </row>
    <row r="145">
      <c r="A145" s="1" t="s">
        <v>185</v>
      </c>
      <c r="B145" s="1">
        <v>34</v>
      </c>
      <c r="C145" s="26" t="s">
        <v>3061</v>
      </c>
      <c r="D145" t="s">
        <v>239</v>
      </c>
      <c r="E145" s="27" t="s">
        <v>3062</v>
      </c>
      <c r="F145" s="28" t="s">
        <v>189</v>
      </c>
      <c r="G145" s="29">
        <v>16.559999999999999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  <c r="E147" s="33" t="s">
        <v>3063</v>
      </c>
    </row>
    <row r="148" ht="267.75">
      <c r="A148" s="1" t="s">
        <v>194</v>
      </c>
      <c r="E148" s="27" t="s">
        <v>3050</v>
      </c>
    </row>
    <row r="149">
      <c r="A149" s="1" t="s">
        <v>185</v>
      </c>
      <c r="B149" s="1">
        <v>35</v>
      </c>
      <c r="C149" s="26" t="s">
        <v>3064</v>
      </c>
      <c r="D149" t="s">
        <v>239</v>
      </c>
      <c r="E149" s="27" t="s">
        <v>3065</v>
      </c>
      <c r="F149" s="28" t="s">
        <v>189</v>
      </c>
      <c r="G149" s="29">
        <v>1.165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3066</v>
      </c>
    </row>
    <row r="151" ht="25.5">
      <c r="A151" s="1" t="s">
        <v>193</v>
      </c>
      <c r="E151" s="33" t="s">
        <v>3067</v>
      </c>
    </row>
    <row r="152" ht="293.25">
      <c r="A152" s="1" t="s">
        <v>194</v>
      </c>
      <c r="E152" s="27" t="s">
        <v>3068</v>
      </c>
    </row>
    <row r="153">
      <c r="A153" s="1" t="s">
        <v>182</v>
      </c>
      <c r="C153" s="22" t="s">
        <v>3069</v>
      </c>
      <c r="E153" s="23" t="s">
        <v>3070</v>
      </c>
      <c r="L153" s="24">
        <f>SUMIFS(L154:L205,A154:A205,"P")</f>
        <v>0</v>
      </c>
      <c r="M153" s="24">
        <f>SUMIFS(M154:M205,A154:A205,"P")</f>
        <v>0</v>
      </c>
      <c r="N153" s="25"/>
    </row>
    <row r="154">
      <c r="A154" s="1" t="s">
        <v>185</v>
      </c>
      <c r="B154" s="1">
        <v>36</v>
      </c>
      <c r="C154" s="26" t="s">
        <v>3071</v>
      </c>
      <c r="D154" t="s">
        <v>239</v>
      </c>
      <c r="E154" s="27" t="s">
        <v>3072</v>
      </c>
      <c r="F154" s="28" t="s">
        <v>285</v>
      </c>
      <c r="G154" s="29">
        <v>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3073</v>
      </c>
    </row>
    <row r="156">
      <c r="A156" s="1" t="s">
        <v>193</v>
      </c>
      <c r="E156" s="33" t="s">
        <v>3074</v>
      </c>
    </row>
    <row r="157" ht="76.5">
      <c r="A157" s="1" t="s">
        <v>194</v>
      </c>
      <c r="E157" s="27" t="s">
        <v>3075</v>
      </c>
    </row>
    <row r="158">
      <c r="A158" s="1" t="s">
        <v>185</v>
      </c>
      <c r="B158" s="1">
        <v>37</v>
      </c>
      <c r="C158" s="26" t="s">
        <v>3076</v>
      </c>
      <c r="D158" t="s">
        <v>239</v>
      </c>
      <c r="E158" s="27" t="s">
        <v>3077</v>
      </c>
      <c r="F158" s="28" t="s">
        <v>285</v>
      </c>
      <c r="G158" s="29">
        <v>2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3078</v>
      </c>
    </row>
    <row r="160">
      <c r="A160" s="1" t="s">
        <v>193</v>
      </c>
      <c r="E160" s="33" t="s">
        <v>3079</v>
      </c>
    </row>
    <row r="161" ht="229.5">
      <c r="A161" s="1" t="s">
        <v>194</v>
      </c>
      <c r="E161" s="27" t="s">
        <v>3080</v>
      </c>
    </row>
    <row r="162">
      <c r="A162" s="1" t="s">
        <v>185</v>
      </c>
      <c r="B162" s="1">
        <v>38</v>
      </c>
      <c r="C162" s="26" t="s">
        <v>3081</v>
      </c>
      <c r="D162" t="s">
        <v>239</v>
      </c>
      <c r="E162" s="27" t="s">
        <v>3082</v>
      </c>
      <c r="F162" s="28" t="s">
        <v>285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3083</v>
      </c>
    </row>
    <row r="164">
      <c r="A164" s="1" t="s">
        <v>193</v>
      </c>
      <c r="E164" s="33" t="s">
        <v>3074</v>
      </c>
    </row>
    <row r="165" ht="229.5">
      <c r="A165" s="1" t="s">
        <v>194</v>
      </c>
      <c r="E165" s="27" t="s">
        <v>3080</v>
      </c>
    </row>
    <row r="166">
      <c r="A166" s="1" t="s">
        <v>185</v>
      </c>
      <c r="B166" s="1">
        <v>39</v>
      </c>
      <c r="C166" s="26" t="s">
        <v>3084</v>
      </c>
      <c r="D166" t="s">
        <v>239</v>
      </c>
      <c r="E166" s="27" t="s">
        <v>3085</v>
      </c>
      <c r="F166" s="28" t="s">
        <v>285</v>
      </c>
      <c r="G166" s="29">
        <v>2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3083</v>
      </c>
    </row>
    <row r="168">
      <c r="A168" s="1" t="s">
        <v>193</v>
      </c>
      <c r="E168" s="33" t="s">
        <v>3079</v>
      </c>
    </row>
    <row r="169" ht="229.5">
      <c r="A169" s="1" t="s">
        <v>194</v>
      </c>
      <c r="E169" s="27" t="s">
        <v>3080</v>
      </c>
    </row>
    <row r="170">
      <c r="A170" s="1" t="s">
        <v>185</v>
      </c>
      <c r="B170" s="1">
        <v>40</v>
      </c>
      <c r="C170" s="26" t="s">
        <v>3086</v>
      </c>
      <c r="D170" t="s">
        <v>239</v>
      </c>
      <c r="E170" s="27" t="s">
        <v>3087</v>
      </c>
      <c r="F170" s="28" t="s">
        <v>285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3083</v>
      </c>
    </row>
    <row r="172">
      <c r="A172" s="1" t="s">
        <v>193</v>
      </c>
      <c r="E172" s="33" t="s">
        <v>3074</v>
      </c>
    </row>
    <row r="173" ht="229.5">
      <c r="A173" s="1" t="s">
        <v>194</v>
      </c>
      <c r="E173" s="27" t="s">
        <v>3080</v>
      </c>
    </row>
    <row r="174">
      <c r="A174" s="1" t="s">
        <v>185</v>
      </c>
      <c r="B174" s="1">
        <v>41</v>
      </c>
      <c r="C174" s="26" t="s">
        <v>3088</v>
      </c>
      <c r="D174" t="s">
        <v>239</v>
      </c>
      <c r="E174" s="27" t="s">
        <v>3089</v>
      </c>
      <c r="F174" s="28" t="s">
        <v>241</v>
      </c>
      <c r="G174" s="29">
        <v>15.272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 ht="51">
      <c r="A176" s="1" t="s">
        <v>193</v>
      </c>
      <c r="E176" s="33" t="s">
        <v>3090</v>
      </c>
    </row>
    <row r="177" ht="357">
      <c r="A177" s="1" t="s">
        <v>194</v>
      </c>
      <c r="E177" s="27" t="s">
        <v>3046</v>
      </c>
    </row>
    <row r="178">
      <c r="A178" s="1" t="s">
        <v>185</v>
      </c>
      <c r="B178" s="1">
        <v>42</v>
      </c>
      <c r="C178" s="26" t="s">
        <v>3091</v>
      </c>
      <c r="D178" t="s">
        <v>239</v>
      </c>
      <c r="E178" s="27" t="s">
        <v>3092</v>
      </c>
      <c r="F178" s="28" t="s">
        <v>241</v>
      </c>
      <c r="G178" s="29">
        <v>6.8259999999999996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 ht="38.25">
      <c r="A180" s="1" t="s">
        <v>193</v>
      </c>
      <c r="E180" s="33" t="s">
        <v>3093</v>
      </c>
    </row>
    <row r="181" ht="369.75">
      <c r="A181" s="1" t="s">
        <v>194</v>
      </c>
      <c r="E181" s="27" t="s">
        <v>3094</v>
      </c>
    </row>
    <row r="182">
      <c r="A182" s="1" t="s">
        <v>185</v>
      </c>
      <c r="B182" s="1">
        <v>43</v>
      </c>
      <c r="C182" s="26" t="s">
        <v>3095</v>
      </c>
      <c r="D182" t="s">
        <v>239</v>
      </c>
      <c r="E182" s="27" t="s">
        <v>3096</v>
      </c>
      <c r="F182" s="28" t="s">
        <v>189</v>
      </c>
      <c r="G182" s="29">
        <v>0.25800000000000001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 ht="51">
      <c r="A184" s="1" t="s">
        <v>193</v>
      </c>
      <c r="E184" s="33" t="s">
        <v>3097</v>
      </c>
    </row>
    <row r="185" ht="178.5">
      <c r="A185" s="1" t="s">
        <v>194</v>
      </c>
      <c r="E185" s="27" t="s">
        <v>3098</v>
      </c>
    </row>
    <row r="186">
      <c r="A186" s="1" t="s">
        <v>185</v>
      </c>
      <c r="B186" s="1">
        <v>44</v>
      </c>
      <c r="C186" s="26" t="s">
        <v>3099</v>
      </c>
      <c r="D186" t="s">
        <v>239</v>
      </c>
      <c r="E186" s="27" t="s">
        <v>3100</v>
      </c>
      <c r="F186" s="28" t="s">
        <v>241</v>
      </c>
      <c r="G186" s="29">
        <v>0.47999999999999998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 ht="76.5">
      <c r="A188" s="1" t="s">
        <v>193</v>
      </c>
      <c r="E188" s="33" t="s">
        <v>3101</v>
      </c>
    </row>
    <row r="189" ht="38.25">
      <c r="A189" s="1" t="s">
        <v>194</v>
      </c>
      <c r="E189" s="27" t="s">
        <v>3102</v>
      </c>
    </row>
    <row r="190">
      <c r="A190" s="1" t="s">
        <v>185</v>
      </c>
      <c r="B190" s="1">
        <v>45</v>
      </c>
      <c r="C190" s="26" t="s">
        <v>3103</v>
      </c>
      <c r="D190" t="s">
        <v>239</v>
      </c>
      <c r="E190" s="27" t="s">
        <v>3104</v>
      </c>
      <c r="F190" s="28" t="s">
        <v>241</v>
      </c>
      <c r="G190" s="29">
        <v>56.799999999999997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 ht="38.25">
      <c r="A192" s="1" t="s">
        <v>193</v>
      </c>
      <c r="E192" s="33" t="s">
        <v>3105</v>
      </c>
    </row>
    <row r="193" ht="25.5">
      <c r="A193" s="1" t="s">
        <v>194</v>
      </c>
      <c r="E193" s="27" t="s">
        <v>3106</v>
      </c>
    </row>
    <row r="194">
      <c r="A194" s="1" t="s">
        <v>185</v>
      </c>
      <c r="B194" s="1">
        <v>46</v>
      </c>
      <c r="C194" s="26" t="s">
        <v>3107</v>
      </c>
      <c r="D194" t="s">
        <v>239</v>
      </c>
      <c r="E194" s="27" t="s">
        <v>3108</v>
      </c>
      <c r="F194" s="28" t="s">
        <v>241</v>
      </c>
      <c r="G194" s="29">
        <v>8.6400000000000006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 ht="38.25">
      <c r="A196" s="1" t="s">
        <v>193</v>
      </c>
      <c r="E196" s="33" t="s">
        <v>3109</v>
      </c>
    </row>
    <row r="197" ht="51">
      <c r="A197" s="1" t="s">
        <v>194</v>
      </c>
      <c r="E197" s="27" t="s">
        <v>3110</v>
      </c>
    </row>
    <row r="198">
      <c r="A198" s="1" t="s">
        <v>185</v>
      </c>
      <c r="B198" s="1">
        <v>47</v>
      </c>
      <c r="C198" s="26" t="s">
        <v>3111</v>
      </c>
      <c r="D198" t="s">
        <v>239</v>
      </c>
      <c r="E198" s="27" t="s">
        <v>3112</v>
      </c>
      <c r="F198" s="28" t="s">
        <v>241</v>
      </c>
      <c r="G198" s="29">
        <v>5.8799999999999999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 ht="51">
      <c r="A200" s="1" t="s">
        <v>193</v>
      </c>
      <c r="E200" s="33" t="s">
        <v>3113</v>
      </c>
    </row>
    <row r="201" ht="102">
      <c r="A201" s="1" t="s">
        <v>194</v>
      </c>
      <c r="E201" s="27" t="s">
        <v>3114</v>
      </c>
    </row>
    <row r="202">
      <c r="A202" s="1" t="s">
        <v>185</v>
      </c>
      <c r="B202" s="1">
        <v>48</v>
      </c>
      <c r="C202" s="26" t="s">
        <v>3115</v>
      </c>
      <c r="D202" t="s">
        <v>239</v>
      </c>
      <c r="E202" s="27" t="s">
        <v>3116</v>
      </c>
      <c r="F202" s="28" t="s">
        <v>189</v>
      </c>
      <c r="G202" s="29">
        <v>113.86499999999999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759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 ht="25.5">
      <c r="A203" s="1" t="s">
        <v>191</v>
      </c>
      <c r="E203" s="27" t="s">
        <v>3117</v>
      </c>
    </row>
    <row r="204">
      <c r="A204" s="1" t="s">
        <v>193</v>
      </c>
      <c r="E204" s="33" t="s">
        <v>3118</v>
      </c>
    </row>
    <row r="205" ht="293.25">
      <c r="A205" s="1" t="s">
        <v>194</v>
      </c>
      <c r="E205" s="27" t="s">
        <v>3068</v>
      </c>
    </row>
    <row r="206">
      <c r="A206" s="1" t="s">
        <v>182</v>
      </c>
      <c r="C206" s="22" t="s">
        <v>1684</v>
      </c>
      <c r="E206" s="23" t="s">
        <v>1685</v>
      </c>
      <c r="L206" s="24">
        <f>SUMIFS(L207:L210,A207:A210,"P")</f>
        <v>0</v>
      </c>
      <c r="M206" s="24">
        <f>SUMIFS(M207:M210,A207:A210,"P")</f>
        <v>0</v>
      </c>
      <c r="N206" s="25"/>
    </row>
    <row r="207">
      <c r="A207" s="1" t="s">
        <v>185</v>
      </c>
      <c r="B207" s="1">
        <v>49</v>
      </c>
      <c r="C207" s="26" t="s">
        <v>3119</v>
      </c>
      <c r="D207" t="s">
        <v>239</v>
      </c>
      <c r="E207" s="27" t="s">
        <v>3120</v>
      </c>
      <c r="F207" s="28" t="s">
        <v>241</v>
      </c>
      <c r="G207" s="29">
        <v>16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3121</v>
      </c>
    </row>
    <row r="209" ht="38.25">
      <c r="A209" s="1" t="s">
        <v>193</v>
      </c>
      <c r="E209" s="33" t="s">
        <v>3122</v>
      </c>
    </row>
    <row r="210" ht="127.5">
      <c r="A210" s="1" t="s">
        <v>194</v>
      </c>
      <c r="E210" s="27" t="s">
        <v>3123</v>
      </c>
    </row>
    <row r="211">
      <c r="A211" s="1" t="s">
        <v>182</v>
      </c>
      <c r="C211" s="22" t="s">
        <v>1304</v>
      </c>
      <c r="E211" s="23" t="s">
        <v>1305</v>
      </c>
      <c r="L211" s="24">
        <f>SUMIFS(L212:L227,A212:A227,"P")</f>
        <v>0</v>
      </c>
      <c r="M211" s="24">
        <f>SUMIFS(M212:M227,A212:A227,"P")</f>
        <v>0</v>
      </c>
      <c r="N211" s="25"/>
    </row>
    <row r="212" ht="25.5">
      <c r="A212" s="1" t="s">
        <v>185</v>
      </c>
      <c r="B212" s="1">
        <v>50</v>
      </c>
      <c r="C212" s="26" t="s">
        <v>3124</v>
      </c>
      <c r="D212" t="s">
        <v>239</v>
      </c>
      <c r="E212" s="27" t="s">
        <v>3125</v>
      </c>
      <c r="F212" s="28" t="s">
        <v>269</v>
      </c>
      <c r="G212" s="29">
        <v>49.600000000000001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242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191</v>
      </c>
      <c r="E213" s="27" t="s">
        <v>243</v>
      </c>
    </row>
    <row r="214" ht="51">
      <c r="A214" s="1" t="s">
        <v>193</v>
      </c>
      <c r="E214" s="33" t="s">
        <v>3126</v>
      </c>
    </row>
    <row r="215" ht="191.25">
      <c r="A215" s="1" t="s">
        <v>194</v>
      </c>
      <c r="E215" s="27" t="s">
        <v>3127</v>
      </c>
    </row>
    <row r="216">
      <c r="A216" s="1" t="s">
        <v>185</v>
      </c>
      <c r="B216" s="1">
        <v>51</v>
      </c>
      <c r="C216" s="26" t="s">
        <v>3128</v>
      </c>
      <c r="D216" t="s">
        <v>239</v>
      </c>
      <c r="E216" s="27" t="s">
        <v>3129</v>
      </c>
      <c r="F216" s="28" t="s">
        <v>269</v>
      </c>
      <c r="G216" s="29">
        <v>81.599999999999994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242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191</v>
      </c>
      <c r="E217" s="27" t="s">
        <v>3130</v>
      </c>
    </row>
    <row r="218" ht="63.75">
      <c r="A218" s="1" t="s">
        <v>193</v>
      </c>
      <c r="E218" s="33" t="s">
        <v>3131</v>
      </c>
    </row>
    <row r="219" ht="38.25">
      <c r="A219" s="1" t="s">
        <v>194</v>
      </c>
      <c r="E219" s="27" t="s">
        <v>3132</v>
      </c>
    </row>
    <row r="220">
      <c r="A220" s="1" t="s">
        <v>185</v>
      </c>
      <c r="B220" s="1">
        <v>52</v>
      </c>
      <c r="C220" s="26" t="s">
        <v>3133</v>
      </c>
      <c r="D220" t="s">
        <v>239</v>
      </c>
      <c r="E220" s="27" t="s">
        <v>3134</v>
      </c>
      <c r="F220" s="28" t="s">
        <v>289</v>
      </c>
      <c r="G220" s="29">
        <v>9.4000000000000004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242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191</v>
      </c>
      <c r="E221" s="27" t="s">
        <v>3135</v>
      </c>
    </row>
    <row r="222">
      <c r="A222" s="1" t="s">
        <v>193</v>
      </c>
      <c r="E222" s="33" t="s">
        <v>3136</v>
      </c>
    </row>
    <row r="223" ht="191.25">
      <c r="A223" s="1" t="s">
        <v>194</v>
      </c>
      <c r="E223" s="27" t="s">
        <v>3137</v>
      </c>
    </row>
    <row r="224">
      <c r="A224" s="1" t="s">
        <v>185</v>
      </c>
      <c r="B224" s="1">
        <v>53</v>
      </c>
      <c r="C224" s="26" t="s">
        <v>3138</v>
      </c>
      <c r="D224" t="s">
        <v>239</v>
      </c>
      <c r="E224" s="27" t="s">
        <v>3139</v>
      </c>
      <c r="F224" s="28" t="s">
        <v>269</v>
      </c>
      <c r="G224" s="29">
        <v>222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759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191</v>
      </c>
      <c r="E225" s="27" t="s">
        <v>3140</v>
      </c>
    </row>
    <row r="226">
      <c r="A226" s="1" t="s">
        <v>193</v>
      </c>
      <c r="E226" s="33" t="s">
        <v>3141</v>
      </c>
    </row>
    <row r="227" ht="178.5">
      <c r="A227" s="1" t="s">
        <v>194</v>
      </c>
      <c r="E227" s="27" t="s">
        <v>3142</v>
      </c>
    </row>
    <row r="228">
      <c r="A228" s="1" t="s">
        <v>182</v>
      </c>
      <c r="C228" s="22" t="s">
        <v>2850</v>
      </c>
      <c r="E228" s="23" t="s">
        <v>2851</v>
      </c>
      <c r="L228" s="24">
        <f>SUMIFS(L229:L232,A229:A232,"P")</f>
        <v>0</v>
      </c>
      <c r="M228" s="24">
        <f>SUMIFS(M229:M232,A229:A232,"P")</f>
        <v>0</v>
      </c>
      <c r="N228" s="25"/>
    </row>
    <row r="229">
      <c r="A229" s="1" t="s">
        <v>185</v>
      </c>
      <c r="B229" s="1">
        <v>54</v>
      </c>
      <c r="C229" s="26" t="s">
        <v>3143</v>
      </c>
      <c r="D229" t="s">
        <v>239</v>
      </c>
      <c r="E229" s="27" t="s">
        <v>3144</v>
      </c>
      <c r="F229" s="28" t="s">
        <v>289</v>
      </c>
      <c r="G229" s="29">
        <v>22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242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191</v>
      </c>
      <c r="E230" s="27" t="s">
        <v>243</v>
      </c>
    </row>
    <row r="231" ht="51">
      <c r="A231" s="1" t="s">
        <v>193</v>
      </c>
      <c r="E231" s="33" t="s">
        <v>3145</v>
      </c>
    </row>
    <row r="232" ht="242.25">
      <c r="A232" s="1" t="s">
        <v>194</v>
      </c>
      <c r="E232" s="27" t="s">
        <v>3146</v>
      </c>
    </row>
    <row r="233">
      <c r="A233" s="1" t="s">
        <v>182</v>
      </c>
      <c r="C233" s="22" t="s">
        <v>1616</v>
      </c>
      <c r="E233" s="23" t="s">
        <v>2631</v>
      </c>
      <c r="L233" s="24">
        <f>SUMIFS(L234:L273,A234:A273,"P")</f>
        <v>0</v>
      </c>
      <c r="M233" s="24">
        <f>SUMIFS(M234:M273,A234:A273,"P")</f>
        <v>0</v>
      </c>
      <c r="N233" s="25"/>
    </row>
    <row r="234">
      <c r="A234" s="1" t="s">
        <v>185</v>
      </c>
      <c r="B234" s="1">
        <v>55</v>
      </c>
      <c r="C234" s="26" t="s">
        <v>3147</v>
      </c>
      <c r="D234" t="s">
        <v>239</v>
      </c>
      <c r="E234" s="27" t="s">
        <v>3148</v>
      </c>
      <c r="F234" s="28" t="s">
        <v>289</v>
      </c>
      <c r="G234" s="29">
        <v>5.4000000000000004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  <c r="E236" s="33" t="s">
        <v>3149</v>
      </c>
    </row>
    <row r="237" ht="38.25">
      <c r="A237" s="1" t="s">
        <v>194</v>
      </c>
      <c r="E237" s="27" t="s">
        <v>3150</v>
      </c>
    </row>
    <row r="238">
      <c r="A238" s="1" t="s">
        <v>185</v>
      </c>
      <c r="B238" s="1">
        <v>56</v>
      </c>
      <c r="C238" s="26" t="s">
        <v>3151</v>
      </c>
      <c r="D238" t="s">
        <v>239</v>
      </c>
      <c r="E238" s="27" t="s">
        <v>3152</v>
      </c>
      <c r="F238" s="28" t="s">
        <v>285</v>
      </c>
      <c r="G238" s="29">
        <v>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 ht="51">
      <c r="A240" s="1" t="s">
        <v>193</v>
      </c>
      <c r="E240" s="33" t="s">
        <v>3153</v>
      </c>
    </row>
    <row r="241" ht="38.25">
      <c r="A241" s="1" t="s">
        <v>194</v>
      </c>
      <c r="E241" s="27" t="s">
        <v>3154</v>
      </c>
    </row>
    <row r="242">
      <c r="A242" s="1" t="s">
        <v>185</v>
      </c>
      <c r="B242" s="1">
        <v>57</v>
      </c>
      <c r="C242" s="26" t="s">
        <v>3155</v>
      </c>
      <c r="D242" t="s">
        <v>239</v>
      </c>
      <c r="E242" s="27" t="s">
        <v>3156</v>
      </c>
      <c r="F242" s="28" t="s">
        <v>289</v>
      </c>
      <c r="G242" s="29">
        <v>8.5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38.25">
      <c r="A243" s="1" t="s">
        <v>191</v>
      </c>
      <c r="E243" s="27" t="s">
        <v>3157</v>
      </c>
    </row>
    <row r="244">
      <c r="A244" s="1" t="s">
        <v>193</v>
      </c>
      <c r="E244" s="33" t="s">
        <v>3158</v>
      </c>
    </row>
    <row r="245" ht="255">
      <c r="A245" s="1" t="s">
        <v>194</v>
      </c>
      <c r="E245" s="27" t="s">
        <v>3159</v>
      </c>
    </row>
    <row r="246">
      <c r="A246" s="1" t="s">
        <v>185</v>
      </c>
      <c r="B246" s="1">
        <v>58</v>
      </c>
      <c r="C246" s="26" t="s">
        <v>3160</v>
      </c>
      <c r="D246" t="s">
        <v>239</v>
      </c>
      <c r="E246" s="27" t="s">
        <v>3161</v>
      </c>
      <c r="F246" s="28" t="s">
        <v>289</v>
      </c>
      <c r="G246" s="29">
        <v>8.5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191</v>
      </c>
      <c r="E247" s="27" t="s">
        <v>3162</v>
      </c>
    </row>
    <row r="248">
      <c r="A248" s="1" t="s">
        <v>193</v>
      </c>
      <c r="E248" s="33" t="s">
        <v>3163</v>
      </c>
    </row>
    <row r="249" ht="255">
      <c r="A249" s="1" t="s">
        <v>194</v>
      </c>
      <c r="E249" s="27" t="s">
        <v>3159</v>
      </c>
    </row>
    <row r="250">
      <c r="A250" s="1" t="s">
        <v>185</v>
      </c>
      <c r="B250" s="1">
        <v>59</v>
      </c>
      <c r="C250" s="26" t="s">
        <v>3164</v>
      </c>
      <c r="D250" t="s">
        <v>239</v>
      </c>
      <c r="E250" s="27" t="s">
        <v>3165</v>
      </c>
      <c r="F250" s="28" t="s">
        <v>285</v>
      </c>
      <c r="G250" s="29">
        <v>1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242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3166</v>
      </c>
    </row>
    <row r="252">
      <c r="A252" s="1" t="s">
        <v>193</v>
      </c>
      <c r="E252" s="33" t="s">
        <v>3074</v>
      </c>
    </row>
    <row r="253" ht="127.5">
      <c r="A253" s="1" t="s">
        <v>194</v>
      </c>
      <c r="E253" s="27" t="s">
        <v>3167</v>
      </c>
    </row>
    <row r="254">
      <c r="A254" s="1" t="s">
        <v>185</v>
      </c>
      <c r="B254" s="1">
        <v>60</v>
      </c>
      <c r="C254" s="26" t="s">
        <v>3168</v>
      </c>
      <c r="D254" t="s">
        <v>239</v>
      </c>
      <c r="E254" s="27" t="s">
        <v>3169</v>
      </c>
      <c r="F254" s="28" t="s">
        <v>289</v>
      </c>
      <c r="G254" s="29">
        <v>12.699999999999999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242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191</v>
      </c>
      <c r="E255" s="27" t="s">
        <v>243</v>
      </c>
    </row>
    <row r="256" ht="38.25">
      <c r="A256" s="1" t="s">
        <v>193</v>
      </c>
      <c r="E256" s="33" t="s">
        <v>3170</v>
      </c>
    </row>
    <row r="257" ht="89.25">
      <c r="A257" s="1" t="s">
        <v>194</v>
      </c>
      <c r="E257" s="27" t="s">
        <v>3171</v>
      </c>
    </row>
    <row r="258">
      <c r="A258" s="1" t="s">
        <v>185</v>
      </c>
      <c r="B258" s="1">
        <v>61</v>
      </c>
      <c r="C258" s="26" t="s">
        <v>3172</v>
      </c>
      <c r="D258" t="s">
        <v>239</v>
      </c>
      <c r="E258" s="27" t="s">
        <v>3173</v>
      </c>
      <c r="F258" s="28" t="s">
        <v>285</v>
      </c>
      <c r="G258" s="29">
        <v>18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242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191</v>
      </c>
      <c r="E259" s="27" t="s">
        <v>3174</v>
      </c>
    </row>
    <row r="260">
      <c r="A260" s="1" t="s">
        <v>193</v>
      </c>
      <c r="E260" s="33" t="s">
        <v>3175</v>
      </c>
    </row>
    <row r="261" ht="255">
      <c r="A261" s="1" t="s">
        <v>194</v>
      </c>
      <c r="E261" s="27" t="s">
        <v>3176</v>
      </c>
    </row>
    <row r="262">
      <c r="A262" s="1" t="s">
        <v>185</v>
      </c>
      <c r="B262" s="1">
        <v>62</v>
      </c>
      <c r="C262" s="26" t="s">
        <v>3177</v>
      </c>
      <c r="D262" t="s">
        <v>239</v>
      </c>
      <c r="E262" s="27" t="s">
        <v>3178</v>
      </c>
      <c r="F262" s="28" t="s">
        <v>241</v>
      </c>
      <c r="G262" s="29">
        <v>111.88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242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191</v>
      </c>
      <c r="E263" s="27" t="s">
        <v>243</v>
      </c>
    </row>
    <row r="264" ht="140.25">
      <c r="A264" s="1" t="s">
        <v>193</v>
      </c>
      <c r="E264" s="33" t="s">
        <v>3179</v>
      </c>
    </row>
    <row r="265" ht="114.75">
      <c r="A265" s="1" t="s">
        <v>194</v>
      </c>
      <c r="E265" s="27" t="s">
        <v>3180</v>
      </c>
    </row>
    <row r="266">
      <c r="A266" s="1" t="s">
        <v>185</v>
      </c>
      <c r="B266" s="1">
        <v>63</v>
      </c>
      <c r="C266" s="26" t="s">
        <v>3181</v>
      </c>
      <c r="D266" t="s">
        <v>239</v>
      </c>
      <c r="E266" s="27" t="s">
        <v>3182</v>
      </c>
      <c r="F266" s="28" t="s">
        <v>241</v>
      </c>
      <c r="G266" s="29">
        <v>28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242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191</v>
      </c>
      <c r="E267" s="27" t="s">
        <v>243</v>
      </c>
    </row>
    <row r="268" ht="51">
      <c r="A268" s="1" t="s">
        <v>193</v>
      </c>
      <c r="E268" s="33" t="s">
        <v>3183</v>
      </c>
    </row>
    <row r="269" ht="114.75">
      <c r="A269" s="1" t="s">
        <v>194</v>
      </c>
      <c r="E269" s="27" t="s">
        <v>3180</v>
      </c>
    </row>
    <row r="270">
      <c r="A270" s="1" t="s">
        <v>185</v>
      </c>
      <c r="B270" s="1">
        <v>64</v>
      </c>
      <c r="C270" s="26" t="s">
        <v>3184</v>
      </c>
      <c r="D270" t="s">
        <v>239</v>
      </c>
      <c r="E270" s="27" t="s">
        <v>3185</v>
      </c>
      <c r="F270" s="28" t="s">
        <v>189</v>
      </c>
      <c r="G270" s="29">
        <v>51.5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242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191</v>
      </c>
      <c r="E271" s="27" t="s">
        <v>243</v>
      </c>
    </row>
    <row r="272">
      <c r="A272" s="1" t="s">
        <v>193</v>
      </c>
      <c r="E272" s="33" t="s">
        <v>3186</v>
      </c>
    </row>
    <row r="273" ht="102">
      <c r="A273" s="1" t="s">
        <v>194</v>
      </c>
      <c r="E273" s="27" t="s">
        <v>3187</v>
      </c>
    </row>
  </sheetData>
  <sheetProtection sheet="1" objects="1" scenarios="1" spinCount="100000" saltValue="JUyPfwtEBEb8WcsdxcSsrCy1Lrx+wsDIciBqj+woEgncvZ8SRbkbQ+ZXI/tpu76dq3OWfiTsaIAONKomp+Bs0w==" hashValue="CEjZLylg1hP1YqhsUZiBfqNUoyhZKZcbd0gLu3b3moK1Zv/j0ZCmqaA4LxlNLW2cwjXJNrNvviYrR/h1IoJJ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COUNTIFS(L8:L107,"=0",A8:A107,"P")+COUNTIFS(L8:L107,"",A8:A107,"P")+SUM(Q8:Q107)</f>
        <v>0</v>
      </c>
    </row>
    <row r="8">
      <c r="A8" s="1" t="s">
        <v>180</v>
      </c>
      <c r="C8" s="22" t="s">
        <v>3188</v>
      </c>
      <c r="E8" s="23" t="s">
        <v>97</v>
      </c>
      <c r="L8" s="24">
        <f>L9+L22+L35+L76+L93+L98</f>
        <v>0</v>
      </c>
      <c r="M8" s="24">
        <f>M9+M22+M35+M76+M93+M98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185</v>
      </c>
      <c r="B10" s="1">
        <v>1</v>
      </c>
      <c r="C10" s="26" t="s">
        <v>2951</v>
      </c>
      <c r="D10" t="s">
        <v>239</v>
      </c>
      <c r="E10" s="27" t="s">
        <v>2952</v>
      </c>
      <c r="F10" s="28" t="s">
        <v>241</v>
      </c>
      <c r="G10" s="29">
        <v>83.140000000000001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3189</v>
      </c>
    </row>
    <row r="13" ht="25.5">
      <c r="A13" s="1" t="s">
        <v>194</v>
      </c>
      <c r="E13" s="27" t="s">
        <v>2954</v>
      </c>
    </row>
    <row r="14" ht="25.5">
      <c r="A14" s="1" t="s">
        <v>185</v>
      </c>
      <c r="B14" s="1">
        <v>2</v>
      </c>
      <c r="C14" s="26" t="s">
        <v>186</v>
      </c>
      <c r="D14" t="s">
        <v>187</v>
      </c>
      <c r="E14" s="27" t="s">
        <v>188</v>
      </c>
      <c r="F14" s="28" t="s">
        <v>189</v>
      </c>
      <c r="G14" s="29">
        <v>116.3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51">
      <c r="A16" s="1" t="s">
        <v>193</v>
      </c>
      <c r="E16" s="33" t="s">
        <v>3190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3</v>
      </c>
      <c r="C18" s="26" t="s">
        <v>2977</v>
      </c>
      <c r="D18" t="s">
        <v>2978</v>
      </c>
      <c r="E18" s="27" t="s">
        <v>2979</v>
      </c>
      <c r="F18" s="28" t="s">
        <v>189</v>
      </c>
      <c r="G18" s="29">
        <v>6.1100000000000003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  <c r="E20" s="33" t="s">
        <v>3191</v>
      </c>
    </row>
    <row r="21" ht="153">
      <c r="A21" s="1" t="s">
        <v>194</v>
      </c>
      <c r="E21" s="27" t="s">
        <v>195</v>
      </c>
    </row>
    <row r="22">
      <c r="A22" s="1" t="s">
        <v>182</v>
      </c>
      <c r="C22" s="22" t="s">
        <v>641</v>
      </c>
      <c r="E22" s="23" t="s">
        <v>699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185</v>
      </c>
      <c r="B23" s="1">
        <v>5</v>
      </c>
      <c r="C23" s="26" t="s">
        <v>2988</v>
      </c>
      <c r="D23" t="s">
        <v>239</v>
      </c>
      <c r="E23" s="27" t="s">
        <v>2989</v>
      </c>
      <c r="F23" s="28" t="s">
        <v>241</v>
      </c>
      <c r="G23" s="29">
        <v>55.801000000000002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243</v>
      </c>
    </row>
    <row r="25" ht="51">
      <c r="A25" s="1" t="s">
        <v>193</v>
      </c>
      <c r="E25" s="33" t="s">
        <v>3192</v>
      </c>
    </row>
    <row r="26" ht="344.25">
      <c r="A26" s="1" t="s">
        <v>194</v>
      </c>
      <c r="E26" s="27" t="s">
        <v>3193</v>
      </c>
    </row>
    <row r="27">
      <c r="A27" s="1" t="s">
        <v>185</v>
      </c>
      <c r="B27" s="1">
        <v>6</v>
      </c>
      <c r="C27" s="26" t="s">
        <v>262</v>
      </c>
      <c r="D27" t="s">
        <v>239</v>
      </c>
      <c r="E27" s="27" t="s">
        <v>263</v>
      </c>
      <c r="F27" s="28" t="s">
        <v>241</v>
      </c>
      <c r="G27" s="29">
        <v>83.140000000000001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 ht="38.25">
      <c r="A29" s="1" t="s">
        <v>193</v>
      </c>
      <c r="E29" s="33" t="s">
        <v>3194</v>
      </c>
    </row>
    <row r="30" ht="229.5">
      <c r="A30" s="1" t="s">
        <v>194</v>
      </c>
      <c r="E30" s="27" t="s">
        <v>3195</v>
      </c>
    </row>
    <row r="31">
      <c r="A31" s="1" t="s">
        <v>185</v>
      </c>
      <c r="B31" s="1">
        <v>4</v>
      </c>
      <c r="C31" s="26" t="s">
        <v>3196</v>
      </c>
      <c r="D31" t="s">
        <v>239</v>
      </c>
      <c r="E31" s="27" t="s">
        <v>2982</v>
      </c>
      <c r="F31" s="28" t="s">
        <v>241</v>
      </c>
      <c r="G31" s="29">
        <v>83.140000000000001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2983</v>
      </c>
    </row>
    <row r="33">
      <c r="A33" s="1" t="s">
        <v>193</v>
      </c>
      <c r="E33" s="33" t="s">
        <v>3197</v>
      </c>
    </row>
    <row r="34" ht="306">
      <c r="A34" s="1" t="s">
        <v>194</v>
      </c>
      <c r="E34" s="27" t="s">
        <v>3198</v>
      </c>
    </row>
    <row r="35">
      <c r="A35" s="1" t="s">
        <v>182</v>
      </c>
      <c r="C35" s="22" t="s">
        <v>778</v>
      </c>
      <c r="E35" s="23" t="s">
        <v>2801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185</v>
      </c>
      <c r="B36" s="1">
        <v>7</v>
      </c>
      <c r="C36" s="26" t="s">
        <v>3017</v>
      </c>
      <c r="D36" t="s">
        <v>239</v>
      </c>
      <c r="E36" s="27" t="s">
        <v>3018</v>
      </c>
      <c r="F36" s="28" t="s">
        <v>189</v>
      </c>
      <c r="G36" s="29">
        <v>1.913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242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191</v>
      </c>
      <c r="E37" s="27" t="s">
        <v>243</v>
      </c>
    </row>
    <row r="38" ht="51">
      <c r="A38" s="1" t="s">
        <v>193</v>
      </c>
      <c r="E38" s="33" t="s">
        <v>3199</v>
      </c>
    </row>
    <row r="39" ht="38.25">
      <c r="A39" s="1" t="s">
        <v>194</v>
      </c>
      <c r="E39" s="27" t="s">
        <v>3020</v>
      </c>
    </row>
    <row r="40">
      <c r="A40" s="1" t="s">
        <v>185</v>
      </c>
      <c r="B40" s="1">
        <v>8</v>
      </c>
      <c r="C40" s="26" t="s">
        <v>3200</v>
      </c>
      <c r="D40" t="s">
        <v>239</v>
      </c>
      <c r="E40" s="27" t="s">
        <v>3201</v>
      </c>
      <c r="F40" s="28" t="s">
        <v>241</v>
      </c>
      <c r="G40" s="29">
        <v>1.1200000000000001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242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191</v>
      </c>
      <c r="E41" s="27" t="s">
        <v>243</v>
      </c>
    </row>
    <row r="42" ht="25.5">
      <c r="A42" s="1" t="s">
        <v>193</v>
      </c>
      <c r="E42" s="33" t="s">
        <v>3202</v>
      </c>
    </row>
    <row r="43">
      <c r="A43" s="1" t="s">
        <v>194</v>
      </c>
      <c r="E43" s="27" t="s">
        <v>3024</v>
      </c>
    </row>
    <row r="44">
      <c r="A44" s="1" t="s">
        <v>185</v>
      </c>
      <c r="B44" s="1">
        <v>9</v>
      </c>
      <c r="C44" s="26" t="s">
        <v>3203</v>
      </c>
      <c r="D44" t="s">
        <v>239</v>
      </c>
      <c r="E44" s="27" t="s">
        <v>3204</v>
      </c>
      <c r="F44" s="28" t="s">
        <v>189</v>
      </c>
      <c r="G44" s="29">
        <v>0.32600000000000001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242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191</v>
      </c>
      <c r="E45" s="27" t="s">
        <v>243</v>
      </c>
    </row>
    <row r="46">
      <c r="A46" s="1" t="s">
        <v>193</v>
      </c>
      <c r="E46" s="33" t="s">
        <v>3205</v>
      </c>
    </row>
    <row r="47" ht="331.5">
      <c r="A47" s="1" t="s">
        <v>194</v>
      </c>
      <c r="E47" s="27" t="s">
        <v>3206</v>
      </c>
    </row>
    <row r="48">
      <c r="A48" s="1" t="s">
        <v>185</v>
      </c>
      <c r="B48" s="1">
        <v>10</v>
      </c>
      <c r="C48" s="26" t="s">
        <v>3207</v>
      </c>
      <c r="D48" t="s">
        <v>239</v>
      </c>
      <c r="E48" s="27" t="s">
        <v>3208</v>
      </c>
      <c r="F48" s="28" t="s">
        <v>189</v>
      </c>
      <c r="G48" s="29">
        <v>0.33000000000000002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243</v>
      </c>
    </row>
    <row r="50">
      <c r="A50" s="1" t="s">
        <v>193</v>
      </c>
      <c r="E50" s="33" t="s">
        <v>3209</v>
      </c>
    </row>
    <row r="51">
      <c r="A51" s="1" t="s">
        <v>194</v>
      </c>
      <c r="E51" s="27" t="s">
        <v>3210</v>
      </c>
    </row>
    <row r="52">
      <c r="A52" s="1" t="s">
        <v>185</v>
      </c>
      <c r="B52" s="1">
        <v>11</v>
      </c>
      <c r="C52" s="26" t="s">
        <v>3030</v>
      </c>
      <c r="D52" t="s">
        <v>239</v>
      </c>
      <c r="E52" s="27" t="s">
        <v>3031</v>
      </c>
      <c r="F52" s="28" t="s">
        <v>289</v>
      </c>
      <c r="G52" s="29">
        <v>24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243</v>
      </c>
    </row>
    <row r="54">
      <c r="A54" s="1" t="s">
        <v>193</v>
      </c>
      <c r="E54" s="33" t="s">
        <v>3211</v>
      </c>
    </row>
    <row r="55" ht="63.75">
      <c r="A55" s="1" t="s">
        <v>194</v>
      </c>
      <c r="E55" s="27" t="s">
        <v>3212</v>
      </c>
    </row>
    <row r="56">
      <c r="A56" s="1" t="s">
        <v>185</v>
      </c>
      <c r="B56" s="1">
        <v>12</v>
      </c>
      <c r="C56" s="26" t="s">
        <v>3213</v>
      </c>
      <c r="D56" t="s">
        <v>239</v>
      </c>
      <c r="E56" s="27" t="s">
        <v>3214</v>
      </c>
      <c r="F56" s="28" t="s">
        <v>289</v>
      </c>
      <c r="G56" s="29">
        <v>27.260000000000002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 ht="25.5">
      <c r="A58" s="1" t="s">
        <v>193</v>
      </c>
      <c r="E58" s="33" t="s">
        <v>3215</v>
      </c>
    </row>
    <row r="59" ht="191.25">
      <c r="A59" s="1" t="s">
        <v>194</v>
      </c>
      <c r="E59" s="27" t="s">
        <v>3216</v>
      </c>
    </row>
    <row r="60">
      <c r="A60" s="1" t="s">
        <v>185</v>
      </c>
      <c r="B60" s="1">
        <v>13</v>
      </c>
      <c r="C60" s="26" t="s">
        <v>3217</v>
      </c>
      <c r="D60" t="s">
        <v>239</v>
      </c>
      <c r="E60" s="27" t="s">
        <v>3218</v>
      </c>
      <c r="F60" s="28" t="s">
        <v>241</v>
      </c>
      <c r="G60" s="29">
        <v>2.9750000000000001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 ht="38.25">
      <c r="A62" s="1" t="s">
        <v>193</v>
      </c>
      <c r="E62" s="33" t="s">
        <v>3219</v>
      </c>
    </row>
    <row r="63" ht="357">
      <c r="A63" s="1" t="s">
        <v>194</v>
      </c>
      <c r="E63" s="27" t="s">
        <v>3220</v>
      </c>
    </row>
    <row r="64">
      <c r="A64" s="1" t="s">
        <v>185</v>
      </c>
      <c r="B64" s="1">
        <v>14</v>
      </c>
      <c r="C64" s="26" t="s">
        <v>3221</v>
      </c>
      <c r="D64" t="s">
        <v>239</v>
      </c>
      <c r="E64" s="27" t="s">
        <v>3222</v>
      </c>
      <c r="F64" s="28" t="s">
        <v>189</v>
      </c>
      <c r="G64" s="29">
        <v>0.17999999999999999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3223</v>
      </c>
    </row>
    <row r="67" ht="267.75">
      <c r="A67" s="1" t="s">
        <v>194</v>
      </c>
      <c r="E67" s="27" t="s">
        <v>3224</v>
      </c>
    </row>
    <row r="68">
      <c r="A68" s="1" t="s">
        <v>185</v>
      </c>
      <c r="B68" s="1">
        <v>15</v>
      </c>
      <c r="C68" s="26" t="s">
        <v>3225</v>
      </c>
      <c r="D68" t="s">
        <v>239</v>
      </c>
      <c r="E68" s="27" t="s">
        <v>3226</v>
      </c>
      <c r="F68" s="28" t="s">
        <v>189</v>
      </c>
      <c r="G68" s="29">
        <v>0.16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3227</v>
      </c>
    </row>
    <row r="71" ht="267.75">
      <c r="A71" s="1" t="s">
        <v>194</v>
      </c>
      <c r="E71" s="27" t="s">
        <v>3224</v>
      </c>
    </row>
    <row r="72">
      <c r="A72" s="1" t="s">
        <v>185</v>
      </c>
      <c r="B72" s="1">
        <v>16</v>
      </c>
      <c r="C72" s="26" t="s">
        <v>3228</v>
      </c>
      <c r="D72" t="s">
        <v>239</v>
      </c>
      <c r="E72" s="27" t="s">
        <v>3229</v>
      </c>
      <c r="F72" s="28" t="s">
        <v>285</v>
      </c>
      <c r="G72" s="29">
        <v>4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3230</v>
      </c>
    </row>
    <row r="74">
      <c r="A74" s="1" t="s">
        <v>193</v>
      </c>
      <c r="E74" s="33" t="s">
        <v>3231</v>
      </c>
    </row>
    <row r="75" ht="38.25">
      <c r="A75" s="1" t="s">
        <v>194</v>
      </c>
      <c r="E75" s="27" t="s">
        <v>3232</v>
      </c>
    </row>
    <row r="76">
      <c r="A76" s="1" t="s">
        <v>182</v>
      </c>
      <c r="C76" s="22" t="s">
        <v>3069</v>
      </c>
      <c r="E76" s="23" t="s">
        <v>3070</v>
      </c>
      <c r="L76" s="24">
        <f>SUMIFS(L77:L92,A77:A92,"P")</f>
        <v>0</v>
      </c>
      <c r="M76" s="24">
        <f>SUMIFS(M77:M92,A77:A92,"P")</f>
        <v>0</v>
      </c>
      <c r="N76" s="25"/>
    </row>
    <row r="77">
      <c r="A77" s="1" t="s">
        <v>185</v>
      </c>
      <c r="B77" s="1">
        <v>17</v>
      </c>
      <c r="C77" s="26" t="s">
        <v>3088</v>
      </c>
      <c r="D77" t="s">
        <v>239</v>
      </c>
      <c r="E77" s="27" t="s">
        <v>3089</v>
      </c>
      <c r="F77" s="28" t="s">
        <v>241</v>
      </c>
      <c r="G77" s="29">
        <v>0.97999999999999998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242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191</v>
      </c>
      <c r="E78" s="27" t="s">
        <v>243</v>
      </c>
    </row>
    <row r="79">
      <c r="A79" s="1" t="s">
        <v>193</v>
      </c>
      <c r="E79" s="33" t="s">
        <v>3233</v>
      </c>
    </row>
    <row r="80" ht="357">
      <c r="A80" s="1" t="s">
        <v>194</v>
      </c>
      <c r="E80" s="27" t="s">
        <v>3234</v>
      </c>
    </row>
    <row r="81">
      <c r="A81" s="1" t="s">
        <v>185</v>
      </c>
      <c r="B81" s="1">
        <v>18</v>
      </c>
      <c r="C81" s="26" t="s">
        <v>3235</v>
      </c>
      <c r="D81" t="s">
        <v>239</v>
      </c>
      <c r="E81" s="27" t="s">
        <v>3236</v>
      </c>
      <c r="F81" s="28" t="s">
        <v>241</v>
      </c>
      <c r="G81" s="29">
        <v>1.1699999999999999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242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191</v>
      </c>
      <c r="E82" s="27" t="s">
        <v>243</v>
      </c>
    </row>
    <row r="83" ht="25.5">
      <c r="A83" s="1" t="s">
        <v>193</v>
      </c>
      <c r="E83" s="33" t="s">
        <v>3237</v>
      </c>
    </row>
    <row r="84" ht="357">
      <c r="A84" s="1" t="s">
        <v>194</v>
      </c>
      <c r="E84" s="27" t="s">
        <v>3234</v>
      </c>
    </row>
    <row r="85">
      <c r="A85" s="1" t="s">
        <v>185</v>
      </c>
      <c r="B85" s="1">
        <v>19</v>
      </c>
      <c r="C85" s="26" t="s">
        <v>3238</v>
      </c>
      <c r="D85" t="s">
        <v>239</v>
      </c>
      <c r="E85" s="27" t="s">
        <v>3239</v>
      </c>
      <c r="F85" s="28" t="s">
        <v>241</v>
      </c>
      <c r="G85" s="29">
        <v>0.56499999999999995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242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191</v>
      </c>
      <c r="E86" s="27" t="s">
        <v>243</v>
      </c>
    </row>
    <row r="87">
      <c r="A87" s="1" t="s">
        <v>193</v>
      </c>
      <c r="E87" s="33" t="s">
        <v>3240</v>
      </c>
    </row>
    <row r="88" ht="280.5">
      <c r="A88" s="1" t="s">
        <v>194</v>
      </c>
      <c r="E88" s="27" t="s">
        <v>3241</v>
      </c>
    </row>
    <row r="89">
      <c r="A89" s="1" t="s">
        <v>185</v>
      </c>
      <c r="B89" s="1">
        <v>20</v>
      </c>
      <c r="C89" s="26" t="s">
        <v>3111</v>
      </c>
      <c r="D89" t="s">
        <v>239</v>
      </c>
      <c r="E89" s="27" t="s">
        <v>3112</v>
      </c>
      <c r="F89" s="28" t="s">
        <v>241</v>
      </c>
      <c r="G89" s="29">
        <v>2.3399999999999999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242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191</v>
      </c>
      <c r="E90" s="27" t="s">
        <v>243</v>
      </c>
    </row>
    <row r="91">
      <c r="A91" s="1" t="s">
        <v>193</v>
      </c>
      <c r="E91" s="33" t="s">
        <v>3242</v>
      </c>
    </row>
    <row r="92" ht="102">
      <c r="A92" s="1" t="s">
        <v>194</v>
      </c>
      <c r="E92" s="27" t="s">
        <v>3243</v>
      </c>
    </row>
    <row r="93">
      <c r="A93" s="1" t="s">
        <v>182</v>
      </c>
      <c r="C93" s="22" t="s">
        <v>1304</v>
      </c>
      <c r="E93" s="23" t="s">
        <v>1305</v>
      </c>
      <c r="L93" s="24">
        <f>SUMIFS(L94:L97,A94:A97,"P")</f>
        <v>0</v>
      </c>
      <c r="M93" s="24">
        <f>SUMIFS(M94:M97,A94:A97,"P")</f>
        <v>0</v>
      </c>
      <c r="N93" s="25"/>
    </row>
    <row r="94" ht="25.5">
      <c r="A94" s="1" t="s">
        <v>185</v>
      </c>
      <c r="B94" s="1">
        <v>21</v>
      </c>
      <c r="C94" s="26" t="s">
        <v>3244</v>
      </c>
      <c r="D94" t="s">
        <v>239</v>
      </c>
      <c r="E94" s="27" t="s">
        <v>3245</v>
      </c>
      <c r="F94" s="28" t="s">
        <v>269</v>
      </c>
      <c r="G94" s="29">
        <v>17.050000000000001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3246</v>
      </c>
    </row>
    <row r="97" ht="191.25">
      <c r="A97" s="1" t="s">
        <v>194</v>
      </c>
      <c r="E97" s="27" t="s">
        <v>3247</v>
      </c>
    </row>
    <row r="98">
      <c r="A98" s="1" t="s">
        <v>182</v>
      </c>
      <c r="C98" s="22" t="s">
        <v>1616</v>
      </c>
      <c r="E98" s="23" t="s">
        <v>2631</v>
      </c>
      <c r="L98" s="24">
        <f>SUMIFS(L99:L106,A99:A106,"P")</f>
        <v>0</v>
      </c>
      <c r="M98" s="24">
        <f>SUMIFS(M99:M106,A99:A106,"P")</f>
        <v>0</v>
      </c>
      <c r="N98" s="25"/>
    </row>
    <row r="99">
      <c r="A99" s="1" t="s">
        <v>185</v>
      </c>
      <c r="B99" s="1">
        <v>22</v>
      </c>
      <c r="C99" s="26" t="s">
        <v>3248</v>
      </c>
      <c r="D99" t="s">
        <v>239</v>
      </c>
      <c r="E99" s="27" t="s">
        <v>3249</v>
      </c>
      <c r="F99" s="28" t="s">
        <v>289</v>
      </c>
      <c r="G99" s="29">
        <v>5.5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243</v>
      </c>
    </row>
    <row r="101">
      <c r="A101" s="1" t="s">
        <v>193</v>
      </c>
      <c r="E101" s="33" t="s">
        <v>3250</v>
      </c>
    </row>
    <row r="102" ht="63.75">
      <c r="A102" s="1" t="s">
        <v>194</v>
      </c>
      <c r="E102" s="27" t="s">
        <v>3251</v>
      </c>
    </row>
    <row r="103">
      <c r="A103" s="1" t="s">
        <v>185</v>
      </c>
      <c r="B103" s="1">
        <v>23</v>
      </c>
      <c r="C103" s="26" t="s">
        <v>3177</v>
      </c>
      <c r="D103" t="s">
        <v>239</v>
      </c>
      <c r="E103" s="27" t="s">
        <v>3178</v>
      </c>
      <c r="F103" s="28" t="s">
        <v>241</v>
      </c>
      <c r="G103" s="29">
        <v>2.3399999999999999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  <c r="E105" s="33" t="s">
        <v>3252</v>
      </c>
    </row>
    <row r="106" ht="114.75">
      <c r="A106" s="1" t="s">
        <v>194</v>
      </c>
      <c r="E106" s="27" t="s">
        <v>3253</v>
      </c>
    </row>
  </sheetData>
  <sheetProtection sheet="1" objects="1" scenarios="1" spinCount="100000" saltValue="MXFEdApTwfEbXxZ9jvwPE8eYvk7jnSZdEhCD0oFyM7bGc3T2MTwWid50ytxXl/2W0n1qHAZXT9gdkcaigtBdpQ==" hashValue="Y5hmw1ZpmlUyv++K50s5e2QLQ12N23NhLTNW/fhXxWj6zutdf01Oa4KfcqtjnIZZ2gf60DLLrcnpD0UbdJaM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98</v>
      </c>
      <c r="M3" s="20">
        <f>Rekapitulace!C53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98</v>
      </c>
      <c r="D4" s="1"/>
      <c r="E4" s="17" t="s">
        <v>99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COUNTIFS(L8:L106,"=0",A8:A106,"P")+COUNTIFS(L8:L106,"",A8:A106,"P")+SUM(Q8:Q106)</f>
        <v>0</v>
      </c>
    </row>
    <row r="8">
      <c r="A8" s="1" t="s">
        <v>180</v>
      </c>
      <c r="C8" s="22" t="s">
        <v>3254</v>
      </c>
      <c r="E8" s="23" t="s">
        <v>101</v>
      </c>
      <c r="L8" s="24">
        <f>L9+L26+L47+L52+L61</f>
        <v>0</v>
      </c>
      <c r="M8" s="24">
        <f>M9+M26+M47+M52+M61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185</v>
      </c>
      <c r="B10" s="1">
        <v>2</v>
      </c>
      <c r="C10" s="26" t="s">
        <v>3255</v>
      </c>
      <c r="D10" t="s">
        <v>239</v>
      </c>
      <c r="E10" s="27" t="s">
        <v>3256</v>
      </c>
      <c r="F10" s="28" t="s">
        <v>319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3257</v>
      </c>
    </row>
    <row r="12">
      <c r="A12" s="1" t="s">
        <v>193</v>
      </c>
      <c r="E12" s="33" t="s">
        <v>3258</v>
      </c>
    </row>
    <row r="13" ht="51">
      <c r="A13" s="1" t="s">
        <v>194</v>
      </c>
      <c r="E13" s="27" t="s">
        <v>3259</v>
      </c>
    </row>
    <row r="14">
      <c r="A14" s="1" t="s">
        <v>185</v>
      </c>
      <c r="B14" s="1">
        <v>3</v>
      </c>
      <c r="C14" s="26" t="s">
        <v>3260</v>
      </c>
      <c r="D14" t="s">
        <v>239</v>
      </c>
      <c r="E14" s="27" t="s">
        <v>3261</v>
      </c>
      <c r="F14" s="28" t="s">
        <v>1283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3262</v>
      </c>
    </row>
    <row r="16">
      <c r="A16" s="1" t="s">
        <v>193</v>
      </c>
      <c r="E16" s="33" t="s">
        <v>3258</v>
      </c>
    </row>
    <row r="17">
      <c r="A17" s="1" t="s">
        <v>194</v>
      </c>
      <c r="E17" s="27" t="s">
        <v>1251</v>
      </c>
    </row>
    <row r="18">
      <c r="A18" s="1" t="s">
        <v>185</v>
      </c>
      <c r="B18" s="1">
        <v>4</v>
      </c>
      <c r="C18" s="26" t="s">
        <v>3263</v>
      </c>
      <c r="D18" t="s">
        <v>239</v>
      </c>
      <c r="E18" s="27" t="s">
        <v>3264</v>
      </c>
      <c r="F18" s="28" t="s">
        <v>319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3265</v>
      </c>
    </row>
    <row r="20">
      <c r="A20" s="1" t="s">
        <v>193</v>
      </c>
      <c r="E20" s="33" t="s">
        <v>3258</v>
      </c>
    </row>
    <row r="21">
      <c r="A21" s="1" t="s">
        <v>194</v>
      </c>
      <c r="E21" s="27" t="s">
        <v>1251</v>
      </c>
    </row>
    <row r="22" ht="25.5">
      <c r="A22" s="1" t="s">
        <v>185</v>
      </c>
      <c r="B22" s="1">
        <v>1</v>
      </c>
      <c r="C22" s="26" t="s">
        <v>186</v>
      </c>
      <c r="D22" t="s">
        <v>187</v>
      </c>
      <c r="E22" s="27" t="s">
        <v>188</v>
      </c>
      <c r="F22" s="28" t="s">
        <v>189</v>
      </c>
      <c r="G22" s="29">
        <v>75.846000000000004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  <c r="E24" s="33" t="s">
        <v>3266</v>
      </c>
    </row>
    <row r="25" ht="153">
      <c r="A25" s="1" t="s">
        <v>194</v>
      </c>
      <c r="E25" s="27" t="s">
        <v>195</v>
      </c>
    </row>
    <row r="26">
      <c r="A26" s="1" t="s">
        <v>182</v>
      </c>
      <c r="C26" s="22" t="s">
        <v>641</v>
      </c>
      <c r="E26" s="23" t="s">
        <v>699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185</v>
      </c>
      <c r="B27" s="1">
        <v>5</v>
      </c>
      <c r="C27" s="26" t="s">
        <v>256</v>
      </c>
      <c r="D27" t="s">
        <v>239</v>
      </c>
      <c r="E27" s="27" t="s">
        <v>257</v>
      </c>
      <c r="F27" s="28" t="s">
        <v>241</v>
      </c>
      <c r="G27" s="29">
        <v>46.049999999999997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3267</v>
      </c>
    </row>
    <row r="30" ht="344.25">
      <c r="A30" s="1" t="s">
        <v>194</v>
      </c>
      <c r="E30" s="27" t="s">
        <v>3268</v>
      </c>
    </row>
    <row r="31">
      <c r="A31" s="1" t="s">
        <v>185</v>
      </c>
      <c r="B31" s="1">
        <v>6</v>
      </c>
      <c r="C31" s="26" t="s">
        <v>3269</v>
      </c>
      <c r="D31" t="s">
        <v>239</v>
      </c>
      <c r="E31" s="27" t="s">
        <v>3270</v>
      </c>
      <c r="F31" s="28" t="s">
        <v>241</v>
      </c>
      <c r="G31" s="29">
        <v>37.923000000000002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3271</v>
      </c>
    </row>
    <row r="34" ht="344.25">
      <c r="A34" s="1" t="s">
        <v>194</v>
      </c>
      <c r="E34" s="27" t="s">
        <v>3268</v>
      </c>
    </row>
    <row r="35">
      <c r="A35" s="1" t="s">
        <v>185</v>
      </c>
      <c r="B35" s="1">
        <v>7</v>
      </c>
      <c r="C35" s="26" t="s">
        <v>262</v>
      </c>
      <c r="D35" t="s">
        <v>239</v>
      </c>
      <c r="E35" s="27" t="s">
        <v>263</v>
      </c>
      <c r="F35" s="28" t="s">
        <v>241</v>
      </c>
      <c r="G35" s="29">
        <v>36.872999999999998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3272</v>
      </c>
    </row>
    <row r="38" ht="229.5">
      <c r="A38" s="1" t="s">
        <v>194</v>
      </c>
      <c r="E38" s="27" t="s">
        <v>3273</v>
      </c>
    </row>
    <row r="39">
      <c r="A39" s="1" t="s">
        <v>185</v>
      </c>
      <c r="B39" s="1">
        <v>8</v>
      </c>
      <c r="C39" s="26" t="s">
        <v>3274</v>
      </c>
      <c r="D39" t="s">
        <v>239</v>
      </c>
      <c r="E39" s="27" t="s">
        <v>3275</v>
      </c>
      <c r="F39" s="28" t="s">
        <v>241</v>
      </c>
      <c r="G39" s="29">
        <v>9.1769999999999996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3276</v>
      </c>
    </row>
    <row r="42" ht="229.5">
      <c r="A42" s="1" t="s">
        <v>194</v>
      </c>
      <c r="E42" s="27" t="s">
        <v>3277</v>
      </c>
    </row>
    <row r="43">
      <c r="A43" s="1" t="s">
        <v>185</v>
      </c>
      <c r="B43" s="1">
        <v>9</v>
      </c>
      <c r="C43" s="26" t="s">
        <v>3004</v>
      </c>
      <c r="D43" t="s">
        <v>239</v>
      </c>
      <c r="E43" s="27" t="s">
        <v>3005</v>
      </c>
      <c r="F43" s="28" t="s">
        <v>241</v>
      </c>
      <c r="G43" s="29">
        <v>36.509999999999998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  <c r="E45" s="33" t="s">
        <v>3278</v>
      </c>
    </row>
    <row r="46" ht="293.25">
      <c r="A46" s="1" t="s">
        <v>194</v>
      </c>
      <c r="E46" s="27" t="s">
        <v>3279</v>
      </c>
    </row>
    <row r="47">
      <c r="A47" s="1" t="s">
        <v>182</v>
      </c>
      <c r="C47" s="22" t="s">
        <v>3069</v>
      </c>
      <c r="E47" s="23" t="s">
        <v>3070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185</v>
      </c>
      <c r="B48" s="1">
        <v>10</v>
      </c>
      <c r="C48" s="26" t="s">
        <v>2824</v>
      </c>
      <c r="D48" t="s">
        <v>239</v>
      </c>
      <c r="E48" s="27" t="s">
        <v>2825</v>
      </c>
      <c r="F48" s="28" t="s">
        <v>241</v>
      </c>
      <c r="G48" s="29">
        <v>0.17000000000000001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3280</v>
      </c>
    </row>
    <row r="50">
      <c r="A50" s="1" t="s">
        <v>193</v>
      </c>
      <c r="E50" s="33" t="s">
        <v>3281</v>
      </c>
    </row>
    <row r="51" ht="369.75">
      <c r="A51" s="1" t="s">
        <v>194</v>
      </c>
      <c r="E51" s="27" t="s">
        <v>3094</v>
      </c>
    </row>
    <row r="52">
      <c r="A52" s="1" t="s">
        <v>182</v>
      </c>
      <c r="C52" s="22" t="s">
        <v>1304</v>
      </c>
      <c r="E52" s="23" t="s">
        <v>1305</v>
      </c>
      <c r="L52" s="24">
        <f>SUMIFS(L53:L60,A53:A60,"P")</f>
        <v>0</v>
      </c>
      <c r="M52" s="24">
        <f>SUMIFS(M53:M60,A53:A60,"P")</f>
        <v>0</v>
      </c>
      <c r="N52" s="25"/>
    </row>
    <row r="53">
      <c r="A53" s="1" t="s">
        <v>185</v>
      </c>
      <c r="B53" s="1">
        <v>11</v>
      </c>
      <c r="C53" s="26" t="s">
        <v>3282</v>
      </c>
      <c r="D53" t="s">
        <v>239</v>
      </c>
      <c r="E53" s="27" t="s">
        <v>3283</v>
      </c>
      <c r="F53" s="28" t="s">
        <v>285</v>
      </c>
      <c r="G53" s="29">
        <v>4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242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191</v>
      </c>
      <c r="E54" s="27" t="s">
        <v>3284</v>
      </c>
    </row>
    <row r="55">
      <c r="A55" s="1" t="s">
        <v>193</v>
      </c>
      <c r="E55" s="33" t="s">
        <v>3285</v>
      </c>
    </row>
    <row r="56" ht="204">
      <c r="A56" s="1" t="s">
        <v>194</v>
      </c>
      <c r="E56" s="27" t="s">
        <v>3286</v>
      </c>
    </row>
    <row r="57">
      <c r="A57" s="1" t="s">
        <v>185</v>
      </c>
      <c r="B57" s="1">
        <v>12</v>
      </c>
      <c r="C57" s="26" t="s">
        <v>3287</v>
      </c>
      <c r="D57" t="s">
        <v>239</v>
      </c>
      <c r="E57" s="27" t="s">
        <v>3288</v>
      </c>
      <c r="F57" s="28" t="s">
        <v>285</v>
      </c>
      <c r="G57" s="29">
        <v>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242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191</v>
      </c>
      <c r="E58" s="27" t="s">
        <v>3289</v>
      </c>
    </row>
    <row r="59">
      <c r="A59" s="1" t="s">
        <v>193</v>
      </c>
      <c r="E59" s="33" t="s">
        <v>3258</v>
      </c>
    </row>
    <row r="60" ht="204">
      <c r="A60" s="1" t="s">
        <v>194</v>
      </c>
      <c r="E60" s="27" t="s">
        <v>3286</v>
      </c>
    </row>
    <row r="61">
      <c r="A61" s="1" t="s">
        <v>182</v>
      </c>
      <c r="C61" s="22" t="s">
        <v>2850</v>
      </c>
      <c r="E61" s="23" t="s">
        <v>2851</v>
      </c>
      <c r="L61" s="24">
        <f>SUMIFS(L62:L105,A62:A105,"P")</f>
        <v>0</v>
      </c>
      <c r="M61" s="24">
        <f>SUMIFS(M62:M105,A62:A105,"P")</f>
        <v>0</v>
      </c>
      <c r="N61" s="25"/>
    </row>
    <row r="62">
      <c r="A62" s="1" t="s">
        <v>185</v>
      </c>
      <c r="B62" s="1">
        <v>13</v>
      </c>
      <c r="C62" s="26" t="s">
        <v>3290</v>
      </c>
      <c r="D62" t="s">
        <v>239</v>
      </c>
      <c r="E62" s="27" t="s">
        <v>3291</v>
      </c>
      <c r="F62" s="28" t="s">
        <v>289</v>
      </c>
      <c r="G62" s="29">
        <v>121.7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3292</v>
      </c>
    </row>
    <row r="64">
      <c r="A64" s="1" t="s">
        <v>193</v>
      </c>
      <c r="E64" s="33" t="s">
        <v>3293</v>
      </c>
    </row>
    <row r="65" ht="255">
      <c r="A65" s="1" t="s">
        <v>194</v>
      </c>
      <c r="E65" s="27" t="s">
        <v>3294</v>
      </c>
    </row>
    <row r="66">
      <c r="A66" s="1" t="s">
        <v>185</v>
      </c>
      <c r="B66" s="1">
        <v>14</v>
      </c>
      <c r="C66" s="26" t="s">
        <v>3295</v>
      </c>
      <c r="D66" t="s">
        <v>239</v>
      </c>
      <c r="E66" s="27" t="s">
        <v>3296</v>
      </c>
      <c r="F66" s="28" t="s">
        <v>285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3297</v>
      </c>
    </row>
    <row r="68">
      <c r="A68" s="1" t="s">
        <v>193</v>
      </c>
      <c r="E68" s="33" t="s">
        <v>2969</v>
      </c>
    </row>
    <row r="69" ht="25.5">
      <c r="A69" s="1" t="s">
        <v>194</v>
      </c>
      <c r="E69" s="27" t="s">
        <v>3298</v>
      </c>
    </row>
    <row r="70">
      <c r="A70" s="1" t="s">
        <v>185</v>
      </c>
      <c r="B70" s="1">
        <v>15</v>
      </c>
      <c r="C70" s="26" t="s">
        <v>3299</v>
      </c>
      <c r="D70" t="s">
        <v>239</v>
      </c>
      <c r="E70" s="27" t="s">
        <v>3300</v>
      </c>
      <c r="F70" s="28" t="s">
        <v>285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3301</v>
      </c>
    </row>
    <row r="72">
      <c r="A72" s="1" t="s">
        <v>193</v>
      </c>
      <c r="E72" s="33" t="s">
        <v>2969</v>
      </c>
    </row>
    <row r="73" ht="25.5">
      <c r="A73" s="1" t="s">
        <v>194</v>
      </c>
      <c r="E73" s="27" t="s">
        <v>3298</v>
      </c>
    </row>
    <row r="74">
      <c r="A74" s="1" t="s">
        <v>185</v>
      </c>
      <c r="B74" s="1">
        <v>16</v>
      </c>
      <c r="C74" s="26" t="s">
        <v>3302</v>
      </c>
      <c r="D74" t="s">
        <v>239</v>
      </c>
      <c r="E74" s="27" t="s">
        <v>3303</v>
      </c>
      <c r="F74" s="28" t="s">
        <v>285</v>
      </c>
      <c r="G74" s="29">
        <v>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3304</v>
      </c>
    </row>
    <row r="76">
      <c r="A76" s="1" t="s">
        <v>193</v>
      </c>
      <c r="E76" s="33" t="s">
        <v>2969</v>
      </c>
    </row>
    <row r="77" ht="25.5">
      <c r="A77" s="1" t="s">
        <v>194</v>
      </c>
      <c r="E77" s="27" t="s">
        <v>3298</v>
      </c>
    </row>
    <row r="78">
      <c r="A78" s="1" t="s">
        <v>185</v>
      </c>
      <c r="B78" s="1">
        <v>17</v>
      </c>
      <c r="C78" s="26" t="s">
        <v>3305</v>
      </c>
      <c r="D78" t="s">
        <v>239</v>
      </c>
      <c r="E78" s="27" t="s">
        <v>3306</v>
      </c>
      <c r="F78" s="28" t="s">
        <v>285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3307</v>
      </c>
    </row>
    <row r="80">
      <c r="A80" s="1" t="s">
        <v>193</v>
      </c>
      <c r="E80" s="33" t="s">
        <v>2969</v>
      </c>
    </row>
    <row r="81">
      <c r="A81" s="1" t="s">
        <v>194</v>
      </c>
      <c r="E81" s="27" t="s">
        <v>3308</v>
      </c>
    </row>
    <row r="82">
      <c r="A82" s="1" t="s">
        <v>185</v>
      </c>
      <c r="B82" s="1">
        <v>18</v>
      </c>
      <c r="C82" s="26" t="s">
        <v>3309</v>
      </c>
      <c r="D82" t="s">
        <v>239</v>
      </c>
      <c r="E82" s="27" t="s">
        <v>3310</v>
      </c>
      <c r="F82" s="28" t="s">
        <v>289</v>
      </c>
      <c r="G82" s="29">
        <v>128.69999999999999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3311</v>
      </c>
    </row>
    <row r="85" ht="51">
      <c r="A85" s="1" t="s">
        <v>194</v>
      </c>
      <c r="E85" s="27" t="s">
        <v>3312</v>
      </c>
    </row>
    <row r="86">
      <c r="A86" s="1" t="s">
        <v>185</v>
      </c>
      <c r="B86" s="1">
        <v>19</v>
      </c>
      <c r="C86" s="26" t="s">
        <v>3313</v>
      </c>
      <c r="D86" t="s">
        <v>239</v>
      </c>
      <c r="E86" s="27" t="s">
        <v>3314</v>
      </c>
      <c r="F86" s="28" t="s">
        <v>289</v>
      </c>
      <c r="G86" s="29">
        <v>121.7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3293</v>
      </c>
    </row>
    <row r="89" ht="38.25">
      <c r="A89" s="1" t="s">
        <v>194</v>
      </c>
      <c r="E89" s="27" t="s">
        <v>3315</v>
      </c>
    </row>
    <row r="90">
      <c r="A90" s="1" t="s">
        <v>185</v>
      </c>
      <c r="B90" s="1">
        <v>20</v>
      </c>
      <c r="C90" s="26" t="s">
        <v>3316</v>
      </c>
      <c r="D90" t="s">
        <v>239</v>
      </c>
      <c r="E90" s="27" t="s">
        <v>3317</v>
      </c>
      <c r="F90" s="28" t="s">
        <v>241</v>
      </c>
      <c r="G90" s="29">
        <v>1.5069999999999999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3318</v>
      </c>
    </row>
    <row r="92">
      <c r="A92" s="1" t="s">
        <v>193</v>
      </c>
      <c r="E92" s="33" t="s">
        <v>3319</v>
      </c>
    </row>
    <row r="93" ht="369.75">
      <c r="A93" s="1" t="s">
        <v>194</v>
      </c>
      <c r="E93" s="27" t="s">
        <v>3094</v>
      </c>
    </row>
    <row r="94">
      <c r="A94" s="1" t="s">
        <v>185</v>
      </c>
      <c r="B94" s="1">
        <v>21</v>
      </c>
      <c r="C94" s="26" t="s">
        <v>3320</v>
      </c>
      <c r="D94" t="s">
        <v>239</v>
      </c>
      <c r="E94" s="27" t="s">
        <v>3321</v>
      </c>
      <c r="F94" s="28" t="s">
        <v>289</v>
      </c>
      <c r="G94" s="29">
        <v>121.7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3293</v>
      </c>
    </row>
    <row r="97" ht="63.75">
      <c r="A97" s="1" t="s">
        <v>194</v>
      </c>
      <c r="E97" s="27" t="s">
        <v>3322</v>
      </c>
    </row>
    <row r="98">
      <c r="A98" s="1" t="s">
        <v>185</v>
      </c>
      <c r="B98" s="1">
        <v>22</v>
      </c>
      <c r="C98" s="26" t="s">
        <v>3323</v>
      </c>
      <c r="D98" t="s">
        <v>239</v>
      </c>
      <c r="E98" s="27" t="s">
        <v>3324</v>
      </c>
      <c r="F98" s="28" t="s">
        <v>289</v>
      </c>
      <c r="G98" s="29">
        <v>121.7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3293</v>
      </c>
    </row>
    <row r="101" ht="38.25">
      <c r="A101" s="1" t="s">
        <v>194</v>
      </c>
      <c r="E101" s="27" t="s">
        <v>3325</v>
      </c>
    </row>
    <row r="102">
      <c r="A102" s="1" t="s">
        <v>185</v>
      </c>
      <c r="B102" s="1">
        <v>23</v>
      </c>
      <c r="C102" s="26" t="s">
        <v>3326</v>
      </c>
      <c r="D102" t="s">
        <v>239</v>
      </c>
      <c r="E102" s="27" t="s">
        <v>3327</v>
      </c>
      <c r="F102" s="28" t="s">
        <v>285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759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191</v>
      </c>
      <c r="E103" s="27" t="s">
        <v>3328</v>
      </c>
    </row>
    <row r="104">
      <c r="A104" s="1" t="s">
        <v>193</v>
      </c>
      <c r="E104" s="33" t="s">
        <v>2969</v>
      </c>
    </row>
    <row r="105" ht="25.5">
      <c r="A105" s="1" t="s">
        <v>194</v>
      </c>
      <c r="E105" s="27" t="s">
        <v>3329</v>
      </c>
    </row>
  </sheetData>
  <sheetProtection sheet="1" objects="1" scenarios="1" spinCount="100000" saltValue="0MrtoefqzRIhfyxyYznStXCTK3lVTvbqDSscXZAWyTH6fY7cgn9lREsou8ocvNvvLJq/ZrtC+OQTF/CDr05lvQ==" hashValue="/Jvmrats2m4NmU2AN67HNmKSIpeObGzPC+Uy3wybnhDFdNT+wv1hm+urrEYNQpblk+QpkP7iJ1zfvBm1QGLHt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98</v>
      </c>
      <c r="M3" s="20">
        <f>Rekapitulace!C53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98</v>
      </c>
      <c r="D4" s="1"/>
      <c r="E4" s="17" t="s">
        <v>99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COUNTIFS(L8:L330,"=0",A8:A330,"P")+COUNTIFS(L8:L330,"",A8:A330,"P")+SUM(Q8:Q330)</f>
        <v>0</v>
      </c>
    </row>
    <row r="8">
      <c r="A8" s="1" t="s">
        <v>180</v>
      </c>
      <c r="C8" s="22" t="s">
        <v>3330</v>
      </c>
      <c r="E8" s="23" t="s">
        <v>103</v>
      </c>
      <c r="L8" s="24">
        <f>L9+L38+L99+L132+L313</f>
        <v>0</v>
      </c>
      <c r="M8" s="24">
        <f>M9+M38+M99+M132+M313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185</v>
      </c>
      <c r="B10" s="1">
        <v>5</v>
      </c>
      <c r="C10" s="26" t="s">
        <v>3255</v>
      </c>
      <c r="D10" t="s">
        <v>239</v>
      </c>
      <c r="E10" s="27" t="s">
        <v>3256</v>
      </c>
      <c r="F10" s="28" t="s">
        <v>319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3257</v>
      </c>
    </row>
    <row r="12">
      <c r="A12" s="1" t="s">
        <v>193</v>
      </c>
      <c r="E12" s="33" t="s">
        <v>3258</v>
      </c>
    </row>
    <row r="13" ht="51">
      <c r="A13" s="1" t="s">
        <v>194</v>
      </c>
      <c r="E13" s="27" t="s">
        <v>3259</v>
      </c>
    </row>
    <row r="14">
      <c r="A14" s="1" t="s">
        <v>185</v>
      </c>
      <c r="B14" s="1">
        <v>6</v>
      </c>
      <c r="C14" s="26" t="s">
        <v>3260</v>
      </c>
      <c r="D14" t="s">
        <v>239</v>
      </c>
      <c r="E14" s="27" t="s">
        <v>3261</v>
      </c>
      <c r="F14" s="28" t="s">
        <v>1283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3262</v>
      </c>
    </row>
    <row r="16">
      <c r="A16" s="1" t="s">
        <v>193</v>
      </c>
      <c r="E16" s="33" t="s">
        <v>3258</v>
      </c>
    </row>
    <row r="17">
      <c r="A17" s="1" t="s">
        <v>194</v>
      </c>
      <c r="E17" s="27" t="s">
        <v>1251</v>
      </c>
    </row>
    <row r="18">
      <c r="A18" s="1" t="s">
        <v>185</v>
      </c>
      <c r="B18" s="1">
        <v>7</v>
      </c>
      <c r="C18" s="26" t="s">
        <v>3263</v>
      </c>
      <c r="D18" t="s">
        <v>239</v>
      </c>
      <c r="E18" s="27" t="s">
        <v>3264</v>
      </c>
      <c r="F18" s="28" t="s">
        <v>319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3265</v>
      </c>
    </row>
    <row r="20">
      <c r="A20" s="1" t="s">
        <v>193</v>
      </c>
      <c r="E20" s="33" t="s">
        <v>3258</v>
      </c>
    </row>
    <row r="21">
      <c r="A21" s="1" t="s">
        <v>194</v>
      </c>
      <c r="E21" s="27" t="s">
        <v>1251</v>
      </c>
    </row>
    <row r="22" ht="25.5">
      <c r="A22" s="1" t="s">
        <v>185</v>
      </c>
      <c r="B22" s="1">
        <v>1</v>
      </c>
      <c r="C22" s="26" t="s">
        <v>186</v>
      </c>
      <c r="D22" t="s">
        <v>187</v>
      </c>
      <c r="E22" s="27" t="s">
        <v>188</v>
      </c>
      <c r="F22" s="28" t="s">
        <v>189</v>
      </c>
      <c r="G22" s="29">
        <v>644.84000000000003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  <c r="E24" s="33" t="s">
        <v>3331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2</v>
      </c>
      <c r="C26" s="26" t="s">
        <v>1012</v>
      </c>
      <c r="D26" t="s">
        <v>1013</v>
      </c>
      <c r="E26" s="27" t="s">
        <v>1014</v>
      </c>
      <c r="F26" s="28" t="s">
        <v>189</v>
      </c>
      <c r="G26" s="29">
        <v>54.648000000000003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  <c r="E28" s="33" t="s">
        <v>3332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3</v>
      </c>
      <c r="C30" s="26" t="s">
        <v>202</v>
      </c>
      <c r="D30" t="s">
        <v>203</v>
      </c>
      <c r="E30" s="27" t="s">
        <v>204</v>
      </c>
      <c r="F30" s="28" t="s">
        <v>189</v>
      </c>
      <c r="G30" s="29">
        <v>5.8760000000000003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  <c r="E32" s="33" t="s">
        <v>3333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4</v>
      </c>
      <c r="C34" s="26" t="s">
        <v>205</v>
      </c>
      <c r="D34" t="s">
        <v>206</v>
      </c>
      <c r="E34" s="27" t="s">
        <v>207</v>
      </c>
      <c r="F34" s="28" t="s">
        <v>189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  <c r="E36" s="33" t="s">
        <v>2969</v>
      </c>
    </row>
    <row r="37" ht="127.5">
      <c r="A37" s="1" t="s">
        <v>194</v>
      </c>
      <c r="E37" s="27" t="s">
        <v>3334</v>
      </c>
    </row>
    <row r="38">
      <c r="A38" s="1" t="s">
        <v>182</v>
      </c>
      <c r="C38" s="22" t="s">
        <v>641</v>
      </c>
      <c r="E38" s="23" t="s">
        <v>699</v>
      </c>
      <c r="L38" s="24">
        <f>SUMIFS(L39:L98,A39:A98,"P")</f>
        <v>0</v>
      </c>
      <c r="M38" s="24">
        <f>SUMIFS(M39:M98,A39:A98,"P")</f>
        <v>0</v>
      </c>
      <c r="N38" s="25"/>
    </row>
    <row r="39">
      <c r="A39" s="1" t="s">
        <v>185</v>
      </c>
      <c r="B39" s="1">
        <v>8</v>
      </c>
      <c r="C39" s="26" t="s">
        <v>2715</v>
      </c>
      <c r="D39" t="s">
        <v>239</v>
      </c>
      <c r="E39" s="27" t="s">
        <v>2716</v>
      </c>
      <c r="F39" s="28" t="s">
        <v>269</v>
      </c>
      <c r="G39" s="29">
        <v>30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3335</v>
      </c>
    </row>
    <row r="42" ht="38.25">
      <c r="A42" s="1" t="s">
        <v>194</v>
      </c>
      <c r="E42" s="27" t="s">
        <v>3336</v>
      </c>
    </row>
    <row r="43" ht="25.5">
      <c r="A43" s="1" t="s">
        <v>185</v>
      </c>
      <c r="B43" s="1">
        <v>9</v>
      </c>
      <c r="C43" s="26" t="s">
        <v>2923</v>
      </c>
      <c r="D43" t="s">
        <v>239</v>
      </c>
      <c r="E43" s="27" t="s">
        <v>2924</v>
      </c>
      <c r="F43" s="28" t="s">
        <v>241</v>
      </c>
      <c r="G43" s="29">
        <v>11.880000000000001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25.5">
      <c r="A45" s="1" t="s">
        <v>193</v>
      </c>
      <c r="E45" s="33" t="s">
        <v>3337</v>
      </c>
    </row>
    <row r="46" ht="63.75">
      <c r="A46" s="1" t="s">
        <v>194</v>
      </c>
      <c r="E46" s="27" t="s">
        <v>3338</v>
      </c>
    </row>
    <row r="47">
      <c r="A47" s="1" t="s">
        <v>185</v>
      </c>
      <c r="B47" s="1">
        <v>10</v>
      </c>
      <c r="C47" s="26" t="s">
        <v>3339</v>
      </c>
      <c r="D47" t="s">
        <v>239</v>
      </c>
      <c r="E47" s="27" t="s">
        <v>3340</v>
      </c>
      <c r="F47" s="28" t="s">
        <v>241</v>
      </c>
      <c r="G47" s="29">
        <v>2.1120000000000001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3341</v>
      </c>
    </row>
    <row r="50" ht="63.75">
      <c r="A50" s="1" t="s">
        <v>194</v>
      </c>
      <c r="E50" s="27" t="s">
        <v>3338</v>
      </c>
    </row>
    <row r="51">
      <c r="A51" s="1" t="s">
        <v>185</v>
      </c>
      <c r="B51" s="1">
        <v>11</v>
      </c>
      <c r="C51" s="26" t="s">
        <v>3342</v>
      </c>
      <c r="D51" t="s">
        <v>239</v>
      </c>
      <c r="E51" s="27" t="s">
        <v>3343</v>
      </c>
      <c r="F51" s="28" t="s">
        <v>289</v>
      </c>
      <c r="G51" s="29">
        <v>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  <c r="E53" s="33" t="s">
        <v>3344</v>
      </c>
    </row>
    <row r="54" ht="63.75">
      <c r="A54" s="1" t="s">
        <v>194</v>
      </c>
      <c r="E54" s="27" t="s">
        <v>3338</v>
      </c>
    </row>
    <row r="55">
      <c r="A55" s="1" t="s">
        <v>185</v>
      </c>
      <c r="B55" s="1">
        <v>12</v>
      </c>
      <c r="C55" s="26" t="s">
        <v>3345</v>
      </c>
      <c r="D55" t="s">
        <v>239</v>
      </c>
      <c r="E55" s="27" t="s">
        <v>3346</v>
      </c>
      <c r="F55" s="28" t="s">
        <v>289</v>
      </c>
      <c r="G55" s="29">
        <v>10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  <c r="E57" s="33" t="s">
        <v>3347</v>
      </c>
    </row>
    <row r="58" ht="63.75">
      <c r="A58" s="1" t="s">
        <v>194</v>
      </c>
      <c r="E58" s="27" t="s">
        <v>3338</v>
      </c>
    </row>
    <row r="59">
      <c r="A59" s="1" t="s">
        <v>185</v>
      </c>
      <c r="B59" s="1">
        <v>13</v>
      </c>
      <c r="C59" s="26" t="s">
        <v>3348</v>
      </c>
      <c r="D59" t="s">
        <v>239</v>
      </c>
      <c r="E59" s="27" t="s">
        <v>3349</v>
      </c>
      <c r="F59" s="28" t="s">
        <v>241</v>
      </c>
      <c r="G59" s="29">
        <v>11.880000000000001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  <c r="E61" s="33" t="s">
        <v>3350</v>
      </c>
    </row>
    <row r="62" ht="63.75">
      <c r="A62" s="1" t="s">
        <v>194</v>
      </c>
      <c r="E62" s="27" t="s">
        <v>3338</v>
      </c>
    </row>
    <row r="63">
      <c r="A63" s="1" t="s">
        <v>185</v>
      </c>
      <c r="B63" s="1">
        <v>14</v>
      </c>
      <c r="C63" s="26" t="s">
        <v>3351</v>
      </c>
      <c r="D63" t="s">
        <v>239</v>
      </c>
      <c r="E63" s="27" t="s">
        <v>2721</v>
      </c>
      <c r="F63" s="28" t="s">
        <v>241</v>
      </c>
      <c r="G63" s="29">
        <v>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  <c r="E65" s="33" t="s">
        <v>3352</v>
      </c>
    </row>
    <row r="66" ht="25.5">
      <c r="A66" s="1" t="s">
        <v>194</v>
      </c>
      <c r="E66" s="27" t="s">
        <v>3353</v>
      </c>
    </row>
    <row r="67">
      <c r="A67" s="1" t="s">
        <v>185</v>
      </c>
      <c r="B67" s="1">
        <v>15</v>
      </c>
      <c r="C67" s="26" t="s">
        <v>256</v>
      </c>
      <c r="D67" t="s">
        <v>239</v>
      </c>
      <c r="E67" s="27" t="s">
        <v>257</v>
      </c>
      <c r="F67" s="28" t="s">
        <v>241</v>
      </c>
      <c r="G67" s="29">
        <v>439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 ht="38.25">
      <c r="A69" s="1" t="s">
        <v>193</v>
      </c>
      <c r="E69" s="33" t="s">
        <v>3354</v>
      </c>
    </row>
    <row r="70" ht="344.25">
      <c r="A70" s="1" t="s">
        <v>194</v>
      </c>
      <c r="E70" s="27" t="s">
        <v>3268</v>
      </c>
    </row>
    <row r="71">
      <c r="A71" s="1" t="s">
        <v>185</v>
      </c>
      <c r="B71" s="1">
        <v>16</v>
      </c>
      <c r="C71" s="26" t="s">
        <v>3269</v>
      </c>
      <c r="D71" t="s">
        <v>239</v>
      </c>
      <c r="E71" s="27" t="s">
        <v>3270</v>
      </c>
      <c r="F71" s="28" t="s">
        <v>241</v>
      </c>
      <c r="G71" s="29">
        <v>322.42000000000002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 ht="38.25">
      <c r="A73" s="1" t="s">
        <v>193</v>
      </c>
      <c r="E73" s="33" t="s">
        <v>3355</v>
      </c>
    </row>
    <row r="74" ht="344.25">
      <c r="A74" s="1" t="s">
        <v>194</v>
      </c>
      <c r="E74" s="27" t="s">
        <v>3268</v>
      </c>
    </row>
    <row r="75">
      <c r="A75" s="1" t="s">
        <v>185</v>
      </c>
      <c r="B75" s="1">
        <v>17</v>
      </c>
      <c r="C75" s="26" t="s">
        <v>262</v>
      </c>
      <c r="D75" t="s">
        <v>239</v>
      </c>
      <c r="E75" s="27" t="s">
        <v>263</v>
      </c>
      <c r="F75" s="28" t="s">
        <v>241</v>
      </c>
      <c r="G75" s="29">
        <v>439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 ht="38.25">
      <c r="A77" s="1" t="s">
        <v>193</v>
      </c>
      <c r="E77" s="33" t="s">
        <v>3354</v>
      </c>
    </row>
    <row r="78" ht="229.5">
      <c r="A78" s="1" t="s">
        <v>194</v>
      </c>
      <c r="E78" s="27" t="s">
        <v>3273</v>
      </c>
    </row>
    <row r="79">
      <c r="A79" s="1" t="s">
        <v>185</v>
      </c>
      <c r="B79" s="1">
        <v>18</v>
      </c>
      <c r="C79" s="26" t="s">
        <v>3274</v>
      </c>
      <c r="D79" t="s">
        <v>239</v>
      </c>
      <c r="E79" s="27" t="s">
        <v>3275</v>
      </c>
      <c r="F79" s="28" t="s">
        <v>241</v>
      </c>
      <c r="G79" s="29">
        <v>87.879999999999995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 ht="25.5">
      <c r="A81" s="1" t="s">
        <v>193</v>
      </c>
      <c r="E81" s="33" t="s">
        <v>3356</v>
      </c>
    </row>
    <row r="82" ht="229.5">
      <c r="A82" s="1" t="s">
        <v>194</v>
      </c>
      <c r="E82" s="27" t="s">
        <v>3277</v>
      </c>
    </row>
    <row r="83">
      <c r="A83" s="1" t="s">
        <v>185</v>
      </c>
      <c r="B83" s="1">
        <v>19</v>
      </c>
      <c r="C83" s="26" t="s">
        <v>3004</v>
      </c>
      <c r="D83" t="s">
        <v>239</v>
      </c>
      <c r="E83" s="27" t="s">
        <v>3005</v>
      </c>
      <c r="F83" s="28" t="s">
        <v>241</v>
      </c>
      <c r="G83" s="29">
        <v>257.08999999999997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 ht="25.5">
      <c r="A85" s="1" t="s">
        <v>193</v>
      </c>
      <c r="E85" s="33" t="s">
        <v>3357</v>
      </c>
    </row>
    <row r="86" ht="293.25">
      <c r="A86" s="1" t="s">
        <v>194</v>
      </c>
      <c r="E86" s="27" t="s">
        <v>3279</v>
      </c>
    </row>
    <row r="87">
      <c r="A87" s="1" t="s">
        <v>185</v>
      </c>
      <c r="B87" s="1">
        <v>20</v>
      </c>
      <c r="C87" s="26" t="s">
        <v>3358</v>
      </c>
      <c r="D87" t="s">
        <v>239</v>
      </c>
      <c r="E87" s="27" t="s">
        <v>3359</v>
      </c>
      <c r="F87" s="28" t="s">
        <v>241</v>
      </c>
      <c r="G87" s="29">
        <v>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>
      <c r="A89" s="1" t="s">
        <v>193</v>
      </c>
      <c r="E89" s="33" t="s">
        <v>3352</v>
      </c>
    </row>
    <row r="90" ht="38.25">
      <c r="A90" s="1" t="s">
        <v>194</v>
      </c>
      <c r="E90" s="27" t="s">
        <v>3360</v>
      </c>
    </row>
    <row r="91">
      <c r="A91" s="1" t="s">
        <v>185</v>
      </c>
      <c r="B91" s="1">
        <v>21</v>
      </c>
      <c r="C91" s="26" t="s">
        <v>3361</v>
      </c>
      <c r="D91" t="s">
        <v>239</v>
      </c>
      <c r="E91" s="27" t="s">
        <v>3362</v>
      </c>
      <c r="F91" s="28" t="s">
        <v>269</v>
      </c>
      <c r="G91" s="29">
        <v>60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3363</v>
      </c>
    </row>
    <row r="94" ht="38.25">
      <c r="A94" s="1" t="s">
        <v>194</v>
      </c>
      <c r="E94" s="27" t="s">
        <v>3364</v>
      </c>
    </row>
    <row r="95">
      <c r="A95" s="1" t="s">
        <v>185</v>
      </c>
      <c r="B95" s="1">
        <v>22</v>
      </c>
      <c r="C95" s="26" t="s">
        <v>3365</v>
      </c>
      <c r="D95" t="s">
        <v>239</v>
      </c>
      <c r="E95" s="27" t="s">
        <v>3366</v>
      </c>
      <c r="F95" s="28" t="s">
        <v>241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  <c r="E97" s="33" t="s">
        <v>3367</v>
      </c>
    </row>
    <row r="98" ht="38.25">
      <c r="A98" s="1" t="s">
        <v>194</v>
      </c>
      <c r="E98" s="27" t="s">
        <v>3368</v>
      </c>
    </row>
    <row r="99">
      <c r="A99" s="1" t="s">
        <v>182</v>
      </c>
      <c r="C99" s="22" t="s">
        <v>1684</v>
      </c>
      <c r="E99" s="23" t="s">
        <v>1685</v>
      </c>
      <c r="L99" s="24">
        <f>SUMIFS(L100:L131,A100:A131,"P")</f>
        <v>0</v>
      </c>
      <c r="M99" s="24">
        <f>SUMIFS(M100:M131,A100:A131,"P")</f>
        <v>0</v>
      </c>
      <c r="N99" s="25"/>
    </row>
    <row r="100">
      <c r="A100" s="1" t="s">
        <v>185</v>
      </c>
      <c r="B100" s="1">
        <v>23</v>
      </c>
      <c r="C100" s="26" t="s">
        <v>2912</v>
      </c>
      <c r="D100" t="s">
        <v>239</v>
      </c>
      <c r="E100" s="27" t="s">
        <v>2913</v>
      </c>
      <c r="F100" s="28" t="s">
        <v>269</v>
      </c>
      <c r="G100" s="29">
        <v>40.799999999999997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3369</v>
      </c>
    </row>
    <row r="103" ht="51">
      <c r="A103" s="1" t="s">
        <v>194</v>
      </c>
      <c r="E103" s="27" t="s">
        <v>275</v>
      </c>
    </row>
    <row r="104">
      <c r="A104" s="1" t="s">
        <v>185</v>
      </c>
      <c r="B104" s="1">
        <v>24</v>
      </c>
      <c r="C104" s="26" t="s">
        <v>3370</v>
      </c>
      <c r="D104" t="s">
        <v>239</v>
      </c>
      <c r="E104" s="27" t="s">
        <v>3371</v>
      </c>
      <c r="F104" s="28" t="s">
        <v>269</v>
      </c>
      <c r="G104" s="29">
        <v>53.200000000000003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3372</v>
      </c>
    </row>
    <row r="106">
      <c r="A106" s="1" t="s">
        <v>193</v>
      </c>
      <c r="E106" s="33" t="s">
        <v>3373</v>
      </c>
    </row>
    <row r="107" ht="51">
      <c r="A107" s="1" t="s">
        <v>194</v>
      </c>
      <c r="E107" s="27" t="s">
        <v>275</v>
      </c>
    </row>
    <row r="108">
      <c r="A108" s="1" t="s">
        <v>185</v>
      </c>
      <c r="B108" s="1">
        <v>25</v>
      </c>
      <c r="C108" s="26" t="s">
        <v>3374</v>
      </c>
      <c r="D108" t="s">
        <v>239</v>
      </c>
      <c r="E108" s="27" t="s">
        <v>3375</v>
      </c>
      <c r="F108" s="28" t="s">
        <v>269</v>
      </c>
      <c r="G108" s="29">
        <v>53.200000000000003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  <c r="E110" s="33" t="s">
        <v>3373</v>
      </c>
    </row>
    <row r="111" ht="51">
      <c r="A111" s="1" t="s">
        <v>194</v>
      </c>
      <c r="E111" s="27" t="s">
        <v>3376</v>
      </c>
    </row>
    <row r="112">
      <c r="A112" s="1" t="s">
        <v>185</v>
      </c>
      <c r="B112" s="1">
        <v>26</v>
      </c>
      <c r="C112" s="26" t="s">
        <v>3377</v>
      </c>
      <c r="D112" t="s">
        <v>239</v>
      </c>
      <c r="E112" s="27" t="s">
        <v>3378</v>
      </c>
      <c r="F112" s="28" t="s">
        <v>269</v>
      </c>
      <c r="G112" s="29">
        <v>376.19999999999999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 ht="25.5">
      <c r="A114" s="1" t="s">
        <v>193</v>
      </c>
      <c r="E114" s="33" t="s">
        <v>3379</v>
      </c>
    </row>
    <row r="115" ht="51">
      <c r="A115" s="1" t="s">
        <v>194</v>
      </c>
      <c r="E115" s="27" t="s">
        <v>3376</v>
      </c>
    </row>
    <row r="116">
      <c r="A116" s="1" t="s">
        <v>185</v>
      </c>
      <c r="B116" s="1">
        <v>27</v>
      </c>
      <c r="C116" s="26" t="s">
        <v>3380</v>
      </c>
      <c r="D116" t="s">
        <v>239</v>
      </c>
      <c r="E116" s="27" t="s">
        <v>3381</v>
      </c>
      <c r="F116" s="28" t="s">
        <v>269</v>
      </c>
      <c r="G116" s="29">
        <v>297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3382</v>
      </c>
    </row>
    <row r="119" ht="140.25">
      <c r="A119" s="1" t="s">
        <v>194</v>
      </c>
      <c r="E119" s="27" t="s">
        <v>3383</v>
      </c>
    </row>
    <row r="120">
      <c r="A120" s="1" t="s">
        <v>185</v>
      </c>
      <c r="B120" s="1">
        <v>28</v>
      </c>
      <c r="C120" s="26" t="s">
        <v>3384</v>
      </c>
      <c r="D120" t="s">
        <v>239</v>
      </c>
      <c r="E120" s="27" t="s">
        <v>3385</v>
      </c>
      <c r="F120" s="28" t="s">
        <v>269</v>
      </c>
      <c r="G120" s="29">
        <v>79.200000000000003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  <c r="E122" s="33" t="s">
        <v>3386</v>
      </c>
    </row>
    <row r="123" ht="140.25">
      <c r="A123" s="1" t="s">
        <v>194</v>
      </c>
      <c r="E123" s="27" t="s">
        <v>3383</v>
      </c>
    </row>
    <row r="124">
      <c r="A124" s="1" t="s">
        <v>185</v>
      </c>
      <c r="B124" s="1">
        <v>29</v>
      </c>
      <c r="C124" s="26" t="s">
        <v>2947</v>
      </c>
      <c r="D124" t="s">
        <v>239</v>
      </c>
      <c r="E124" s="27" t="s">
        <v>2948</v>
      </c>
      <c r="F124" s="28" t="s">
        <v>269</v>
      </c>
      <c r="G124" s="29">
        <v>79.200000000000003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3386</v>
      </c>
    </row>
    <row r="127" ht="140.25">
      <c r="A127" s="1" t="s">
        <v>194</v>
      </c>
      <c r="E127" s="27" t="s">
        <v>3383</v>
      </c>
    </row>
    <row r="128">
      <c r="A128" s="1" t="s">
        <v>185</v>
      </c>
      <c r="B128" s="1">
        <v>30</v>
      </c>
      <c r="C128" s="26" t="s">
        <v>3387</v>
      </c>
      <c r="D128" t="s">
        <v>239</v>
      </c>
      <c r="E128" s="27" t="s">
        <v>3388</v>
      </c>
      <c r="F128" s="28" t="s">
        <v>269</v>
      </c>
      <c r="G128" s="29">
        <v>26.399999999999999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  <c r="E130" s="33" t="s">
        <v>3389</v>
      </c>
    </row>
    <row r="131" ht="140.25">
      <c r="A131" s="1" t="s">
        <v>194</v>
      </c>
      <c r="E131" s="27" t="s">
        <v>3390</v>
      </c>
    </row>
    <row r="132">
      <c r="A132" s="1" t="s">
        <v>182</v>
      </c>
      <c r="C132" s="22" t="s">
        <v>2850</v>
      </c>
      <c r="E132" s="23" t="s">
        <v>2851</v>
      </c>
      <c r="L132" s="24">
        <f>SUMIFS(L133:L312,A133:A312,"P")</f>
        <v>0</v>
      </c>
      <c r="M132" s="24">
        <f>SUMIFS(M133:M312,A133:A312,"P")</f>
        <v>0</v>
      </c>
      <c r="N132" s="25"/>
    </row>
    <row r="133">
      <c r="A133" s="1" t="s">
        <v>185</v>
      </c>
      <c r="B133" s="1">
        <v>31</v>
      </c>
      <c r="C133" s="26" t="s">
        <v>3391</v>
      </c>
      <c r="D133" t="s">
        <v>239</v>
      </c>
      <c r="E133" s="27" t="s">
        <v>3392</v>
      </c>
      <c r="F133" s="28" t="s">
        <v>289</v>
      </c>
      <c r="G133" s="29">
        <v>3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3393</v>
      </c>
    </row>
    <row r="135">
      <c r="A135" s="1" t="s">
        <v>193</v>
      </c>
      <c r="E135" s="33" t="s">
        <v>3394</v>
      </c>
    </row>
    <row r="136" ht="267.75">
      <c r="A136" s="1" t="s">
        <v>194</v>
      </c>
      <c r="E136" s="27" t="s">
        <v>3395</v>
      </c>
    </row>
    <row r="137">
      <c r="A137" s="1" t="s">
        <v>185</v>
      </c>
      <c r="B137" s="1">
        <v>32</v>
      </c>
      <c r="C137" s="26" t="s">
        <v>3290</v>
      </c>
      <c r="D137" t="s">
        <v>239</v>
      </c>
      <c r="E137" s="27" t="s">
        <v>3291</v>
      </c>
      <c r="F137" s="28" t="s">
        <v>289</v>
      </c>
      <c r="G137" s="29">
        <v>19.399999999999999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3396</v>
      </c>
    </row>
    <row r="139">
      <c r="A139" s="1" t="s">
        <v>193</v>
      </c>
      <c r="E139" s="33" t="s">
        <v>3397</v>
      </c>
    </row>
    <row r="140" ht="255">
      <c r="A140" s="1" t="s">
        <v>194</v>
      </c>
      <c r="E140" s="27" t="s">
        <v>3294</v>
      </c>
    </row>
    <row r="141">
      <c r="A141" s="1" t="s">
        <v>185</v>
      </c>
      <c r="B141" s="1">
        <v>33</v>
      </c>
      <c r="C141" s="26" t="s">
        <v>3398</v>
      </c>
      <c r="D141" t="s">
        <v>239</v>
      </c>
      <c r="E141" s="27" t="s">
        <v>3399</v>
      </c>
      <c r="F141" s="28" t="s">
        <v>289</v>
      </c>
      <c r="G141" s="29">
        <v>118.40000000000001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3400</v>
      </c>
    </row>
    <row r="143">
      <c r="A143" s="1" t="s">
        <v>193</v>
      </c>
      <c r="E143" s="33" t="s">
        <v>3401</v>
      </c>
    </row>
    <row r="144" ht="255">
      <c r="A144" s="1" t="s">
        <v>194</v>
      </c>
      <c r="E144" s="27" t="s">
        <v>3294</v>
      </c>
    </row>
    <row r="145">
      <c r="A145" s="1" t="s">
        <v>185</v>
      </c>
      <c r="B145" s="1">
        <v>34</v>
      </c>
      <c r="C145" s="26" t="s">
        <v>3402</v>
      </c>
      <c r="D145" t="s">
        <v>239</v>
      </c>
      <c r="E145" s="27" t="s">
        <v>3403</v>
      </c>
      <c r="F145" s="28" t="s">
        <v>289</v>
      </c>
      <c r="G145" s="29">
        <v>79.5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3404</v>
      </c>
    </row>
    <row r="147">
      <c r="A147" s="1" t="s">
        <v>193</v>
      </c>
      <c r="E147" s="33" t="s">
        <v>3405</v>
      </c>
    </row>
    <row r="148" ht="255">
      <c r="A148" s="1" t="s">
        <v>194</v>
      </c>
      <c r="E148" s="27" t="s">
        <v>3294</v>
      </c>
    </row>
    <row r="149">
      <c r="A149" s="1" t="s">
        <v>185</v>
      </c>
      <c r="B149" s="1">
        <v>35</v>
      </c>
      <c r="C149" s="26" t="s">
        <v>3406</v>
      </c>
      <c r="D149" t="s">
        <v>239</v>
      </c>
      <c r="E149" s="27" t="s">
        <v>3407</v>
      </c>
      <c r="F149" s="28" t="s">
        <v>289</v>
      </c>
      <c r="G149" s="29">
        <v>166.90000000000001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3408</v>
      </c>
    </row>
    <row r="151">
      <c r="A151" s="1" t="s">
        <v>193</v>
      </c>
      <c r="E151" s="33" t="s">
        <v>3409</v>
      </c>
    </row>
    <row r="152" ht="255">
      <c r="A152" s="1" t="s">
        <v>194</v>
      </c>
      <c r="E152" s="27" t="s">
        <v>3294</v>
      </c>
    </row>
    <row r="153">
      <c r="A153" s="1" t="s">
        <v>185</v>
      </c>
      <c r="B153" s="1">
        <v>36</v>
      </c>
      <c r="C153" s="26" t="s">
        <v>3410</v>
      </c>
      <c r="D153" t="s">
        <v>239</v>
      </c>
      <c r="E153" s="27" t="s">
        <v>3411</v>
      </c>
      <c r="F153" s="28" t="s">
        <v>289</v>
      </c>
      <c r="G153" s="29">
        <v>20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>
      <c r="A155" s="1" t="s">
        <v>193</v>
      </c>
      <c r="E155" s="33" t="s">
        <v>3412</v>
      </c>
    </row>
    <row r="156" ht="242.25">
      <c r="A156" s="1" t="s">
        <v>194</v>
      </c>
      <c r="E156" s="27" t="s">
        <v>3413</v>
      </c>
    </row>
    <row r="157">
      <c r="A157" s="1" t="s">
        <v>185</v>
      </c>
      <c r="B157" s="1">
        <v>37</v>
      </c>
      <c r="C157" s="26" t="s">
        <v>3414</v>
      </c>
      <c r="D157" t="s">
        <v>239</v>
      </c>
      <c r="E157" s="27" t="s">
        <v>3415</v>
      </c>
      <c r="F157" s="28" t="s">
        <v>289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>
      <c r="A159" s="1" t="s">
        <v>193</v>
      </c>
      <c r="E159" s="33" t="s">
        <v>3412</v>
      </c>
    </row>
    <row r="160" ht="242.25">
      <c r="A160" s="1" t="s">
        <v>194</v>
      </c>
      <c r="E160" s="27" t="s">
        <v>3413</v>
      </c>
    </row>
    <row r="161">
      <c r="A161" s="1" t="s">
        <v>185</v>
      </c>
      <c r="B161" s="1">
        <v>38</v>
      </c>
      <c r="C161" s="26" t="s">
        <v>3416</v>
      </c>
      <c r="D161" t="s">
        <v>239</v>
      </c>
      <c r="E161" s="27" t="s">
        <v>3417</v>
      </c>
      <c r="F161" s="28" t="s">
        <v>289</v>
      </c>
      <c r="G161" s="29">
        <v>72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>
      <c r="A163" s="1" t="s">
        <v>193</v>
      </c>
      <c r="E163" s="33" t="s">
        <v>3418</v>
      </c>
    </row>
    <row r="164" ht="242.25">
      <c r="A164" s="1" t="s">
        <v>194</v>
      </c>
      <c r="E164" s="27" t="s">
        <v>3413</v>
      </c>
    </row>
    <row r="165">
      <c r="A165" s="1" t="s">
        <v>185</v>
      </c>
      <c r="B165" s="1">
        <v>39</v>
      </c>
      <c r="C165" s="26" t="s">
        <v>3419</v>
      </c>
      <c r="D165" t="s">
        <v>239</v>
      </c>
      <c r="E165" s="27" t="s">
        <v>3420</v>
      </c>
      <c r="F165" s="28" t="s">
        <v>289</v>
      </c>
      <c r="G165" s="29">
        <v>20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  <c r="E167" s="33" t="s">
        <v>3412</v>
      </c>
    </row>
    <row r="168" ht="51">
      <c r="A168" s="1" t="s">
        <v>194</v>
      </c>
      <c r="E168" s="27" t="s">
        <v>3421</v>
      </c>
    </row>
    <row r="169">
      <c r="A169" s="1" t="s">
        <v>185</v>
      </c>
      <c r="B169" s="1">
        <v>40</v>
      </c>
      <c r="C169" s="26" t="s">
        <v>3422</v>
      </c>
      <c r="D169" t="s">
        <v>239</v>
      </c>
      <c r="E169" s="27" t="s">
        <v>3423</v>
      </c>
      <c r="F169" s="28" t="s">
        <v>289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>
      <c r="A171" s="1" t="s">
        <v>193</v>
      </c>
      <c r="E171" s="33" t="s">
        <v>3412</v>
      </c>
    </row>
    <row r="172" ht="51">
      <c r="A172" s="1" t="s">
        <v>194</v>
      </c>
      <c r="E172" s="27" t="s">
        <v>3421</v>
      </c>
    </row>
    <row r="173">
      <c r="A173" s="1" t="s">
        <v>185</v>
      </c>
      <c r="B173" s="1">
        <v>41</v>
      </c>
      <c r="C173" s="26" t="s">
        <v>3424</v>
      </c>
      <c r="D173" t="s">
        <v>239</v>
      </c>
      <c r="E173" s="27" t="s">
        <v>3425</v>
      </c>
      <c r="F173" s="28" t="s">
        <v>289</v>
      </c>
      <c r="G173" s="29">
        <v>72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>
      <c r="A175" s="1" t="s">
        <v>193</v>
      </c>
      <c r="E175" s="33" t="s">
        <v>3418</v>
      </c>
    </row>
    <row r="176" ht="51">
      <c r="A176" s="1" t="s">
        <v>194</v>
      </c>
      <c r="E176" s="27" t="s">
        <v>3421</v>
      </c>
    </row>
    <row r="177">
      <c r="A177" s="1" t="s">
        <v>185</v>
      </c>
      <c r="B177" s="1">
        <v>42</v>
      </c>
      <c r="C177" s="26" t="s">
        <v>3426</v>
      </c>
      <c r="D177" t="s">
        <v>239</v>
      </c>
      <c r="E177" s="27" t="s">
        <v>3427</v>
      </c>
      <c r="F177" s="28" t="s">
        <v>285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191</v>
      </c>
      <c r="E178" s="27" t="s">
        <v>243</v>
      </c>
    </row>
    <row r="179">
      <c r="A179" s="1" t="s">
        <v>193</v>
      </c>
      <c r="E179" s="33" t="s">
        <v>3428</v>
      </c>
    </row>
    <row r="180" ht="25.5">
      <c r="A180" s="1" t="s">
        <v>194</v>
      </c>
      <c r="E180" s="27" t="s">
        <v>3298</v>
      </c>
    </row>
    <row r="181">
      <c r="A181" s="1" t="s">
        <v>185</v>
      </c>
      <c r="B181" s="1">
        <v>43</v>
      </c>
      <c r="C181" s="26" t="s">
        <v>3429</v>
      </c>
      <c r="D181" t="s">
        <v>239</v>
      </c>
      <c r="E181" s="27" t="s">
        <v>3430</v>
      </c>
      <c r="F181" s="28" t="s">
        <v>285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191</v>
      </c>
      <c r="E182" s="27" t="s">
        <v>243</v>
      </c>
    </row>
    <row r="183">
      <c r="A183" s="1" t="s">
        <v>193</v>
      </c>
      <c r="E183" s="33" t="s">
        <v>3431</v>
      </c>
    </row>
    <row r="184" ht="25.5">
      <c r="A184" s="1" t="s">
        <v>194</v>
      </c>
      <c r="E184" s="27" t="s">
        <v>3298</v>
      </c>
    </row>
    <row r="185">
      <c r="A185" s="1" t="s">
        <v>185</v>
      </c>
      <c r="B185" s="1">
        <v>44</v>
      </c>
      <c r="C185" s="26" t="s">
        <v>3432</v>
      </c>
      <c r="D185" t="s">
        <v>239</v>
      </c>
      <c r="E185" s="27" t="s">
        <v>3433</v>
      </c>
      <c r="F185" s="28" t="s">
        <v>285</v>
      </c>
      <c r="G185" s="29">
        <v>6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242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191</v>
      </c>
      <c r="E186" s="27" t="s">
        <v>243</v>
      </c>
    </row>
    <row r="187">
      <c r="A187" s="1" t="s">
        <v>193</v>
      </c>
      <c r="E187" s="33" t="s">
        <v>3434</v>
      </c>
    </row>
    <row r="188" ht="25.5">
      <c r="A188" s="1" t="s">
        <v>194</v>
      </c>
      <c r="E188" s="27" t="s">
        <v>3298</v>
      </c>
    </row>
    <row r="189">
      <c r="A189" s="1" t="s">
        <v>185</v>
      </c>
      <c r="B189" s="1">
        <v>45</v>
      </c>
      <c r="C189" s="26" t="s">
        <v>3435</v>
      </c>
      <c r="D189" t="s">
        <v>239</v>
      </c>
      <c r="E189" s="27" t="s">
        <v>3436</v>
      </c>
      <c r="F189" s="28" t="s">
        <v>285</v>
      </c>
      <c r="G189" s="29">
        <v>8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242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191</v>
      </c>
      <c r="E190" s="27" t="s">
        <v>243</v>
      </c>
    </row>
    <row r="191">
      <c r="A191" s="1" t="s">
        <v>193</v>
      </c>
      <c r="E191" s="33" t="s">
        <v>3437</v>
      </c>
    </row>
    <row r="192" ht="25.5">
      <c r="A192" s="1" t="s">
        <v>194</v>
      </c>
      <c r="E192" s="27" t="s">
        <v>3298</v>
      </c>
    </row>
    <row r="193">
      <c r="A193" s="1" t="s">
        <v>185</v>
      </c>
      <c r="B193" s="1">
        <v>46</v>
      </c>
      <c r="C193" s="26" t="s">
        <v>3438</v>
      </c>
      <c r="D193" t="s">
        <v>239</v>
      </c>
      <c r="E193" s="27" t="s">
        <v>3439</v>
      </c>
      <c r="F193" s="28" t="s">
        <v>285</v>
      </c>
      <c r="G193" s="29">
        <v>4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242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191</v>
      </c>
      <c r="E194" s="27" t="s">
        <v>243</v>
      </c>
    </row>
    <row r="195">
      <c r="A195" s="1" t="s">
        <v>193</v>
      </c>
      <c r="E195" s="33" t="s">
        <v>3428</v>
      </c>
    </row>
    <row r="196" ht="25.5">
      <c r="A196" s="1" t="s">
        <v>194</v>
      </c>
      <c r="E196" s="27" t="s">
        <v>3298</v>
      </c>
    </row>
    <row r="197">
      <c r="A197" s="1" t="s">
        <v>185</v>
      </c>
      <c r="B197" s="1">
        <v>47</v>
      </c>
      <c r="C197" s="26" t="s">
        <v>3440</v>
      </c>
      <c r="D197" t="s">
        <v>239</v>
      </c>
      <c r="E197" s="27" t="s">
        <v>3441</v>
      </c>
      <c r="F197" s="28" t="s">
        <v>285</v>
      </c>
      <c r="G197" s="29">
        <v>2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242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191</v>
      </c>
      <c r="E198" s="27" t="s">
        <v>3442</v>
      </c>
    </row>
    <row r="199">
      <c r="A199" s="1" t="s">
        <v>193</v>
      </c>
      <c r="E199" s="33" t="s">
        <v>3367</v>
      </c>
    </row>
    <row r="200" ht="25.5">
      <c r="A200" s="1" t="s">
        <v>194</v>
      </c>
      <c r="E200" s="27" t="s">
        <v>3298</v>
      </c>
    </row>
    <row r="201">
      <c r="A201" s="1" t="s">
        <v>185</v>
      </c>
      <c r="B201" s="1">
        <v>48</v>
      </c>
      <c r="C201" s="26" t="s">
        <v>3443</v>
      </c>
      <c r="D201" t="s">
        <v>239</v>
      </c>
      <c r="E201" s="27" t="s">
        <v>3444</v>
      </c>
      <c r="F201" s="28" t="s">
        <v>285</v>
      </c>
      <c r="G201" s="29">
        <v>2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242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191</v>
      </c>
      <c r="E202" s="27" t="s">
        <v>3442</v>
      </c>
    </row>
    <row r="203">
      <c r="A203" s="1" t="s">
        <v>193</v>
      </c>
      <c r="E203" s="33" t="s">
        <v>3367</v>
      </c>
    </row>
    <row r="204" ht="25.5">
      <c r="A204" s="1" t="s">
        <v>194</v>
      </c>
      <c r="E204" s="27" t="s">
        <v>3298</v>
      </c>
    </row>
    <row r="205">
      <c r="A205" s="1" t="s">
        <v>185</v>
      </c>
      <c r="B205" s="1">
        <v>49</v>
      </c>
      <c r="C205" s="26" t="s">
        <v>3445</v>
      </c>
      <c r="D205" t="s">
        <v>239</v>
      </c>
      <c r="E205" s="27" t="s">
        <v>3446</v>
      </c>
      <c r="F205" s="28" t="s">
        <v>285</v>
      </c>
      <c r="G205" s="29">
        <v>4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242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191</v>
      </c>
      <c r="E206" s="27" t="s">
        <v>3442</v>
      </c>
    </row>
    <row r="207">
      <c r="A207" s="1" t="s">
        <v>193</v>
      </c>
      <c r="E207" s="33" t="s">
        <v>3447</v>
      </c>
    </row>
    <row r="208" ht="25.5">
      <c r="A208" s="1" t="s">
        <v>194</v>
      </c>
      <c r="E208" s="27" t="s">
        <v>3298</v>
      </c>
    </row>
    <row r="209">
      <c r="A209" s="1" t="s">
        <v>185</v>
      </c>
      <c r="B209" s="1">
        <v>50</v>
      </c>
      <c r="C209" s="26" t="s">
        <v>3448</v>
      </c>
      <c r="D209" t="s">
        <v>239</v>
      </c>
      <c r="E209" s="27" t="s">
        <v>3449</v>
      </c>
      <c r="F209" s="28" t="s">
        <v>285</v>
      </c>
      <c r="G209" s="29">
        <v>4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242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191</v>
      </c>
      <c r="E210" s="27" t="s">
        <v>243</v>
      </c>
    </row>
    <row r="211">
      <c r="A211" s="1" t="s">
        <v>193</v>
      </c>
      <c r="E211" s="33" t="s">
        <v>3428</v>
      </c>
    </row>
    <row r="212" ht="25.5">
      <c r="A212" s="1" t="s">
        <v>194</v>
      </c>
      <c r="E212" s="27" t="s">
        <v>3298</v>
      </c>
    </row>
    <row r="213">
      <c r="A213" s="1" t="s">
        <v>185</v>
      </c>
      <c r="B213" s="1">
        <v>51</v>
      </c>
      <c r="C213" s="26" t="s">
        <v>3450</v>
      </c>
      <c r="D213" t="s">
        <v>239</v>
      </c>
      <c r="E213" s="27" t="s">
        <v>3451</v>
      </c>
      <c r="F213" s="28" t="s">
        <v>285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242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191</v>
      </c>
      <c r="E214" s="27" t="s">
        <v>243</v>
      </c>
    </row>
    <row r="215">
      <c r="A215" s="1" t="s">
        <v>193</v>
      </c>
      <c r="E215" s="33" t="s">
        <v>3431</v>
      </c>
    </row>
    <row r="216" ht="25.5">
      <c r="A216" s="1" t="s">
        <v>194</v>
      </c>
      <c r="E216" s="27" t="s">
        <v>3298</v>
      </c>
    </row>
    <row r="217">
      <c r="A217" s="1" t="s">
        <v>185</v>
      </c>
      <c r="B217" s="1">
        <v>52</v>
      </c>
      <c r="C217" s="26" t="s">
        <v>3452</v>
      </c>
      <c r="D217" t="s">
        <v>239</v>
      </c>
      <c r="E217" s="27" t="s">
        <v>3453</v>
      </c>
      <c r="F217" s="28" t="s">
        <v>285</v>
      </c>
      <c r="G217" s="29">
        <v>6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242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191</v>
      </c>
      <c r="E218" s="27" t="s">
        <v>243</v>
      </c>
    </row>
    <row r="219">
      <c r="A219" s="1" t="s">
        <v>193</v>
      </c>
      <c r="E219" s="33" t="s">
        <v>3434</v>
      </c>
    </row>
    <row r="220" ht="25.5">
      <c r="A220" s="1" t="s">
        <v>194</v>
      </c>
      <c r="E220" s="27" t="s">
        <v>3298</v>
      </c>
    </row>
    <row r="221">
      <c r="A221" s="1" t="s">
        <v>185</v>
      </c>
      <c r="B221" s="1">
        <v>53</v>
      </c>
      <c r="C221" s="26" t="s">
        <v>3454</v>
      </c>
      <c r="D221" t="s">
        <v>239</v>
      </c>
      <c r="E221" s="27" t="s">
        <v>3455</v>
      </c>
      <c r="F221" s="28" t="s">
        <v>285</v>
      </c>
      <c r="G221" s="29">
        <v>8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242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191</v>
      </c>
      <c r="E222" s="27" t="s">
        <v>243</v>
      </c>
    </row>
    <row r="223">
      <c r="A223" s="1" t="s">
        <v>193</v>
      </c>
      <c r="E223" s="33" t="s">
        <v>3437</v>
      </c>
    </row>
    <row r="224" ht="25.5">
      <c r="A224" s="1" t="s">
        <v>194</v>
      </c>
      <c r="E224" s="27" t="s">
        <v>3298</v>
      </c>
    </row>
    <row r="225">
      <c r="A225" s="1" t="s">
        <v>185</v>
      </c>
      <c r="B225" s="1">
        <v>54</v>
      </c>
      <c r="C225" s="26" t="s">
        <v>3456</v>
      </c>
      <c r="D225" t="s">
        <v>239</v>
      </c>
      <c r="E225" s="27" t="s">
        <v>3457</v>
      </c>
      <c r="F225" s="28" t="s">
        <v>285</v>
      </c>
      <c r="G225" s="29">
        <v>12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242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191</v>
      </c>
      <c r="E226" s="27" t="s">
        <v>3458</v>
      </c>
    </row>
    <row r="227">
      <c r="A227" s="1" t="s">
        <v>193</v>
      </c>
      <c r="E227" s="33" t="s">
        <v>3459</v>
      </c>
    </row>
    <row r="228">
      <c r="A228" s="1" t="s">
        <v>194</v>
      </c>
      <c r="E228" s="27" t="s">
        <v>3460</v>
      </c>
    </row>
    <row r="229">
      <c r="A229" s="1" t="s">
        <v>185</v>
      </c>
      <c r="B229" s="1">
        <v>55</v>
      </c>
      <c r="C229" s="26" t="s">
        <v>3309</v>
      </c>
      <c r="D229" t="s">
        <v>239</v>
      </c>
      <c r="E229" s="27" t="s">
        <v>3310</v>
      </c>
      <c r="F229" s="28" t="s">
        <v>289</v>
      </c>
      <c r="G229" s="29">
        <v>433.80000000000001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242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191</v>
      </c>
      <c r="E230" s="27" t="s">
        <v>243</v>
      </c>
    </row>
    <row r="231" ht="25.5">
      <c r="A231" s="1" t="s">
        <v>193</v>
      </c>
      <c r="E231" s="33" t="s">
        <v>3461</v>
      </c>
    </row>
    <row r="232" ht="51">
      <c r="A232" s="1" t="s">
        <v>194</v>
      </c>
      <c r="E232" s="27" t="s">
        <v>3312</v>
      </c>
    </row>
    <row r="233">
      <c r="A233" s="1" t="s">
        <v>185</v>
      </c>
      <c r="B233" s="1">
        <v>56</v>
      </c>
      <c r="C233" s="26" t="s">
        <v>3313</v>
      </c>
      <c r="D233" t="s">
        <v>239</v>
      </c>
      <c r="E233" s="27" t="s">
        <v>3314</v>
      </c>
      <c r="F233" s="28" t="s">
        <v>289</v>
      </c>
      <c r="G233" s="29">
        <v>364.80000000000001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242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191</v>
      </c>
      <c r="E234" s="27" t="s">
        <v>243</v>
      </c>
    </row>
    <row r="235">
      <c r="A235" s="1" t="s">
        <v>193</v>
      </c>
      <c r="E235" s="33" t="s">
        <v>3462</v>
      </c>
    </row>
    <row r="236" ht="38.25">
      <c r="A236" s="1" t="s">
        <v>194</v>
      </c>
      <c r="E236" s="27" t="s">
        <v>3315</v>
      </c>
    </row>
    <row r="237">
      <c r="A237" s="1" t="s">
        <v>185</v>
      </c>
      <c r="B237" s="1">
        <v>57</v>
      </c>
      <c r="C237" s="26" t="s">
        <v>3463</v>
      </c>
      <c r="D237" t="s">
        <v>239</v>
      </c>
      <c r="E237" s="27" t="s">
        <v>3464</v>
      </c>
      <c r="F237" s="28" t="s">
        <v>285</v>
      </c>
      <c r="G237" s="29">
        <v>6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242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191</v>
      </c>
      <c r="E238" s="27" t="s">
        <v>243</v>
      </c>
    </row>
    <row r="239">
      <c r="A239" s="1" t="s">
        <v>193</v>
      </c>
      <c r="E239" s="33" t="s">
        <v>3465</v>
      </c>
    </row>
    <row r="240" ht="38.25">
      <c r="A240" s="1" t="s">
        <v>194</v>
      </c>
      <c r="E240" s="27" t="s">
        <v>3466</v>
      </c>
    </row>
    <row r="241">
      <c r="A241" s="1" t="s">
        <v>185</v>
      </c>
      <c r="B241" s="1">
        <v>58</v>
      </c>
      <c r="C241" s="26" t="s">
        <v>3467</v>
      </c>
      <c r="D241" t="s">
        <v>239</v>
      </c>
      <c r="E241" s="27" t="s">
        <v>3468</v>
      </c>
      <c r="F241" s="28" t="s">
        <v>285</v>
      </c>
      <c r="G241" s="29">
        <v>2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242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191</v>
      </c>
      <c r="E242" s="27" t="s">
        <v>243</v>
      </c>
    </row>
    <row r="243">
      <c r="A243" s="1" t="s">
        <v>193</v>
      </c>
      <c r="E243" s="33" t="s">
        <v>3469</v>
      </c>
    </row>
    <row r="244" ht="38.25">
      <c r="A244" s="1" t="s">
        <v>194</v>
      </c>
      <c r="E244" s="27" t="s">
        <v>3466</v>
      </c>
    </row>
    <row r="245">
      <c r="A245" s="1" t="s">
        <v>185</v>
      </c>
      <c r="B245" s="1">
        <v>59</v>
      </c>
      <c r="C245" s="26" t="s">
        <v>3470</v>
      </c>
      <c r="D245" t="s">
        <v>239</v>
      </c>
      <c r="E245" s="27" t="s">
        <v>3471</v>
      </c>
      <c r="F245" s="28" t="s">
        <v>285</v>
      </c>
      <c r="G245" s="29">
        <v>2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242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191</v>
      </c>
      <c r="E246" s="27" t="s">
        <v>243</v>
      </c>
    </row>
    <row r="247">
      <c r="A247" s="1" t="s">
        <v>193</v>
      </c>
      <c r="E247" s="33" t="s">
        <v>3367</v>
      </c>
    </row>
    <row r="248" ht="38.25">
      <c r="A248" s="1" t="s">
        <v>194</v>
      </c>
      <c r="E248" s="27" t="s">
        <v>3466</v>
      </c>
    </row>
    <row r="249">
      <c r="A249" s="1" t="s">
        <v>185</v>
      </c>
      <c r="B249" s="1">
        <v>60</v>
      </c>
      <c r="C249" s="26" t="s">
        <v>3472</v>
      </c>
      <c r="D249" t="s">
        <v>239</v>
      </c>
      <c r="E249" s="27" t="s">
        <v>3473</v>
      </c>
      <c r="F249" s="28" t="s">
        <v>289</v>
      </c>
      <c r="G249" s="29">
        <v>118.40000000000001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242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191</v>
      </c>
      <c r="E250" s="27" t="s">
        <v>243</v>
      </c>
    </row>
    <row r="251">
      <c r="A251" s="1" t="s">
        <v>193</v>
      </c>
      <c r="E251" s="33" t="s">
        <v>3401</v>
      </c>
    </row>
    <row r="252" ht="63.75">
      <c r="A252" s="1" t="s">
        <v>194</v>
      </c>
      <c r="E252" s="27" t="s">
        <v>3322</v>
      </c>
    </row>
    <row r="253">
      <c r="A253" s="1" t="s">
        <v>185</v>
      </c>
      <c r="B253" s="1">
        <v>61</v>
      </c>
      <c r="C253" s="26" t="s">
        <v>3474</v>
      </c>
      <c r="D253" t="s">
        <v>239</v>
      </c>
      <c r="E253" s="27" t="s">
        <v>3475</v>
      </c>
      <c r="F253" s="28" t="s">
        <v>289</v>
      </c>
      <c r="G253" s="29">
        <v>79.5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242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191</v>
      </c>
      <c r="E254" s="27" t="s">
        <v>243</v>
      </c>
    </row>
    <row r="255">
      <c r="A255" s="1" t="s">
        <v>193</v>
      </c>
      <c r="E255" s="33" t="s">
        <v>3405</v>
      </c>
    </row>
    <row r="256" ht="63.75">
      <c r="A256" s="1" t="s">
        <v>194</v>
      </c>
      <c r="E256" s="27" t="s">
        <v>3322</v>
      </c>
    </row>
    <row r="257">
      <c r="A257" s="1" t="s">
        <v>185</v>
      </c>
      <c r="B257" s="1">
        <v>62</v>
      </c>
      <c r="C257" s="26" t="s">
        <v>3476</v>
      </c>
      <c r="D257" t="s">
        <v>239</v>
      </c>
      <c r="E257" s="27" t="s">
        <v>3477</v>
      </c>
      <c r="F257" s="28" t="s">
        <v>289</v>
      </c>
      <c r="G257" s="29">
        <v>166.90000000000001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242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191</v>
      </c>
      <c r="E258" s="27" t="s">
        <v>243</v>
      </c>
    </row>
    <row r="259">
      <c r="A259" s="1" t="s">
        <v>193</v>
      </c>
      <c r="E259" s="33" t="s">
        <v>3409</v>
      </c>
    </row>
    <row r="260" ht="63.75">
      <c r="A260" s="1" t="s">
        <v>194</v>
      </c>
      <c r="E260" s="27" t="s">
        <v>3322</v>
      </c>
    </row>
    <row r="261">
      <c r="A261" s="1" t="s">
        <v>185</v>
      </c>
      <c r="B261" s="1">
        <v>63</v>
      </c>
      <c r="C261" s="26" t="s">
        <v>3478</v>
      </c>
      <c r="D261" t="s">
        <v>239</v>
      </c>
      <c r="E261" s="27" t="s">
        <v>3479</v>
      </c>
      <c r="F261" s="28" t="s">
        <v>289</v>
      </c>
      <c r="G261" s="29">
        <v>118.40000000000001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242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191</v>
      </c>
      <c r="E262" s="27" t="s">
        <v>243</v>
      </c>
    </row>
    <row r="263">
      <c r="A263" s="1" t="s">
        <v>193</v>
      </c>
      <c r="E263" s="33" t="s">
        <v>3401</v>
      </c>
    </row>
    <row r="264" ht="38.25">
      <c r="A264" s="1" t="s">
        <v>194</v>
      </c>
      <c r="E264" s="27" t="s">
        <v>3325</v>
      </c>
    </row>
    <row r="265">
      <c r="A265" s="1" t="s">
        <v>185</v>
      </c>
      <c r="B265" s="1">
        <v>64</v>
      </c>
      <c r="C265" s="26" t="s">
        <v>3480</v>
      </c>
      <c r="D265" t="s">
        <v>239</v>
      </c>
      <c r="E265" s="27" t="s">
        <v>3481</v>
      </c>
      <c r="F265" s="28" t="s">
        <v>289</v>
      </c>
      <c r="G265" s="29">
        <v>79.5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242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191</v>
      </c>
      <c r="E266" s="27" t="s">
        <v>243</v>
      </c>
    </row>
    <row r="267">
      <c r="A267" s="1" t="s">
        <v>193</v>
      </c>
      <c r="E267" s="33" t="s">
        <v>3405</v>
      </c>
    </row>
    <row r="268" ht="38.25">
      <c r="A268" s="1" t="s">
        <v>194</v>
      </c>
      <c r="E268" s="27" t="s">
        <v>3325</v>
      </c>
    </row>
    <row r="269">
      <c r="A269" s="1" t="s">
        <v>185</v>
      </c>
      <c r="B269" s="1">
        <v>65</v>
      </c>
      <c r="C269" s="26" t="s">
        <v>3482</v>
      </c>
      <c r="D269" t="s">
        <v>239</v>
      </c>
      <c r="E269" s="27" t="s">
        <v>3483</v>
      </c>
      <c r="F269" s="28" t="s">
        <v>289</v>
      </c>
      <c r="G269" s="29">
        <v>166.90000000000001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242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191</v>
      </c>
      <c r="E270" s="27" t="s">
        <v>243</v>
      </c>
    </row>
    <row r="271">
      <c r="A271" s="1" t="s">
        <v>193</v>
      </c>
      <c r="E271" s="33" t="s">
        <v>3409</v>
      </c>
    </row>
    <row r="272" ht="38.25">
      <c r="A272" s="1" t="s">
        <v>194</v>
      </c>
      <c r="E272" s="27" t="s">
        <v>3325</v>
      </c>
    </row>
    <row r="273">
      <c r="A273" s="1" t="s">
        <v>185</v>
      </c>
      <c r="B273" s="1">
        <v>66</v>
      </c>
      <c r="C273" s="26" t="s">
        <v>3484</v>
      </c>
      <c r="D273" t="s">
        <v>239</v>
      </c>
      <c r="E273" s="27" t="s">
        <v>3485</v>
      </c>
      <c r="F273" s="28" t="s">
        <v>285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759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191</v>
      </c>
      <c r="E274" s="27" t="s">
        <v>3486</v>
      </c>
    </row>
    <row r="275">
      <c r="A275" s="1" t="s">
        <v>193</v>
      </c>
      <c r="E275" s="33" t="s">
        <v>3469</v>
      </c>
    </row>
    <row r="276" ht="25.5">
      <c r="A276" s="1" t="s">
        <v>194</v>
      </c>
      <c r="E276" s="27" t="s">
        <v>3487</v>
      </c>
    </row>
    <row r="277">
      <c r="A277" s="1" t="s">
        <v>185</v>
      </c>
      <c r="B277" s="1">
        <v>67</v>
      </c>
      <c r="C277" s="26" t="s">
        <v>3488</v>
      </c>
      <c r="D277" t="s">
        <v>239</v>
      </c>
      <c r="E277" s="27" t="s">
        <v>3489</v>
      </c>
      <c r="F277" s="28" t="s">
        <v>285</v>
      </c>
      <c r="G277" s="29">
        <v>10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759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 ht="25.5">
      <c r="A278" s="1" t="s">
        <v>191</v>
      </c>
      <c r="E278" s="27" t="s">
        <v>3490</v>
      </c>
    </row>
    <row r="279">
      <c r="A279" s="1" t="s">
        <v>193</v>
      </c>
      <c r="E279" s="33" t="s">
        <v>3491</v>
      </c>
    </row>
    <row r="280" ht="25.5">
      <c r="A280" s="1" t="s">
        <v>194</v>
      </c>
      <c r="E280" s="27" t="s">
        <v>3487</v>
      </c>
    </row>
    <row r="281">
      <c r="A281" s="1" t="s">
        <v>185</v>
      </c>
      <c r="B281" s="1">
        <v>68</v>
      </c>
      <c r="C281" s="26" t="s">
        <v>3492</v>
      </c>
      <c r="D281" t="s">
        <v>239</v>
      </c>
      <c r="E281" s="27" t="s">
        <v>3493</v>
      </c>
      <c r="F281" s="28" t="s">
        <v>285</v>
      </c>
      <c r="G281" s="29">
        <v>8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759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 ht="25.5">
      <c r="A282" s="1" t="s">
        <v>191</v>
      </c>
      <c r="E282" s="27" t="s">
        <v>3494</v>
      </c>
    </row>
    <row r="283">
      <c r="A283" s="1" t="s">
        <v>193</v>
      </c>
      <c r="E283" s="33" t="s">
        <v>3495</v>
      </c>
    </row>
    <row r="284" ht="25.5">
      <c r="A284" s="1" t="s">
        <v>194</v>
      </c>
      <c r="E284" s="27" t="s">
        <v>3487</v>
      </c>
    </row>
    <row r="285">
      <c r="A285" s="1" t="s">
        <v>185</v>
      </c>
      <c r="B285" s="1">
        <v>69</v>
      </c>
      <c r="C285" s="26" t="s">
        <v>3496</v>
      </c>
      <c r="D285" t="s">
        <v>239</v>
      </c>
      <c r="E285" s="27" t="s">
        <v>3497</v>
      </c>
      <c r="F285" s="28" t="s">
        <v>285</v>
      </c>
      <c r="G285" s="29">
        <v>8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759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 ht="25.5">
      <c r="A286" s="1" t="s">
        <v>191</v>
      </c>
      <c r="E286" s="27" t="s">
        <v>3498</v>
      </c>
    </row>
    <row r="287">
      <c r="A287" s="1" t="s">
        <v>193</v>
      </c>
      <c r="E287" s="33" t="s">
        <v>3499</v>
      </c>
    </row>
    <row r="288" ht="25.5">
      <c r="A288" s="1" t="s">
        <v>194</v>
      </c>
      <c r="E288" s="27" t="s">
        <v>3487</v>
      </c>
    </row>
    <row r="289">
      <c r="A289" s="1" t="s">
        <v>185</v>
      </c>
      <c r="B289" s="1">
        <v>70</v>
      </c>
      <c r="C289" s="26" t="s">
        <v>3500</v>
      </c>
      <c r="D289" t="s">
        <v>239</v>
      </c>
      <c r="E289" s="27" t="s">
        <v>3501</v>
      </c>
      <c r="F289" s="28" t="s">
        <v>285</v>
      </c>
      <c r="G289" s="29">
        <v>6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759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 ht="25.5">
      <c r="A290" s="1" t="s">
        <v>191</v>
      </c>
      <c r="E290" s="27" t="s">
        <v>3502</v>
      </c>
    </row>
    <row r="291">
      <c r="A291" s="1" t="s">
        <v>193</v>
      </c>
      <c r="E291" s="33" t="s">
        <v>3503</v>
      </c>
    </row>
    <row r="292" ht="25.5">
      <c r="A292" s="1" t="s">
        <v>194</v>
      </c>
      <c r="E292" s="27" t="s">
        <v>3487</v>
      </c>
    </row>
    <row r="293">
      <c r="A293" s="1" t="s">
        <v>185</v>
      </c>
      <c r="B293" s="1">
        <v>71</v>
      </c>
      <c r="C293" s="26" t="s">
        <v>3504</v>
      </c>
      <c r="D293" t="s">
        <v>239</v>
      </c>
      <c r="E293" s="27" t="s">
        <v>3505</v>
      </c>
      <c r="F293" s="28" t="s">
        <v>285</v>
      </c>
      <c r="G293" s="29">
        <v>4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759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191</v>
      </c>
      <c r="E294" s="27" t="s">
        <v>3506</v>
      </c>
    </row>
    <row r="295">
      <c r="A295" s="1" t="s">
        <v>193</v>
      </c>
      <c r="E295" s="33" t="s">
        <v>3285</v>
      </c>
    </row>
    <row r="296" ht="25.5">
      <c r="A296" s="1" t="s">
        <v>194</v>
      </c>
      <c r="E296" s="27" t="s">
        <v>3487</v>
      </c>
    </row>
    <row r="297">
      <c r="A297" s="1" t="s">
        <v>185</v>
      </c>
      <c r="B297" s="1">
        <v>72</v>
      </c>
      <c r="C297" s="26" t="s">
        <v>3507</v>
      </c>
      <c r="D297" t="s">
        <v>239</v>
      </c>
      <c r="E297" s="27" t="s">
        <v>3508</v>
      </c>
      <c r="F297" s="28" t="s">
        <v>285</v>
      </c>
      <c r="G297" s="29">
        <v>2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759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191</v>
      </c>
      <c r="E298" s="27" t="s">
        <v>243</v>
      </c>
    </row>
    <row r="299">
      <c r="A299" s="1" t="s">
        <v>193</v>
      </c>
      <c r="E299" s="33" t="s">
        <v>3469</v>
      </c>
    </row>
    <row r="300" ht="25.5">
      <c r="A300" s="1" t="s">
        <v>194</v>
      </c>
      <c r="E300" s="27" t="s">
        <v>3487</v>
      </c>
    </row>
    <row r="301">
      <c r="A301" s="1" t="s">
        <v>185</v>
      </c>
      <c r="B301" s="1">
        <v>73</v>
      </c>
      <c r="C301" s="26" t="s">
        <v>3509</v>
      </c>
      <c r="D301" t="s">
        <v>239</v>
      </c>
      <c r="E301" s="27" t="s">
        <v>3510</v>
      </c>
      <c r="F301" s="28" t="s">
        <v>285</v>
      </c>
      <c r="G301" s="29">
        <v>4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759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191</v>
      </c>
      <c r="E302" s="27" t="s">
        <v>243</v>
      </c>
    </row>
    <row r="303">
      <c r="A303" s="1" t="s">
        <v>193</v>
      </c>
      <c r="E303" s="33" t="s">
        <v>3511</v>
      </c>
    </row>
    <row r="304" ht="25.5">
      <c r="A304" s="1" t="s">
        <v>194</v>
      </c>
      <c r="E304" s="27" t="s">
        <v>3487</v>
      </c>
    </row>
    <row r="305">
      <c r="A305" s="1" t="s">
        <v>185</v>
      </c>
      <c r="B305" s="1">
        <v>74</v>
      </c>
      <c r="C305" s="26" t="s">
        <v>3512</v>
      </c>
      <c r="D305" t="s">
        <v>239</v>
      </c>
      <c r="E305" s="27" t="s">
        <v>3513</v>
      </c>
      <c r="F305" s="28" t="s">
        <v>285</v>
      </c>
      <c r="G305" s="29">
        <v>1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759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191</v>
      </c>
      <c r="E306" s="27" t="s">
        <v>243</v>
      </c>
    </row>
    <row r="307">
      <c r="A307" s="1" t="s">
        <v>193</v>
      </c>
      <c r="E307" s="33" t="s">
        <v>2969</v>
      </c>
    </row>
    <row r="308" ht="25.5">
      <c r="A308" s="1" t="s">
        <v>194</v>
      </c>
      <c r="E308" s="27" t="s">
        <v>3487</v>
      </c>
    </row>
    <row r="309">
      <c r="A309" s="1" t="s">
        <v>185</v>
      </c>
      <c r="B309" s="1">
        <v>75</v>
      </c>
      <c r="C309" s="26" t="s">
        <v>3514</v>
      </c>
      <c r="D309" t="s">
        <v>239</v>
      </c>
      <c r="E309" s="27" t="s">
        <v>3515</v>
      </c>
      <c r="F309" s="28" t="s">
        <v>285</v>
      </c>
      <c r="G309" s="29">
        <v>2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759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191</v>
      </c>
      <c r="E310" s="27" t="s">
        <v>243</v>
      </c>
    </row>
    <row r="311">
      <c r="A311" s="1" t="s">
        <v>193</v>
      </c>
      <c r="E311" s="33" t="s">
        <v>3367</v>
      </c>
    </row>
    <row r="312" ht="25.5">
      <c r="A312" s="1" t="s">
        <v>194</v>
      </c>
      <c r="E312" s="27" t="s">
        <v>3487</v>
      </c>
    </row>
    <row r="313">
      <c r="A313" s="1" t="s">
        <v>182</v>
      </c>
      <c r="C313" s="22" t="s">
        <v>1616</v>
      </c>
      <c r="E313" s="23" t="s">
        <v>2631</v>
      </c>
      <c r="L313" s="24">
        <f>SUMIFS(L314:L329,A314:A329,"P")</f>
        <v>0</v>
      </c>
      <c r="M313" s="24">
        <f>SUMIFS(M314:M329,A314:A329,"P")</f>
        <v>0</v>
      </c>
      <c r="N313" s="25"/>
    </row>
    <row r="314">
      <c r="A314" s="1" t="s">
        <v>185</v>
      </c>
      <c r="B314" s="1">
        <v>76</v>
      </c>
      <c r="C314" s="26" t="s">
        <v>3516</v>
      </c>
      <c r="D314" t="s">
        <v>239</v>
      </c>
      <c r="E314" s="27" t="s">
        <v>3517</v>
      </c>
      <c r="F314" s="28" t="s">
        <v>289</v>
      </c>
      <c r="G314" s="29">
        <v>6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242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191</v>
      </c>
      <c r="E315" s="27" t="s">
        <v>243</v>
      </c>
    </row>
    <row r="316">
      <c r="A316" s="1" t="s">
        <v>193</v>
      </c>
      <c r="E316" s="33" t="s">
        <v>3344</v>
      </c>
    </row>
    <row r="317" ht="38.25">
      <c r="A317" s="1" t="s">
        <v>194</v>
      </c>
      <c r="E317" s="27" t="s">
        <v>3518</v>
      </c>
    </row>
    <row r="318">
      <c r="A318" s="1" t="s">
        <v>185</v>
      </c>
      <c r="B318" s="1">
        <v>77</v>
      </c>
      <c r="C318" s="26" t="s">
        <v>3519</v>
      </c>
      <c r="D318" t="s">
        <v>239</v>
      </c>
      <c r="E318" s="27" t="s">
        <v>3520</v>
      </c>
      <c r="F318" s="28" t="s">
        <v>289</v>
      </c>
      <c r="G318" s="29">
        <v>10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242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191</v>
      </c>
      <c r="E319" s="27" t="s">
        <v>243</v>
      </c>
    </row>
    <row r="320">
      <c r="A320" s="1" t="s">
        <v>193</v>
      </c>
      <c r="E320" s="33" t="s">
        <v>3347</v>
      </c>
    </row>
    <row r="321" ht="38.25">
      <c r="A321" s="1" t="s">
        <v>194</v>
      </c>
      <c r="E321" s="27" t="s">
        <v>3518</v>
      </c>
    </row>
    <row r="322">
      <c r="A322" s="1" t="s">
        <v>185</v>
      </c>
      <c r="B322" s="1">
        <v>78</v>
      </c>
      <c r="C322" s="26" t="s">
        <v>3521</v>
      </c>
      <c r="D322" t="s">
        <v>239</v>
      </c>
      <c r="E322" s="27" t="s">
        <v>3522</v>
      </c>
      <c r="F322" s="28" t="s">
        <v>289</v>
      </c>
      <c r="G322" s="29">
        <v>92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242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191</v>
      </c>
      <c r="E323" s="27" t="s">
        <v>243</v>
      </c>
    </row>
    <row r="324">
      <c r="A324" s="1" t="s">
        <v>193</v>
      </c>
      <c r="E324" s="33" t="s">
        <v>3523</v>
      </c>
    </row>
    <row r="325">
      <c r="A325" s="1" t="s">
        <v>194</v>
      </c>
      <c r="E325" s="27" t="s">
        <v>3524</v>
      </c>
    </row>
    <row r="326">
      <c r="A326" s="1" t="s">
        <v>185</v>
      </c>
      <c r="B326" s="1">
        <v>79</v>
      </c>
      <c r="C326" s="26" t="s">
        <v>3525</v>
      </c>
      <c r="D326" t="s">
        <v>239</v>
      </c>
      <c r="E326" s="27" t="s">
        <v>3526</v>
      </c>
      <c r="F326" s="28" t="s">
        <v>289</v>
      </c>
      <c r="G326" s="29">
        <v>133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242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191</v>
      </c>
      <c r="E327" s="27" t="s">
        <v>243</v>
      </c>
    </row>
    <row r="328">
      <c r="A328" s="1" t="s">
        <v>193</v>
      </c>
      <c r="E328" s="33" t="s">
        <v>3527</v>
      </c>
    </row>
    <row r="329">
      <c r="A329" s="1" t="s">
        <v>194</v>
      </c>
      <c r="E329" s="27" t="s">
        <v>3524</v>
      </c>
    </row>
  </sheetData>
  <sheetProtection sheet="1" objects="1" scenarios="1" spinCount="100000" saltValue="qD9VNRtgJ0oEUNcVcdg5Ohrth82ug+g6H3fjoYVgnp5bNNqhNvpa1XwWr2WvzpQjqoDs6RZU2Cp9U4k4paacCg==" hashValue="tpu0fq98mjDwljefSUJueiumTRu+uQUm3WsQ7kGoDUpRxFJYHwiacOyB7fjwwivPBuvnK8IktFTyxAyGQKWJ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COUNTIFS(L8:L87,"=0",A8:A87,"P")+COUNTIFS(L8:L87,"",A8:A87,"P")+SUM(Q8:Q87)</f>
        <v>0</v>
      </c>
    </row>
    <row r="8">
      <c r="A8" s="1" t="s">
        <v>180</v>
      </c>
      <c r="C8" s="22" t="s">
        <v>640</v>
      </c>
      <c r="E8" s="23" t="s">
        <v>19</v>
      </c>
      <c r="L8" s="24">
        <f>L9+L42</f>
        <v>0</v>
      </c>
      <c r="M8" s="24">
        <f>M9+M42</f>
        <v>0</v>
      </c>
      <c r="N8" s="25"/>
    </row>
    <row r="9">
      <c r="A9" s="1" t="s">
        <v>182</v>
      </c>
      <c r="C9" s="22" t="s">
        <v>641</v>
      </c>
      <c r="E9" s="23" t="s">
        <v>184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185</v>
      </c>
      <c r="B10" s="1">
        <v>12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3.8999999999999999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13</v>
      </c>
      <c r="C14" s="26" t="s">
        <v>196</v>
      </c>
      <c r="D14" t="s">
        <v>197</v>
      </c>
      <c r="E14" s="27" t="s">
        <v>198</v>
      </c>
      <c r="F14" s="28" t="s">
        <v>189</v>
      </c>
      <c r="G14" s="29">
        <v>0.97999999999999998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14</v>
      </c>
      <c r="C18" s="26" t="s">
        <v>199</v>
      </c>
      <c r="D18" t="s">
        <v>200</v>
      </c>
      <c r="E18" s="27" t="s">
        <v>201</v>
      </c>
      <c r="F18" s="28" t="s">
        <v>189</v>
      </c>
      <c r="G18" s="29">
        <v>0.26000000000000001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15</v>
      </c>
      <c r="C22" s="26" t="s">
        <v>202</v>
      </c>
      <c r="D22" t="s">
        <v>203</v>
      </c>
      <c r="E22" s="27" t="s">
        <v>204</v>
      </c>
      <c r="F22" s="28" t="s">
        <v>189</v>
      </c>
      <c r="G22" s="29">
        <v>1.01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16</v>
      </c>
      <c r="C26" s="26" t="s">
        <v>205</v>
      </c>
      <c r="D26" t="s">
        <v>206</v>
      </c>
      <c r="E26" s="27" t="s">
        <v>207</v>
      </c>
      <c r="F26" s="28" t="s">
        <v>189</v>
      </c>
      <c r="G26" s="29">
        <v>0.37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19</v>
      </c>
      <c r="C30" s="26" t="s">
        <v>227</v>
      </c>
      <c r="D30" t="s">
        <v>228</v>
      </c>
      <c r="E30" s="27" t="s">
        <v>229</v>
      </c>
      <c r="F30" s="28" t="s">
        <v>189</v>
      </c>
      <c r="G30" s="29">
        <v>0.002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18</v>
      </c>
      <c r="C34" s="26" t="s">
        <v>230</v>
      </c>
      <c r="D34" t="s">
        <v>231</v>
      </c>
      <c r="E34" s="27" t="s">
        <v>232</v>
      </c>
      <c r="F34" s="28" t="s">
        <v>189</v>
      </c>
      <c r="G34" s="29">
        <v>0.029999999999999999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17</v>
      </c>
      <c r="C38" s="26" t="s">
        <v>642</v>
      </c>
      <c r="D38" t="s">
        <v>643</v>
      </c>
      <c r="E38" s="27" t="s">
        <v>644</v>
      </c>
      <c r="F38" s="28" t="s">
        <v>189</v>
      </c>
      <c r="G38" s="29">
        <v>0.14999999999999999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645</v>
      </c>
    </row>
    <row r="40">
      <c r="A40" s="1" t="s">
        <v>193</v>
      </c>
    </row>
    <row r="41" ht="153">
      <c r="A41" s="1" t="s">
        <v>194</v>
      </c>
      <c r="E41" s="27" t="s">
        <v>646</v>
      </c>
    </row>
    <row r="42">
      <c r="A42" s="1" t="s">
        <v>182</v>
      </c>
      <c r="C42" s="22" t="s">
        <v>183</v>
      </c>
      <c r="E42" s="23" t="s">
        <v>331</v>
      </c>
      <c r="L42" s="24">
        <f>SUMIFS(L43:L86,A43:A86,"P")</f>
        <v>0</v>
      </c>
      <c r="M42" s="24">
        <f>SUMIFS(M43:M86,A43:A86,"P")</f>
        <v>0</v>
      </c>
      <c r="N42" s="25"/>
    </row>
    <row r="43">
      <c r="A43" s="1" t="s">
        <v>185</v>
      </c>
      <c r="B43" s="1">
        <v>1</v>
      </c>
      <c r="C43" s="26" t="s">
        <v>362</v>
      </c>
      <c r="D43" t="s">
        <v>239</v>
      </c>
      <c r="E43" s="27" t="s">
        <v>363</v>
      </c>
      <c r="F43" s="28" t="s">
        <v>289</v>
      </c>
      <c r="G43" s="29">
        <v>10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</row>
    <row r="46" ht="114.75">
      <c r="A46" s="1" t="s">
        <v>194</v>
      </c>
      <c r="E46" s="27" t="s">
        <v>364</v>
      </c>
    </row>
    <row r="47">
      <c r="A47" s="1" t="s">
        <v>185</v>
      </c>
      <c r="B47" s="1">
        <v>2</v>
      </c>
      <c r="C47" s="26" t="s">
        <v>365</v>
      </c>
      <c r="D47" t="s">
        <v>239</v>
      </c>
      <c r="E47" s="27" t="s">
        <v>366</v>
      </c>
      <c r="F47" s="28" t="s">
        <v>289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</row>
    <row r="50" ht="114.75">
      <c r="A50" s="1" t="s">
        <v>194</v>
      </c>
      <c r="E50" s="27" t="s">
        <v>367</v>
      </c>
    </row>
    <row r="51">
      <c r="A51" s="1" t="s">
        <v>185</v>
      </c>
      <c r="B51" s="1">
        <v>3</v>
      </c>
      <c r="C51" s="26" t="s">
        <v>542</v>
      </c>
      <c r="D51" t="s">
        <v>239</v>
      </c>
      <c r="E51" s="27" t="s">
        <v>543</v>
      </c>
      <c r="F51" s="28" t="s">
        <v>289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</row>
    <row r="54" ht="127.5">
      <c r="A54" s="1" t="s">
        <v>194</v>
      </c>
      <c r="E54" s="27" t="s">
        <v>370</v>
      </c>
    </row>
    <row r="55">
      <c r="A55" s="1" t="s">
        <v>185</v>
      </c>
      <c r="B55" s="1">
        <v>4</v>
      </c>
      <c r="C55" s="26" t="s">
        <v>647</v>
      </c>
      <c r="D55" t="s">
        <v>239</v>
      </c>
      <c r="E55" s="27" t="s">
        <v>648</v>
      </c>
      <c r="F55" s="28" t="s">
        <v>285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</row>
    <row r="58" ht="127.5">
      <c r="A58" s="1" t="s">
        <v>194</v>
      </c>
      <c r="E58" s="27" t="s">
        <v>649</v>
      </c>
    </row>
    <row r="59" ht="25.5">
      <c r="A59" s="1" t="s">
        <v>185</v>
      </c>
      <c r="B59" s="1">
        <v>5</v>
      </c>
      <c r="C59" s="26" t="s">
        <v>380</v>
      </c>
      <c r="D59" t="s">
        <v>239</v>
      </c>
      <c r="E59" s="27" t="s">
        <v>381</v>
      </c>
      <c r="F59" s="28" t="s">
        <v>285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</row>
    <row r="62" ht="127.5">
      <c r="A62" s="1" t="s">
        <v>194</v>
      </c>
      <c r="E62" s="27" t="s">
        <v>382</v>
      </c>
    </row>
    <row r="63" ht="25.5">
      <c r="A63" s="1" t="s">
        <v>185</v>
      </c>
      <c r="B63" s="1">
        <v>6</v>
      </c>
      <c r="C63" s="26" t="s">
        <v>650</v>
      </c>
      <c r="D63" t="s">
        <v>239</v>
      </c>
      <c r="E63" s="27" t="s">
        <v>651</v>
      </c>
      <c r="F63" s="28" t="s">
        <v>285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</row>
    <row r="66" ht="76.5">
      <c r="A66" s="1" t="s">
        <v>194</v>
      </c>
      <c r="E66" s="27" t="s">
        <v>652</v>
      </c>
    </row>
    <row r="67" ht="25.5">
      <c r="A67" s="1" t="s">
        <v>185</v>
      </c>
      <c r="B67" s="1">
        <v>7</v>
      </c>
      <c r="C67" s="26" t="s">
        <v>653</v>
      </c>
      <c r="D67" t="s">
        <v>239</v>
      </c>
      <c r="E67" s="27" t="s">
        <v>654</v>
      </c>
      <c r="F67" s="28" t="s">
        <v>655</v>
      </c>
      <c r="G67" s="29">
        <v>15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</row>
    <row r="70" ht="114.75">
      <c r="A70" s="1" t="s">
        <v>194</v>
      </c>
      <c r="E70" s="27" t="s">
        <v>656</v>
      </c>
    </row>
    <row r="71">
      <c r="A71" s="1" t="s">
        <v>185</v>
      </c>
      <c r="B71" s="1">
        <v>8</v>
      </c>
      <c r="C71" s="26" t="s">
        <v>501</v>
      </c>
      <c r="D71" t="s">
        <v>239</v>
      </c>
      <c r="E71" s="27" t="s">
        <v>502</v>
      </c>
      <c r="F71" s="28" t="s">
        <v>503</v>
      </c>
      <c r="G71" s="29">
        <v>100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</row>
    <row r="74" ht="114.75">
      <c r="A74" s="1" t="s">
        <v>194</v>
      </c>
      <c r="E74" s="27" t="s">
        <v>504</v>
      </c>
    </row>
    <row r="75">
      <c r="A75" s="1" t="s">
        <v>185</v>
      </c>
      <c r="B75" s="1">
        <v>9</v>
      </c>
      <c r="C75" s="26" t="s">
        <v>505</v>
      </c>
      <c r="D75" t="s">
        <v>239</v>
      </c>
      <c r="E75" s="27" t="s">
        <v>506</v>
      </c>
      <c r="F75" s="28" t="s">
        <v>503</v>
      </c>
      <c r="G75" s="29">
        <v>60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</row>
    <row r="78" ht="102">
      <c r="A78" s="1" t="s">
        <v>194</v>
      </c>
      <c r="E78" s="27" t="s">
        <v>507</v>
      </c>
    </row>
    <row r="79">
      <c r="A79" s="1" t="s">
        <v>185</v>
      </c>
      <c r="B79" s="1">
        <v>10</v>
      </c>
      <c r="C79" s="26" t="s">
        <v>508</v>
      </c>
      <c r="D79" t="s">
        <v>239</v>
      </c>
      <c r="E79" s="27" t="s">
        <v>509</v>
      </c>
      <c r="F79" s="28" t="s">
        <v>285</v>
      </c>
      <c r="G79" s="29">
        <v>10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>
      <c r="A81" s="1" t="s">
        <v>193</v>
      </c>
    </row>
    <row r="82" ht="140.25">
      <c r="A82" s="1" t="s">
        <v>194</v>
      </c>
      <c r="E82" s="27" t="s">
        <v>510</v>
      </c>
    </row>
    <row r="83">
      <c r="A83" s="1" t="s">
        <v>185</v>
      </c>
      <c r="B83" s="1">
        <v>11</v>
      </c>
      <c r="C83" s="26" t="s">
        <v>517</v>
      </c>
      <c r="D83" t="s">
        <v>239</v>
      </c>
      <c r="E83" s="27" t="s">
        <v>518</v>
      </c>
      <c r="F83" s="28" t="s">
        <v>503</v>
      </c>
      <c r="G83" s="29">
        <v>20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>
      <c r="A85" s="1" t="s">
        <v>193</v>
      </c>
    </row>
    <row r="86" ht="114.75">
      <c r="A86" s="1" t="s">
        <v>194</v>
      </c>
      <c r="E86" s="27" t="s">
        <v>519</v>
      </c>
    </row>
  </sheetData>
  <sheetProtection sheet="1" objects="1" scenarios="1" spinCount="100000" saltValue="ToxkQM8bHdkiql2UojV9ZUq1MTpcwWgZEJ54c220a2wDGHZ9Y1hSIS7302MM6GWlRRYbP/PHlrU9zNcNrHZ2IA==" hashValue="goH8NmXYDxEmtph4DsJKq0y/tS+j24w9Da2O4ramRcSAdR5zJRwLUTkQwN7N3AVihnDCOzi9bdGra3knnrgCp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98</v>
      </c>
      <c r="M3" s="20">
        <f>Rekapitulace!C53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98</v>
      </c>
      <c r="D4" s="1"/>
      <c r="E4" s="17" t="s">
        <v>99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COUNTIFS(L8:L41,"=0",A8:A41,"P")+COUNTIFS(L8:L41,"",A8:A41,"P")+SUM(Q8:Q41)</f>
        <v>0</v>
      </c>
    </row>
    <row r="8">
      <c r="A8" s="1" t="s">
        <v>180</v>
      </c>
      <c r="C8" s="22" t="s">
        <v>3528</v>
      </c>
      <c r="E8" s="23" t="s">
        <v>105</v>
      </c>
      <c r="L8" s="24">
        <f>L9+L14+L27+L32</f>
        <v>0</v>
      </c>
      <c r="M8" s="24">
        <f>M9+M14+M27+M32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21.870000000000001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>
      <c r="A14" s="1" t="s">
        <v>182</v>
      </c>
      <c r="C14" s="22" t="s">
        <v>641</v>
      </c>
      <c r="E14" s="23" t="s">
        <v>3529</v>
      </c>
      <c r="L14" s="24">
        <f>SUMIFS(L15:L26,A15:A26,"P")</f>
        <v>0</v>
      </c>
      <c r="M14" s="24">
        <f>SUMIFS(M15:M26,A15:A26,"P")</f>
        <v>0</v>
      </c>
      <c r="N14" s="25"/>
    </row>
    <row r="15" ht="25.5">
      <c r="A15" s="1" t="s">
        <v>185</v>
      </c>
      <c r="B15" s="1">
        <v>4</v>
      </c>
      <c r="C15" s="26" t="s">
        <v>3530</v>
      </c>
      <c r="D15" t="s">
        <v>239</v>
      </c>
      <c r="E15" s="27" t="s">
        <v>3531</v>
      </c>
      <c r="F15" s="28" t="s">
        <v>241</v>
      </c>
      <c r="G15" s="29">
        <v>12.15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242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191</v>
      </c>
      <c r="E16" s="27" t="s">
        <v>3532</v>
      </c>
    </row>
    <row r="17">
      <c r="A17" s="1" t="s">
        <v>193</v>
      </c>
      <c r="E17" s="33" t="s">
        <v>3533</v>
      </c>
    </row>
    <row r="18" ht="63.75">
      <c r="A18" s="1" t="s">
        <v>194</v>
      </c>
      <c r="E18" s="27" t="s">
        <v>3338</v>
      </c>
    </row>
    <row r="19" ht="25.5">
      <c r="A19" s="1" t="s">
        <v>185</v>
      </c>
      <c r="B19" s="1">
        <v>3</v>
      </c>
      <c r="C19" s="26" t="s">
        <v>3534</v>
      </c>
      <c r="D19" t="s">
        <v>239</v>
      </c>
      <c r="E19" s="27" t="s">
        <v>3535</v>
      </c>
      <c r="F19" s="28" t="s">
        <v>241</v>
      </c>
      <c r="G19" s="29">
        <v>12.15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3536</v>
      </c>
    </row>
    <row r="21">
      <c r="A21" s="1" t="s">
        <v>193</v>
      </c>
      <c r="E21" s="33" t="s">
        <v>3537</v>
      </c>
    </row>
    <row r="22" ht="63.75">
      <c r="A22" s="1" t="s">
        <v>194</v>
      </c>
      <c r="E22" s="27" t="s">
        <v>3338</v>
      </c>
    </row>
    <row r="23">
      <c r="A23" s="1" t="s">
        <v>185</v>
      </c>
      <c r="B23" s="1">
        <v>2</v>
      </c>
      <c r="C23" s="26" t="s">
        <v>250</v>
      </c>
      <c r="D23" t="s">
        <v>239</v>
      </c>
      <c r="E23" s="27" t="s">
        <v>251</v>
      </c>
      <c r="F23" s="28" t="s">
        <v>241</v>
      </c>
      <c r="G23" s="29">
        <v>12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3538</v>
      </c>
    </row>
    <row r="25">
      <c r="A25" s="1" t="s">
        <v>193</v>
      </c>
      <c r="E25" s="33" t="s">
        <v>3539</v>
      </c>
    </row>
    <row r="26" ht="331.5">
      <c r="A26" s="1" t="s">
        <v>194</v>
      </c>
      <c r="E26" s="27" t="s">
        <v>3540</v>
      </c>
    </row>
    <row r="27">
      <c r="A27" s="1" t="s">
        <v>182</v>
      </c>
      <c r="C27" s="22" t="s">
        <v>3541</v>
      </c>
      <c r="E27" s="23" t="s">
        <v>3542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185</v>
      </c>
      <c r="B28" s="1">
        <v>5</v>
      </c>
      <c r="C28" s="26" t="s">
        <v>262</v>
      </c>
      <c r="D28" t="s">
        <v>239</v>
      </c>
      <c r="E28" s="27" t="s">
        <v>263</v>
      </c>
      <c r="F28" s="28" t="s">
        <v>241</v>
      </c>
      <c r="G28" s="29">
        <v>12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242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191</v>
      </c>
      <c r="E29" s="27" t="s">
        <v>243</v>
      </c>
    </row>
    <row r="30">
      <c r="A30" s="1" t="s">
        <v>193</v>
      </c>
    </row>
    <row r="31" ht="229.5">
      <c r="A31" s="1" t="s">
        <v>194</v>
      </c>
      <c r="E31" s="27" t="s">
        <v>264</v>
      </c>
    </row>
    <row r="32">
      <c r="A32" s="1" t="s">
        <v>182</v>
      </c>
      <c r="C32" s="22" t="s">
        <v>1684</v>
      </c>
      <c r="E32" s="23" t="s">
        <v>1685</v>
      </c>
      <c r="L32" s="24">
        <f>SUMIFS(L33:L40,A33:A40,"P")</f>
        <v>0</v>
      </c>
      <c r="M32" s="24">
        <f>SUMIFS(M33:M40,A33:A40,"P")</f>
        <v>0</v>
      </c>
      <c r="N32" s="25"/>
    </row>
    <row r="33">
      <c r="A33" s="1" t="s">
        <v>185</v>
      </c>
      <c r="B33" s="1">
        <v>6</v>
      </c>
      <c r="C33" s="26" t="s">
        <v>3543</v>
      </c>
      <c r="D33" t="s">
        <v>239</v>
      </c>
      <c r="E33" s="27" t="s">
        <v>3544</v>
      </c>
      <c r="F33" s="28" t="s">
        <v>269</v>
      </c>
      <c r="G33" s="29">
        <v>81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242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191</v>
      </c>
      <c r="E34" s="27" t="s">
        <v>3545</v>
      </c>
    </row>
    <row r="35">
      <c r="A35" s="1" t="s">
        <v>193</v>
      </c>
      <c r="E35" s="33" t="s">
        <v>3546</v>
      </c>
    </row>
    <row r="36" ht="51">
      <c r="A36" s="1" t="s">
        <v>194</v>
      </c>
      <c r="E36" s="27" t="s">
        <v>275</v>
      </c>
    </row>
    <row r="37">
      <c r="A37" s="1" t="s">
        <v>185</v>
      </c>
      <c r="B37" s="1">
        <v>7</v>
      </c>
      <c r="C37" s="26" t="s">
        <v>3547</v>
      </c>
      <c r="D37" t="s">
        <v>239</v>
      </c>
      <c r="E37" s="27" t="s">
        <v>3548</v>
      </c>
      <c r="F37" s="28" t="s">
        <v>241</v>
      </c>
      <c r="G37" s="29">
        <v>12.15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759</v>
      </c>
      <c r="O37" s="32">
        <f>M37*AA37</f>
        <v>0</v>
      </c>
      <c r="P37" s="1">
        <v>3</v>
      </c>
      <c r="AA37" s="1">
        <f>IF(P37=1,$O$3,IF(P37=2,$O$4,$O$5))</f>
        <v>0</v>
      </c>
    </row>
    <row r="38" ht="25.5">
      <c r="A38" s="1" t="s">
        <v>191</v>
      </c>
      <c r="E38" s="27" t="s">
        <v>3549</v>
      </c>
    </row>
    <row r="39">
      <c r="A39" s="1" t="s">
        <v>193</v>
      </c>
      <c r="E39" s="33" t="s">
        <v>3550</v>
      </c>
    </row>
    <row r="40" ht="102">
      <c r="A40" s="1" t="s">
        <v>194</v>
      </c>
      <c r="E40" s="27" t="s">
        <v>290</v>
      </c>
    </row>
  </sheetData>
  <sheetProtection sheet="1" objects="1" scenarios="1" spinCount="100000" saltValue="U8t8GvALVzqFeytYqm5rwVnWeCs/JUDPo+mLh3dSMLl78xXADA9fsTvjYSFLzUN7JhF2B4RYd4YdvfSKTN9N2w==" hashValue="XJDRCN3aLs1S0BGz9qo/7x6dqc48FfGunbSAA9l/rgbVEqdYODmuBnWI7j0mmzMzc7Dwz4n91vDnu/B/R3Ij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98</v>
      </c>
      <c r="M3" s="20">
        <f>Rekapitulace!C53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98</v>
      </c>
      <c r="D4" s="1"/>
      <c r="E4" s="17" t="s">
        <v>99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COUNTIFS(L8:L74,"=0",A8:A74,"P")+COUNTIFS(L8:L74,"",A8:A74,"P")+SUM(Q8:Q74)</f>
        <v>0</v>
      </c>
    </row>
    <row r="8">
      <c r="A8" s="1" t="s">
        <v>180</v>
      </c>
      <c r="C8" s="22" t="s">
        <v>3551</v>
      </c>
      <c r="E8" s="23" t="s">
        <v>107</v>
      </c>
      <c r="L8" s="24">
        <f>L9+L26+L47+L52+L69</f>
        <v>0</v>
      </c>
      <c r="M8" s="24">
        <f>M9+M26+M47+M52+M69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185</v>
      </c>
      <c r="B10" s="1">
        <v>2</v>
      </c>
      <c r="C10" s="26" t="s">
        <v>3255</v>
      </c>
      <c r="D10" t="s">
        <v>239</v>
      </c>
      <c r="E10" s="27" t="s">
        <v>3256</v>
      </c>
      <c r="F10" s="28" t="s">
        <v>319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3257</v>
      </c>
    </row>
    <row r="12">
      <c r="A12" s="1" t="s">
        <v>193</v>
      </c>
      <c r="E12" s="33" t="s">
        <v>3258</v>
      </c>
    </row>
    <row r="13" ht="51">
      <c r="A13" s="1" t="s">
        <v>194</v>
      </c>
      <c r="E13" s="27" t="s">
        <v>3259</v>
      </c>
    </row>
    <row r="14">
      <c r="A14" s="1" t="s">
        <v>185</v>
      </c>
      <c r="B14" s="1">
        <v>3</v>
      </c>
      <c r="C14" s="26" t="s">
        <v>3260</v>
      </c>
      <c r="D14" t="s">
        <v>239</v>
      </c>
      <c r="E14" s="27" t="s">
        <v>3261</v>
      </c>
      <c r="F14" s="28" t="s">
        <v>319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3262</v>
      </c>
    </row>
    <row r="16">
      <c r="A16" s="1" t="s">
        <v>193</v>
      </c>
      <c r="E16" s="33" t="s">
        <v>3258</v>
      </c>
    </row>
    <row r="17">
      <c r="A17" s="1" t="s">
        <v>194</v>
      </c>
      <c r="E17" s="27" t="s">
        <v>1251</v>
      </c>
    </row>
    <row r="18">
      <c r="A18" s="1" t="s">
        <v>185</v>
      </c>
      <c r="B18" s="1">
        <v>4</v>
      </c>
      <c r="C18" s="26" t="s">
        <v>3263</v>
      </c>
      <c r="D18" t="s">
        <v>239</v>
      </c>
      <c r="E18" s="27" t="s">
        <v>3264</v>
      </c>
      <c r="F18" s="28" t="s">
        <v>319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3265</v>
      </c>
    </row>
    <row r="20">
      <c r="A20" s="1" t="s">
        <v>193</v>
      </c>
      <c r="E20" s="33" t="s">
        <v>3258</v>
      </c>
    </row>
    <row r="21">
      <c r="A21" s="1" t="s">
        <v>194</v>
      </c>
      <c r="E21" s="27" t="s">
        <v>1251</v>
      </c>
    </row>
    <row r="22" ht="25.5">
      <c r="A22" s="1" t="s">
        <v>185</v>
      </c>
      <c r="B22" s="1">
        <v>1</v>
      </c>
      <c r="C22" s="26" t="s">
        <v>186</v>
      </c>
      <c r="D22" t="s">
        <v>187</v>
      </c>
      <c r="E22" s="27" t="s">
        <v>188</v>
      </c>
      <c r="F22" s="28" t="s">
        <v>189</v>
      </c>
      <c r="G22" s="29">
        <v>145.90000000000001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  <c r="E24" s="33" t="s">
        <v>3552</v>
      </c>
    </row>
    <row r="25" ht="153">
      <c r="A25" s="1" t="s">
        <v>194</v>
      </c>
      <c r="E25" s="27" t="s">
        <v>195</v>
      </c>
    </row>
    <row r="26">
      <c r="A26" s="1" t="s">
        <v>182</v>
      </c>
      <c r="C26" s="22" t="s">
        <v>641</v>
      </c>
      <c r="E26" s="23" t="s">
        <v>699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185</v>
      </c>
      <c r="B27" s="1">
        <v>5</v>
      </c>
      <c r="C27" s="26" t="s">
        <v>256</v>
      </c>
      <c r="D27" t="s">
        <v>239</v>
      </c>
      <c r="E27" s="27" t="s">
        <v>257</v>
      </c>
      <c r="F27" s="28" t="s">
        <v>241</v>
      </c>
      <c r="G27" s="29">
        <v>59.548000000000002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3553</v>
      </c>
    </row>
    <row r="30" ht="344.25">
      <c r="A30" s="1" t="s">
        <v>194</v>
      </c>
      <c r="E30" s="27" t="s">
        <v>3268</v>
      </c>
    </row>
    <row r="31">
      <c r="A31" s="1" t="s">
        <v>185</v>
      </c>
      <c r="B31" s="1">
        <v>6</v>
      </c>
      <c r="C31" s="26" t="s">
        <v>3269</v>
      </c>
      <c r="D31" t="s">
        <v>239</v>
      </c>
      <c r="E31" s="27" t="s">
        <v>3270</v>
      </c>
      <c r="F31" s="28" t="s">
        <v>241</v>
      </c>
      <c r="G31" s="29">
        <v>72.950000000000003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 ht="25.5">
      <c r="A33" s="1" t="s">
        <v>193</v>
      </c>
      <c r="E33" s="33" t="s">
        <v>3554</v>
      </c>
    </row>
    <row r="34" ht="344.25">
      <c r="A34" s="1" t="s">
        <v>194</v>
      </c>
      <c r="E34" s="27" t="s">
        <v>3268</v>
      </c>
    </row>
    <row r="35">
      <c r="A35" s="1" t="s">
        <v>185</v>
      </c>
      <c r="B35" s="1">
        <v>7</v>
      </c>
      <c r="C35" s="26" t="s">
        <v>262</v>
      </c>
      <c r="D35" t="s">
        <v>239</v>
      </c>
      <c r="E35" s="27" t="s">
        <v>263</v>
      </c>
      <c r="F35" s="28" t="s">
        <v>241</v>
      </c>
      <c r="G35" s="29">
        <v>40.148000000000003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3555</v>
      </c>
    </row>
    <row r="38" ht="229.5">
      <c r="A38" s="1" t="s">
        <v>194</v>
      </c>
      <c r="E38" s="27" t="s">
        <v>3273</v>
      </c>
    </row>
    <row r="39">
      <c r="A39" s="1" t="s">
        <v>185</v>
      </c>
      <c r="B39" s="1">
        <v>8</v>
      </c>
      <c r="C39" s="26" t="s">
        <v>3274</v>
      </c>
      <c r="D39" t="s">
        <v>239</v>
      </c>
      <c r="E39" s="27" t="s">
        <v>3275</v>
      </c>
      <c r="F39" s="28" t="s">
        <v>241</v>
      </c>
      <c r="G39" s="29">
        <v>19.440000000000001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3556</v>
      </c>
    </row>
    <row r="42" ht="229.5">
      <c r="A42" s="1" t="s">
        <v>194</v>
      </c>
      <c r="E42" s="27" t="s">
        <v>3277</v>
      </c>
    </row>
    <row r="43">
      <c r="A43" s="1" t="s">
        <v>185</v>
      </c>
      <c r="B43" s="1">
        <v>9</v>
      </c>
      <c r="C43" s="26" t="s">
        <v>3004</v>
      </c>
      <c r="D43" t="s">
        <v>239</v>
      </c>
      <c r="E43" s="27" t="s">
        <v>3005</v>
      </c>
      <c r="F43" s="28" t="s">
        <v>241</v>
      </c>
      <c r="G43" s="29">
        <v>49.020000000000003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  <c r="E45" s="33" t="s">
        <v>3557</v>
      </c>
    </row>
    <row r="46" ht="293.25">
      <c r="A46" s="1" t="s">
        <v>194</v>
      </c>
      <c r="E46" s="27" t="s">
        <v>3279</v>
      </c>
    </row>
    <row r="47">
      <c r="A47" s="1" t="s">
        <v>182</v>
      </c>
      <c r="C47" s="22" t="s">
        <v>1304</v>
      </c>
      <c r="E47" s="23" t="s">
        <v>1305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185</v>
      </c>
      <c r="B48" s="1">
        <v>10</v>
      </c>
      <c r="C48" s="26" t="s">
        <v>3558</v>
      </c>
      <c r="D48" t="s">
        <v>239</v>
      </c>
      <c r="E48" s="27" t="s">
        <v>3559</v>
      </c>
      <c r="F48" s="28" t="s">
        <v>285</v>
      </c>
      <c r="G48" s="29">
        <v>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191</v>
      </c>
      <c r="E49" s="27" t="s">
        <v>243</v>
      </c>
    </row>
    <row r="50">
      <c r="A50" s="1" t="s">
        <v>193</v>
      </c>
      <c r="E50" s="33" t="s">
        <v>3560</v>
      </c>
    </row>
    <row r="51" ht="153">
      <c r="A51" s="1" t="s">
        <v>194</v>
      </c>
      <c r="E51" s="27" t="s">
        <v>3561</v>
      </c>
    </row>
    <row r="52">
      <c r="A52" s="1" t="s">
        <v>182</v>
      </c>
      <c r="C52" s="22" t="s">
        <v>2850</v>
      </c>
      <c r="E52" s="23" t="s">
        <v>2851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185</v>
      </c>
      <c r="B53" s="1">
        <v>11</v>
      </c>
      <c r="C53" s="26" t="s">
        <v>3562</v>
      </c>
      <c r="D53" t="s">
        <v>239</v>
      </c>
      <c r="E53" s="27" t="s">
        <v>3563</v>
      </c>
      <c r="F53" s="28" t="s">
        <v>289</v>
      </c>
      <c r="G53" s="29">
        <v>151.5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242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191</v>
      </c>
      <c r="E54" s="27" t="s">
        <v>3564</v>
      </c>
    </row>
    <row r="55" ht="25.5">
      <c r="A55" s="1" t="s">
        <v>193</v>
      </c>
      <c r="E55" s="33" t="s">
        <v>3565</v>
      </c>
    </row>
    <row r="56" ht="255">
      <c r="A56" s="1" t="s">
        <v>194</v>
      </c>
      <c r="E56" s="27" t="s">
        <v>3566</v>
      </c>
    </row>
    <row r="57">
      <c r="A57" s="1" t="s">
        <v>185</v>
      </c>
      <c r="B57" s="1">
        <v>12</v>
      </c>
      <c r="C57" s="26" t="s">
        <v>2852</v>
      </c>
      <c r="D57" t="s">
        <v>239</v>
      </c>
      <c r="E57" s="27" t="s">
        <v>2853</v>
      </c>
      <c r="F57" s="28" t="s">
        <v>285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242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191</v>
      </c>
      <c r="E58" s="27" t="s">
        <v>243</v>
      </c>
    </row>
    <row r="59">
      <c r="A59" s="1" t="s">
        <v>193</v>
      </c>
      <c r="E59" s="33" t="s">
        <v>3560</v>
      </c>
    </row>
    <row r="60" ht="102">
      <c r="A60" s="1" t="s">
        <v>194</v>
      </c>
      <c r="E60" s="27" t="s">
        <v>3567</v>
      </c>
    </row>
    <row r="61">
      <c r="A61" s="1" t="s">
        <v>185</v>
      </c>
      <c r="B61" s="1">
        <v>13</v>
      </c>
      <c r="C61" s="26" t="s">
        <v>3316</v>
      </c>
      <c r="D61" t="s">
        <v>239</v>
      </c>
      <c r="E61" s="27" t="s">
        <v>3317</v>
      </c>
      <c r="F61" s="28" t="s">
        <v>241</v>
      </c>
      <c r="G61" s="29">
        <v>3.3599999999999999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242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191</v>
      </c>
      <c r="E62" s="27" t="s">
        <v>243</v>
      </c>
    </row>
    <row r="63">
      <c r="A63" s="1" t="s">
        <v>193</v>
      </c>
      <c r="E63" s="33" t="s">
        <v>3568</v>
      </c>
    </row>
    <row r="64" ht="369.75">
      <c r="A64" s="1" t="s">
        <v>194</v>
      </c>
      <c r="E64" s="27" t="s">
        <v>3094</v>
      </c>
    </row>
    <row r="65">
      <c r="A65" s="1" t="s">
        <v>185</v>
      </c>
      <c r="B65" s="1">
        <v>14</v>
      </c>
      <c r="C65" s="26" t="s">
        <v>3569</v>
      </c>
      <c r="D65" t="s">
        <v>239</v>
      </c>
      <c r="E65" s="27" t="s">
        <v>3570</v>
      </c>
      <c r="F65" s="28" t="s">
        <v>289</v>
      </c>
      <c r="G65" s="29">
        <v>151.5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242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191</v>
      </c>
      <c r="E66" s="27" t="s">
        <v>243</v>
      </c>
    </row>
    <row r="67" ht="25.5">
      <c r="A67" s="1" t="s">
        <v>193</v>
      </c>
      <c r="E67" s="33" t="s">
        <v>3565</v>
      </c>
    </row>
    <row r="68" ht="63.75">
      <c r="A68" s="1" t="s">
        <v>194</v>
      </c>
      <c r="E68" s="27" t="s">
        <v>3322</v>
      </c>
    </row>
    <row r="69">
      <c r="A69" s="1" t="s">
        <v>182</v>
      </c>
      <c r="C69" s="22" t="s">
        <v>1616</v>
      </c>
      <c r="E69" s="23" t="s">
        <v>2631</v>
      </c>
      <c r="L69" s="24">
        <f>SUMIFS(L70:L73,A70:A73,"P")</f>
        <v>0</v>
      </c>
      <c r="M69" s="24">
        <f>SUMIFS(M70:M73,A70:A73,"P")</f>
        <v>0</v>
      </c>
      <c r="N69" s="25"/>
    </row>
    <row r="70">
      <c r="A70" s="1" t="s">
        <v>185</v>
      </c>
      <c r="B70" s="1">
        <v>15</v>
      </c>
      <c r="C70" s="26" t="s">
        <v>3571</v>
      </c>
      <c r="D70" t="s">
        <v>239</v>
      </c>
      <c r="E70" s="27" t="s">
        <v>3572</v>
      </c>
      <c r="F70" s="28" t="s">
        <v>241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3573</v>
      </c>
    </row>
    <row r="72">
      <c r="A72" s="1" t="s">
        <v>193</v>
      </c>
      <c r="E72" s="33" t="s">
        <v>2969</v>
      </c>
    </row>
    <row r="73" ht="89.25">
      <c r="A73" s="1" t="s">
        <v>194</v>
      </c>
      <c r="E73" s="27" t="s">
        <v>3574</v>
      </c>
    </row>
  </sheetData>
  <sheetProtection sheet="1" objects="1" scenarios="1" spinCount="100000" saltValue="B/x6fh7KWgJrqSu3icVkiwVsQ8HqsqxqpzSHbNHR+PERQO//Dbz/0+LcD3WrwrWTIoJS8XeuCYE5moPMkQactg==" hashValue="fADUPiZcKBAMJTiIS9mTxTMZ1cJvrVLhBxBQha83Um4IOl4ki27weg/MHsF95zpjDac0+zKog73/b4W5YYde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COUNTIFS(L8:L142,"=0",A8:A142,"P")+COUNTIFS(L8:L142,"",A8:A142,"P")+SUM(Q8:Q142)</f>
        <v>0</v>
      </c>
    </row>
    <row r="8">
      <c r="A8" s="1" t="s">
        <v>180</v>
      </c>
      <c r="C8" s="22" t="s">
        <v>3575</v>
      </c>
      <c r="E8" s="23" t="s">
        <v>111</v>
      </c>
      <c r="L8" s="24">
        <f>L9+L26+L87+L92+L129</f>
        <v>0</v>
      </c>
      <c r="M8" s="24">
        <f>M9+M26+M87+M92+M129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185</v>
      </c>
      <c r="B10" s="1">
        <v>1</v>
      </c>
      <c r="C10" s="26" t="s">
        <v>2951</v>
      </c>
      <c r="D10" t="s">
        <v>239</v>
      </c>
      <c r="E10" s="27" t="s">
        <v>2952</v>
      </c>
      <c r="F10" s="28" t="s">
        <v>241</v>
      </c>
      <c r="G10" s="29">
        <v>535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3576</v>
      </c>
    </row>
    <row r="13" ht="25.5">
      <c r="A13" s="1" t="s">
        <v>194</v>
      </c>
      <c r="E13" s="27" t="s">
        <v>2954</v>
      </c>
    </row>
    <row r="14">
      <c r="A14" s="1" t="s">
        <v>185</v>
      </c>
      <c r="B14" s="1">
        <v>2</v>
      </c>
      <c r="C14" s="26" t="s">
        <v>2955</v>
      </c>
      <c r="D14" t="s">
        <v>239</v>
      </c>
      <c r="E14" s="27" t="s">
        <v>2956</v>
      </c>
      <c r="F14" s="28" t="s">
        <v>241</v>
      </c>
      <c r="G14" s="29">
        <v>19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3577</v>
      </c>
    </row>
    <row r="17" ht="25.5">
      <c r="A17" s="1" t="s">
        <v>194</v>
      </c>
      <c r="E17" s="27" t="s">
        <v>2954</v>
      </c>
    </row>
    <row r="18" ht="25.5">
      <c r="A18" s="1" t="s">
        <v>185</v>
      </c>
      <c r="B18" s="1">
        <v>3</v>
      </c>
      <c r="C18" s="26" t="s">
        <v>186</v>
      </c>
      <c r="D18" t="s">
        <v>187</v>
      </c>
      <c r="E18" s="27" t="s">
        <v>188</v>
      </c>
      <c r="F18" s="28" t="s">
        <v>189</v>
      </c>
      <c r="G18" s="29">
        <v>1600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  <c r="E20" s="33" t="s">
        <v>3578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4</v>
      </c>
      <c r="C22" s="26" t="s">
        <v>2977</v>
      </c>
      <c r="D22" t="s">
        <v>2978</v>
      </c>
      <c r="E22" s="27" t="s">
        <v>2979</v>
      </c>
      <c r="F22" s="28" t="s">
        <v>189</v>
      </c>
      <c r="G22" s="29">
        <v>513.45600000000002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 ht="25.5">
      <c r="A24" s="1" t="s">
        <v>193</v>
      </c>
      <c r="E24" s="33" t="s">
        <v>3579</v>
      </c>
    </row>
    <row r="25" ht="153">
      <c r="A25" s="1" t="s">
        <v>194</v>
      </c>
      <c r="E25" s="27" t="s">
        <v>195</v>
      </c>
    </row>
    <row r="26">
      <c r="A26" s="1" t="s">
        <v>182</v>
      </c>
      <c r="C26" s="22" t="s">
        <v>641</v>
      </c>
      <c r="E26" s="23" t="s">
        <v>699</v>
      </c>
      <c r="L26" s="24">
        <f>SUMIFS(L27:L86,A27:A86,"P")</f>
        <v>0</v>
      </c>
      <c r="M26" s="24">
        <f>SUMIFS(M27:M86,A27:A86,"P")</f>
        <v>0</v>
      </c>
      <c r="N26" s="25"/>
    </row>
    <row r="27">
      <c r="A27" s="1" t="s">
        <v>185</v>
      </c>
      <c r="B27" s="1">
        <v>5</v>
      </c>
      <c r="C27" s="26" t="s">
        <v>3580</v>
      </c>
      <c r="D27" t="s">
        <v>239</v>
      </c>
      <c r="E27" s="27" t="s">
        <v>3581</v>
      </c>
      <c r="F27" s="28" t="s">
        <v>241</v>
      </c>
      <c r="G27" s="29">
        <v>180.16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3582</v>
      </c>
    </row>
    <row r="29" ht="25.5">
      <c r="A29" s="1" t="s">
        <v>193</v>
      </c>
      <c r="E29" s="33" t="s">
        <v>3583</v>
      </c>
    </row>
    <row r="30" ht="63.75">
      <c r="A30" s="1" t="s">
        <v>194</v>
      </c>
      <c r="E30" s="27" t="s">
        <v>2893</v>
      </c>
    </row>
    <row r="31" ht="25.5">
      <c r="A31" s="1" t="s">
        <v>185</v>
      </c>
      <c r="B31" s="1">
        <v>6</v>
      </c>
      <c r="C31" s="26" t="s">
        <v>3584</v>
      </c>
      <c r="D31" t="s">
        <v>239</v>
      </c>
      <c r="E31" s="27" t="s">
        <v>3585</v>
      </c>
      <c r="F31" s="28" t="s">
        <v>241</v>
      </c>
      <c r="G31" s="29">
        <v>270.24000000000001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>
      <c r="A33" s="1" t="s">
        <v>193</v>
      </c>
      <c r="E33" s="33" t="s">
        <v>3586</v>
      </c>
    </row>
    <row r="34" ht="63.75">
      <c r="A34" s="1" t="s">
        <v>194</v>
      </c>
      <c r="E34" s="27" t="s">
        <v>3587</v>
      </c>
    </row>
    <row r="35">
      <c r="A35" s="1" t="s">
        <v>185</v>
      </c>
      <c r="B35" s="1">
        <v>7</v>
      </c>
      <c r="C35" s="26" t="s">
        <v>3588</v>
      </c>
      <c r="D35" t="s">
        <v>239</v>
      </c>
      <c r="E35" s="27" t="s">
        <v>3589</v>
      </c>
      <c r="F35" s="28" t="s">
        <v>241</v>
      </c>
      <c r="G35" s="29">
        <v>800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3590</v>
      </c>
    </row>
    <row r="38" ht="369.75">
      <c r="A38" s="1" t="s">
        <v>194</v>
      </c>
      <c r="E38" s="27" t="s">
        <v>3591</v>
      </c>
    </row>
    <row r="39">
      <c r="A39" s="1" t="s">
        <v>185</v>
      </c>
      <c r="B39" s="1">
        <v>8</v>
      </c>
      <c r="C39" s="26" t="s">
        <v>3592</v>
      </c>
      <c r="D39" t="s">
        <v>239</v>
      </c>
      <c r="E39" s="27" t="s">
        <v>3593</v>
      </c>
      <c r="F39" s="28" t="s">
        <v>241</v>
      </c>
      <c r="G39" s="29">
        <v>535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2983</v>
      </c>
    </row>
    <row r="41" ht="25.5">
      <c r="A41" s="1" t="s">
        <v>193</v>
      </c>
      <c r="E41" s="33" t="s">
        <v>3594</v>
      </c>
    </row>
    <row r="42" ht="306">
      <c r="A42" s="1" t="s">
        <v>194</v>
      </c>
      <c r="E42" s="27" t="s">
        <v>3595</v>
      </c>
    </row>
    <row r="43">
      <c r="A43" s="1" t="s">
        <v>185</v>
      </c>
      <c r="B43" s="1">
        <v>9</v>
      </c>
      <c r="C43" s="26" t="s">
        <v>3596</v>
      </c>
      <c r="D43" t="s">
        <v>239</v>
      </c>
      <c r="E43" s="27" t="s">
        <v>3597</v>
      </c>
      <c r="F43" s="28" t="s">
        <v>241</v>
      </c>
      <c r="G43" s="29">
        <v>19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2986</v>
      </c>
    </row>
    <row r="45" ht="25.5">
      <c r="A45" s="1" t="s">
        <v>193</v>
      </c>
      <c r="E45" s="33" t="s">
        <v>3598</v>
      </c>
    </row>
    <row r="46" ht="306">
      <c r="A46" s="1" t="s">
        <v>194</v>
      </c>
      <c r="E46" s="27" t="s">
        <v>3595</v>
      </c>
    </row>
    <row r="47">
      <c r="A47" s="1" t="s">
        <v>185</v>
      </c>
      <c r="B47" s="1">
        <v>10</v>
      </c>
      <c r="C47" s="26" t="s">
        <v>3599</v>
      </c>
      <c r="D47" t="s">
        <v>239</v>
      </c>
      <c r="E47" s="27" t="s">
        <v>3600</v>
      </c>
      <c r="F47" s="28" t="s">
        <v>241</v>
      </c>
      <c r="G47" s="29">
        <v>78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3601</v>
      </c>
    </row>
    <row r="50" ht="267.75">
      <c r="A50" s="1" t="s">
        <v>194</v>
      </c>
      <c r="E50" s="27" t="s">
        <v>3602</v>
      </c>
    </row>
    <row r="51">
      <c r="A51" s="1" t="s">
        <v>185</v>
      </c>
      <c r="B51" s="1">
        <v>11</v>
      </c>
      <c r="C51" s="26" t="s">
        <v>2999</v>
      </c>
      <c r="D51" t="s">
        <v>239</v>
      </c>
      <c r="E51" s="27" t="s">
        <v>3000</v>
      </c>
      <c r="F51" s="28" t="s">
        <v>241</v>
      </c>
      <c r="G51" s="29">
        <v>800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  <c r="E53" s="33" t="s">
        <v>3603</v>
      </c>
    </row>
    <row r="54" ht="191.25">
      <c r="A54" s="1" t="s">
        <v>194</v>
      </c>
      <c r="E54" s="27" t="s">
        <v>3604</v>
      </c>
    </row>
    <row r="55">
      <c r="A55" s="1" t="s">
        <v>185</v>
      </c>
      <c r="B55" s="1">
        <v>12</v>
      </c>
      <c r="C55" s="26" t="s">
        <v>3605</v>
      </c>
      <c r="D55" t="s">
        <v>239</v>
      </c>
      <c r="E55" s="27" t="s">
        <v>3606</v>
      </c>
      <c r="F55" s="28" t="s">
        <v>241</v>
      </c>
      <c r="G55" s="29">
        <v>440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  <c r="E57" s="33" t="s">
        <v>3607</v>
      </c>
    </row>
    <row r="58" ht="267.75">
      <c r="A58" s="1" t="s">
        <v>194</v>
      </c>
      <c r="E58" s="27" t="s">
        <v>3602</v>
      </c>
    </row>
    <row r="59">
      <c r="A59" s="1" t="s">
        <v>185</v>
      </c>
      <c r="B59" s="1">
        <v>13</v>
      </c>
      <c r="C59" s="26" t="s">
        <v>2930</v>
      </c>
      <c r="D59" t="s">
        <v>239</v>
      </c>
      <c r="E59" s="27" t="s">
        <v>2931</v>
      </c>
      <c r="F59" s="28" t="s">
        <v>241</v>
      </c>
      <c r="G59" s="29">
        <v>17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  <c r="E61" s="33" t="s">
        <v>3608</v>
      </c>
    </row>
    <row r="62" ht="242.25">
      <c r="A62" s="1" t="s">
        <v>194</v>
      </c>
      <c r="E62" s="27" t="s">
        <v>3609</v>
      </c>
    </row>
    <row r="63">
      <c r="A63" s="1" t="s">
        <v>185</v>
      </c>
      <c r="B63" s="1">
        <v>14</v>
      </c>
      <c r="C63" s="26" t="s">
        <v>2732</v>
      </c>
      <c r="D63" t="s">
        <v>239</v>
      </c>
      <c r="E63" s="27" t="s">
        <v>2733</v>
      </c>
      <c r="F63" s="28" t="s">
        <v>269</v>
      </c>
      <c r="G63" s="29">
        <v>1060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  <c r="E65" s="33" t="s">
        <v>3610</v>
      </c>
    </row>
    <row r="66" ht="25.5">
      <c r="A66" s="1" t="s">
        <v>194</v>
      </c>
      <c r="E66" s="27" t="s">
        <v>2906</v>
      </c>
    </row>
    <row r="67">
      <c r="A67" s="1" t="s">
        <v>185</v>
      </c>
      <c r="B67" s="1">
        <v>15</v>
      </c>
      <c r="C67" s="26" t="s">
        <v>3008</v>
      </c>
      <c r="D67" t="s">
        <v>239</v>
      </c>
      <c r="E67" s="27" t="s">
        <v>3009</v>
      </c>
      <c r="F67" s="28" t="s">
        <v>241</v>
      </c>
      <c r="G67" s="29">
        <v>12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  <c r="E69" s="33" t="s">
        <v>3611</v>
      </c>
    </row>
    <row r="70" ht="38.25">
      <c r="A70" s="1" t="s">
        <v>194</v>
      </c>
      <c r="E70" s="27" t="s">
        <v>2799</v>
      </c>
    </row>
    <row r="71">
      <c r="A71" s="1" t="s">
        <v>185</v>
      </c>
      <c r="B71" s="1">
        <v>16</v>
      </c>
      <c r="C71" s="26" t="s">
        <v>3358</v>
      </c>
      <c r="D71" t="s">
        <v>239</v>
      </c>
      <c r="E71" s="27" t="s">
        <v>3359</v>
      </c>
      <c r="F71" s="28" t="s">
        <v>241</v>
      </c>
      <c r="G71" s="29">
        <v>7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  <c r="E73" s="33" t="s">
        <v>3612</v>
      </c>
    </row>
    <row r="74" ht="38.25">
      <c r="A74" s="1" t="s">
        <v>194</v>
      </c>
      <c r="E74" s="27" t="s">
        <v>3613</v>
      </c>
    </row>
    <row r="75">
      <c r="A75" s="1" t="s">
        <v>185</v>
      </c>
      <c r="B75" s="1">
        <v>17</v>
      </c>
      <c r="C75" s="26" t="s">
        <v>3361</v>
      </c>
      <c r="D75" t="s">
        <v>239</v>
      </c>
      <c r="E75" s="27" t="s">
        <v>3362</v>
      </c>
      <c r="F75" s="28" t="s">
        <v>269</v>
      </c>
      <c r="G75" s="29">
        <v>46.667000000000002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  <c r="E77" s="33" t="s">
        <v>3614</v>
      </c>
    </row>
    <row r="78" ht="25.5">
      <c r="A78" s="1" t="s">
        <v>194</v>
      </c>
      <c r="E78" s="27" t="s">
        <v>3615</v>
      </c>
    </row>
    <row r="79">
      <c r="A79" s="1" t="s">
        <v>185</v>
      </c>
      <c r="B79" s="1">
        <v>18</v>
      </c>
      <c r="C79" s="26" t="s">
        <v>2741</v>
      </c>
      <c r="D79" t="s">
        <v>239</v>
      </c>
      <c r="E79" s="27" t="s">
        <v>2742</v>
      </c>
      <c r="F79" s="28" t="s">
        <v>269</v>
      </c>
      <c r="G79" s="29">
        <v>80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>
      <c r="A81" s="1" t="s">
        <v>193</v>
      </c>
      <c r="E81" s="33" t="s">
        <v>3616</v>
      </c>
    </row>
    <row r="82" ht="25.5">
      <c r="A82" s="1" t="s">
        <v>194</v>
      </c>
      <c r="E82" s="27" t="s">
        <v>2744</v>
      </c>
    </row>
    <row r="83">
      <c r="A83" s="1" t="s">
        <v>185</v>
      </c>
      <c r="B83" s="1">
        <v>19</v>
      </c>
      <c r="C83" s="26" t="s">
        <v>3013</v>
      </c>
      <c r="D83" t="s">
        <v>239</v>
      </c>
      <c r="E83" s="27" t="s">
        <v>3014</v>
      </c>
      <c r="F83" s="28" t="s">
        <v>269</v>
      </c>
      <c r="G83" s="29">
        <v>379.80000000000001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 ht="25.5">
      <c r="A85" s="1" t="s">
        <v>193</v>
      </c>
      <c r="E85" s="33" t="s">
        <v>3617</v>
      </c>
    </row>
    <row r="86" ht="38.25">
      <c r="A86" s="1" t="s">
        <v>194</v>
      </c>
      <c r="E86" s="27" t="s">
        <v>3618</v>
      </c>
    </row>
    <row r="87">
      <c r="A87" s="1" t="s">
        <v>182</v>
      </c>
      <c r="C87" s="22" t="s">
        <v>778</v>
      </c>
      <c r="E87" s="23" t="s">
        <v>2801</v>
      </c>
      <c r="L87" s="24">
        <f>SUMIFS(L88:L91,A88:A91,"P")</f>
        <v>0</v>
      </c>
      <c r="M87" s="24">
        <f>SUMIFS(M88:M91,A88:A91,"P")</f>
        <v>0</v>
      </c>
      <c r="N87" s="25"/>
    </row>
    <row r="88">
      <c r="A88" s="1" t="s">
        <v>185</v>
      </c>
      <c r="B88" s="1">
        <v>20</v>
      </c>
      <c r="C88" s="26" t="s">
        <v>2802</v>
      </c>
      <c r="D88" t="s">
        <v>239</v>
      </c>
      <c r="E88" s="27" t="s">
        <v>2803</v>
      </c>
      <c r="F88" s="28" t="s">
        <v>289</v>
      </c>
      <c r="G88" s="29">
        <v>114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3619</v>
      </c>
    </row>
    <row r="90">
      <c r="A90" s="1" t="s">
        <v>193</v>
      </c>
      <c r="E90" s="33" t="s">
        <v>3620</v>
      </c>
    </row>
    <row r="91" ht="165.75">
      <c r="A91" s="1" t="s">
        <v>194</v>
      </c>
      <c r="E91" s="27" t="s">
        <v>3621</v>
      </c>
    </row>
    <row r="92">
      <c r="A92" s="1" t="s">
        <v>182</v>
      </c>
      <c r="C92" s="22" t="s">
        <v>1684</v>
      </c>
      <c r="E92" s="23" t="s">
        <v>1685</v>
      </c>
      <c r="L92" s="24">
        <f>SUMIFS(L93:L128,A93:A128,"P")</f>
        <v>0</v>
      </c>
      <c r="M92" s="24">
        <f>SUMIFS(M93:M128,A93:A128,"P")</f>
        <v>0</v>
      </c>
      <c r="N92" s="25"/>
    </row>
    <row r="93">
      <c r="A93" s="1" t="s">
        <v>185</v>
      </c>
      <c r="B93" s="1">
        <v>21</v>
      </c>
      <c r="C93" s="26" t="s">
        <v>2936</v>
      </c>
      <c r="D93" t="s">
        <v>239</v>
      </c>
      <c r="E93" s="27" t="s">
        <v>2937</v>
      </c>
      <c r="F93" s="28" t="s">
        <v>269</v>
      </c>
      <c r="G93" s="29">
        <v>812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242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191</v>
      </c>
      <c r="E94" s="27" t="s">
        <v>243</v>
      </c>
    </row>
    <row r="95">
      <c r="A95" s="1" t="s">
        <v>193</v>
      </c>
      <c r="E95" s="33" t="s">
        <v>3622</v>
      </c>
    </row>
    <row r="96" ht="51">
      <c r="A96" s="1" t="s">
        <v>194</v>
      </c>
      <c r="E96" s="27" t="s">
        <v>3623</v>
      </c>
    </row>
    <row r="97">
      <c r="A97" s="1" t="s">
        <v>185</v>
      </c>
      <c r="B97" s="1">
        <v>22</v>
      </c>
      <c r="C97" s="26" t="s">
        <v>3624</v>
      </c>
      <c r="D97" t="s">
        <v>239</v>
      </c>
      <c r="E97" s="27" t="s">
        <v>3625</v>
      </c>
      <c r="F97" s="28" t="s">
        <v>241</v>
      </c>
      <c r="G97" s="29">
        <v>249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242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191</v>
      </c>
      <c r="E98" s="27" t="s">
        <v>243</v>
      </c>
    </row>
    <row r="99" ht="38.25">
      <c r="A99" s="1" t="s">
        <v>193</v>
      </c>
      <c r="E99" s="33" t="s">
        <v>3626</v>
      </c>
    </row>
    <row r="100" ht="51">
      <c r="A100" s="1" t="s">
        <v>194</v>
      </c>
      <c r="E100" s="27" t="s">
        <v>3623</v>
      </c>
    </row>
    <row r="101">
      <c r="A101" s="1" t="s">
        <v>185</v>
      </c>
      <c r="B101" s="1">
        <v>23</v>
      </c>
      <c r="C101" s="26" t="s">
        <v>2939</v>
      </c>
      <c r="D101" t="s">
        <v>239</v>
      </c>
      <c r="E101" s="27" t="s">
        <v>2940</v>
      </c>
      <c r="F101" s="28" t="s">
        <v>269</v>
      </c>
      <c r="G101" s="29">
        <v>812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242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191</v>
      </c>
      <c r="E102" s="27" t="s">
        <v>3627</v>
      </c>
    </row>
    <row r="103">
      <c r="A103" s="1" t="s">
        <v>193</v>
      </c>
      <c r="E103" s="33" t="s">
        <v>3622</v>
      </c>
    </row>
    <row r="104" ht="51">
      <c r="A104" s="1" t="s">
        <v>194</v>
      </c>
      <c r="E104" s="27" t="s">
        <v>3628</v>
      </c>
    </row>
    <row r="105">
      <c r="A105" s="1" t="s">
        <v>185</v>
      </c>
      <c r="B105" s="1">
        <v>24</v>
      </c>
      <c r="C105" s="26" t="s">
        <v>3629</v>
      </c>
      <c r="D105" t="s">
        <v>239</v>
      </c>
      <c r="E105" s="27" t="s">
        <v>3630</v>
      </c>
      <c r="F105" s="28" t="s">
        <v>269</v>
      </c>
      <c r="G105" s="29">
        <v>812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242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191</v>
      </c>
      <c r="E106" s="27" t="s">
        <v>3631</v>
      </c>
    </row>
    <row r="107">
      <c r="A107" s="1" t="s">
        <v>193</v>
      </c>
      <c r="E107" s="33" t="s">
        <v>3622</v>
      </c>
    </row>
    <row r="108" ht="51">
      <c r="A108" s="1" t="s">
        <v>194</v>
      </c>
      <c r="E108" s="27" t="s">
        <v>3628</v>
      </c>
    </row>
    <row r="109">
      <c r="A109" s="1" t="s">
        <v>185</v>
      </c>
      <c r="B109" s="1">
        <v>25</v>
      </c>
      <c r="C109" s="26" t="s">
        <v>2944</v>
      </c>
      <c r="D109" t="s">
        <v>239</v>
      </c>
      <c r="E109" s="27" t="s">
        <v>2945</v>
      </c>
      <c r="F109" s="28" t="s">
        <v>269</v>
      </c>
      <c r="G109" s="29">
        <v>812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242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>
      <c r="A111" s="1" t="s">
        <v>193</v>
      </c>
      <c r="E111" s="33" t="s">
        <v>3622</v>
      </c>
    </row>
    <row r="112" ht="140.25">
      <c r="A112" s="1" t="s">
        <v>194</v>
      </c>
      <c r="E112" s="27" t="s">
        <v>3632</v>
      </c>
    </row>
    <row r="113">
      <c r="A113" s="1" t="s">
        <v>185</v>
      </c>
      <c r="B113" s="1">
        <v>26</v>
      </c>
      <c r="C113" s="26" t="s">
        <v>3633</v>
      </c>
      <c r="D113" t="s">
        <v>239</v>
      </c>
      <c r="E113" s="27" t="s">
        <v>3634</v>
      </c>
      <c r="F113" s="28" t="s">
        <v>269</v>
      </c>
      <c r="G113" s="29">
        <v>812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242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191</v>
      </c>
      <c r="E114" s="27" t="s">
        <v>3635</v>
      </c>
    </row>
    <row r="115">
      <c r="A115" s="1" t="s">
        <v>193</v>
      </c>
      <c r="E115" s="33" t="s">
        <v>3622</v>
      </c>
    </row>
    <row r="116" ht="140.25">
      <c r="A116" s="1" t="s">
        <v>194</v>
      </c>
      <c r="E116" s="27" t="s">
        <v>3632</v>
      </c>
    </row>
    <row r="117">
      <c r="A117" s="1" t="s">
        <v>185</v>
      </c>
      <c r="B117" s="1">
        <v>27</v>
      </c>
      <c r="C117" s="26" t="s">
        <v>3636</v>
      </c>
      <c r="D117" t="s">
        <v>239</v>
      </c>
      <c r="E117" s="27" t="s">
        <v>3637</v>
      </c>
      <c r="F117" s="28" t="s">
        <v>269</v>
      </c>
      <c r="G117" s="29">
        <v>812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3638</v>
      </c>
    </row>
    <row r="119" ht="25.5">
      <c r="A119" s="1" t="s">
        <v>193</v>
      </c>
      <c r="E119" s="33" t="s">
        <v>3639</v>
      </c>
    </row>
    <row r="120" ht="25.5">
      <c r="A120" s="1" t="s">
        <v>194</v>
      </c>
      <c r="E120" s="27" t="s">
        <v>3640</v>
      </c>
    </row>
    <row r="121">
      <c r="A121" s="1" t="s">
        <v>185</v>
      </c>
      <c r="B121" s="1">
        <v>28</v>
      </c>
      <c r="C121" s="26" t="s">
        <v>3387</v>
      </c>
      <c r="D121" t="s">
        <v>239</v>
      </c>
      <c r="E121" s="27" t="s">
        <v>3388</v>
      </c>
      <c r="F121" s="28" t="s">
        <v>269</v>
      </c>
      <c r="G121" s="29">
        <v>168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3641</v>
      </c>
    </row>
    <row r="124" ht="140.25">
      <c r="A124" s="1" t="s">
        <v>194</v>
      </c>
      <c r="E124" s="27" t="s">
        <v>3642</v>
      </c>
    </row>
    <row r="125">
      <c r="A125" s="1" t="s">
        <v>185</v>
      </c>
      <c r="B125" s="1">
        <v>29</v>
      </c>
      <c r="C125" s="26" t="s">
        <v>3643</v>
      </c>
      <c r="D125" t="s">
        <v>239</v>
      </c>
      <c r="E125" s="27" t="s">
        <v>3644</v>
      </c>
      <c r="F125" s="28" t="s">
        <v>289</v>
      </c>
      <c r="G125" s="29">
        <v>84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>
      <c r="A127" s="1" t="s">
        <v>193</v>
      </c>
      <c r="E127" s="33" t="s">
        <v>3645</v>
      </c>
    </row>
    <row r="128" ht="38.25">
      <c r="A128" s="1" t="s">
        <v>194</v>
      </c>
      <c r="E128" s="27" t="s">
        <v>3646</v>
      </c>
    </row>
    <row r="129">
      <c r="A129" s="1" t="s">
        <v>182</v>
      </c>
      <c r="C129" s="22" t="s">
        <v>1616</v>
      </c>
      <c r="E129" s="23" t="s">
        <v>2631</v>
      </c>
      <c r="L129" s="24">
        <f>SUMIFS(L130:L141,A130:A141,"P")</f>
        <v>0</v>
      </c>
      <c r="M129" s="24">
        <f>SUMIFS(M130:M141,A130:A141,"P")</f>
        <v>0</v>
      </c>
      <c r="N129" s="25"/>
    </row>
    <row r="130" ht="25.5">
      <c r="A130" s="1" t="s">
        <v>185</v>
      </c>
      <c r="B130" s="1">
        <v>30</v>
      </c>
      <c r="C130" s="26" t="s">
        <v>3647</v>
      </c>
      <c r="D130" t="s">
        <v>239</v>
      </c>
      <c r="E130" s="27" t="s">
        <v>3648</v>
      </c>
      <c r="F130" s="28" t="s">
        <v>269</v>
      </c>
      <c r="G130" s="29">
        <v>16.25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242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3649</v>
      </c>
    </row>
    <row r="133" ht="38.25">
      <c r="A133" s="1" t="s">
        <v>194</v>
      </c>
      <c r="E133" s="27" t="s">
        <v>3650</v>
      </c>
    </row>
    <row r="134">
      <c r="A134" s="1" t="s">
        <v>185</v>
      </c>
      <c r="B134" s="1">
        <v>31</v>
      </c>
      <c r="C134" s="26" t="s">
        <v>535</v>
      </c>
      <c r="D134" t="s">
        <v>239</v>
      </c>
      <c r="E134" s="27" t="s">
        <v>536</v>
      </c>
      <c r="F134" s="28" t="s">
        <v>289</v>
      </c>
      <c r="G134" s="29">
        <v>36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3651</v>
      </c>
    </row>
    <row r="137" ht="51">
      <c r="A137" s="1" t="s">
        <v>194</v>
      </c>
      <c r="E137" s="27" t="s">
        <v>3652</v>
      </c>
    </row>
    <row r="138">
      <c r="A138" s="1" t="s">
        <v>185</v>
      </c>
      <c r="B138" s="1">
        <v>32</v>
      </c>
      <c r="C138" s="26" t="s">
        <v>3519</v>
      </c>
      <c r="D138" t="s">
        <v>239</v>
      </c>
      <c r="E138" s="27" t="s">
        <v>3520</v>
      </c>
      <c r="F138" s="28" t="s">
        <v>289</v>
      </c>
      <c r="G138" s="29">
        <v>230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3653</v>
      </c>
    </row>
    <row r="141" ht="51">
      <c r="A141" s="1" t="s">
        <v>194</v>
      </c>
      <c r="E141" s="27" t="s">
        <v>3652</v>
      </c>
    </row>
  </sheetData>
  <sheetProtection sheet="1" objects="1" scenarios="1" spinCount="100000" saltValue="N8oOoRFJ9+wsaeiqEorBi0WoG5/L40WQHkwWUUBPch1aNyOAd76ztM5VN4hHUvlOhfaRR2/SRqfZh9XB/L1bog==" hashValue="UYQhYYy90DJpUueNIiD5x+tcfkcqH4KqTeBum/wLQNsUPHZe5F1PRxvXeu3HZ/uC9G5qE8+qzF3JXTwbJnhHc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COUNTIFS(L8:L115,"=0",A8:A115,"P")+COUNTIFS(L8:L115,"",A8:A115,"P")+SUM(Q8:Q115)</f>
        <v>0</v>
      </c>
    </row>
    <row r="8" ht="25.5">
      <c r="A8" s="1" t="s">
        <v>180</v>
      </c>
      <c r="C8" s="22" t="s">
        <v>3654</v>
      </c>
      <c r="E8" s="23" t="s">
        <v>113</v>
      </c>
      <c r="L8" s="24">
        <f>L9+L30+L51+L56+L61+L66</f>
        <v>0</v>
      </c>
      <c r="M8" s="24">
        <f>M9+M30+M51+M56+M61+M66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185</v>
      </c>
      <c r="B10" s="1">
        <v>3</v>
      </c>
      <c r="C10" s="26" t="s">
        <v>3255</v>
      </c>
      <c r="D10" t="s">
        <v>239</v>
      </c>
      <c r="E10" s="27" t="s">
        <v>3256</v>
      </c>
      <c r="F10" s="28" t="s">
        <v>319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3257</v>
      </c>
    </row>
    <row r="12">
      <c r="A12" s="1" t="s">
        <v>193</v>
      </c>
      <c r="E12" s="33" t="s">
        <v>3258</v>
      </c>
    </row>
    <row r="13" ht="51">
      <c r="A13" s="1" t="s">
        <v>194</v>
      </c>
      <c r="E13" s="27" t="s">
        <v>3259</v>
      </c>
    </row>
    <row r="14">
      <c r="A14" s="1" t="s">
        <v>185</v>
      </c>
      <c r="B14" s="1">
        <v>4</v>
      </c>
      <c r="C14" s="26" t="s">
        <v>3260</v>
      </c>
      <c r="D14" t="s">
        <v>239</v>
      </c>
      <c r="E14" s="27" t="s">
        <v>3261</v>
      </c>
      <c r="F14" s="28" t="s">
        <v>1283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3262</v>
      </c>
    </row>
    <row r="16">
      <c r="A16" s="1" t="s">
        <v>193</v>
      </c>
      <c r="E16" s="33" t="s">
        <v>3258</v>
      </c>
    </row>
    <row r="17">
      <c r="A17" s="1" t="s">
        <v>194</v>
      </c>
      <c r="E17" s="27" t="s">
        <v>1251</v>
      </c>
    </row>
    <row r="18">
      <c r="A18" s="1" t="s">
        <v>185</v>
      </c>
      <c r="B18" s="1">
        <v>5</v>
      </c>
      <c r="C18" s="26" t="s">
        <v>3263</v>
      </c>
      <c r="D18" t="s">
        <v>239</v>
      </c>
      <c r="E18" s="27" t="s">
        <v>3264</v>
      </c>
      <c r="F18" s="28" t="s">
        <v>319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3265</v>
      </c>
    </row>
    <row r="20">
      <c r="A20" s="1" t="s">
        <v>193</v>
      </c>
      <c r="E20" s="33" t="s">
        <v>3258</v>
      </c>
    </row>
    <row r="21">
      <c r="A21" s="1" t="s">
        <v>194</v>
      </c>
      <c r="E21" s="27" t="s">
        <v>1251</v>
      </c>
    </row>
    <row r="22" ht="25.5">
      <c r="A22" s="1" t="s">
        <v>185</v>
      </c>
      <c r="B22" s="1">
        <v>1</v>
      </c>
      <c r="C22" s="26" t="s">
        <v>186</v>
      </c>
      <c r="D22" t="s">
        <v>187</v>
      </c>
      <c r="E22" s="27" t="s">
        <v>188</v>
      </c>
      <c r="F22" s="28" t="s">
        <v>189</v>
      </c>
      <c r="G22" s="29">
        <v>897.46400000000006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  <c r="E24" s="33" t="s">
        <v>3655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2</v>
      </c>
      <c r="C26" s="26" t="s">
        <v>196</v>
      </c>
      <c r="D26" t="s">
        <v>197</v>
      </c>
      <c r="E26" s="27" t="s">
        <v>198</v>
      </c>
      <c r="F26" s="28" t="s">
        <v>189</v>
      </c>
      <c r="G26" s="29">
        <v>51.247999999999998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  <c r="E28" s="33" t="s">
        <v>3656</v>
      </c>
    </row>
    <row r="29" ht="153">
      <c r="A29" s="1" t="s">
        <v>194</v>
      </c>
      <c r="E29" s="27" t="s">
        <v>195</v>
      </c>
    </row>
    <row r="30">
      <c r="A30" s="1" t="s">
        <v>182</v>
      </c>
      <c r="C30" s="22" t="s">
        <v>641</v>
      </c>
      <c r="E30" s="23" t="s">
        <v>699</v>
      </c>
      <c r="L30" s="24">
        <f>SUMIFS(L31:L50,A31:A50,"P")</f>
        <v>0</v>
      </c>
      <c r="M30" s="24">
        <f>SUMIFS(M31:M50,A31:A50,"P")</f>
        <v>0</v>
      </c>
      <c r="N30" s="25"/>
    </row>
    <row r="31">
      <c r="A31" s="1" t="s">
        <v>185</v>
      </c>
      <c r="B31" s="1">
        <v>6</v>
      </c>
      <c r="C31" s="26" t="s">
        <v>3657</v>
      </c>
      <c r="D31" t="s">
        <v>239</v>
      </c>
      <c r="E31" s="27" t="s">
        <v>3658</v>
      </c>
      <c r="F31" s="28" t="s">
        <v>241</v>
      </c>
      <c r="G31" s="29">
        <v>389.83199999999999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243</v>
      </c>
    </row>
    <row r="33" ht="25.5">
      <c r="A33" s="1" t="s">
        <v>193</v>
      </c>
      <c r="E33" s="33" t="s">
        <v>3659</v>
      </c>
    </row>
    <row r="34" ht="344.25">
      <c r="A34" s="1" t="s">
        <v>194</v>
      </c>
      <c r="E34" s="27" t="s">
        <v>3268</v>
      </c>
    </row>
    <row r="35">
      <c r="A35" s="1" t="s">
        <v>185</v>
      </c>
      <c r="B35" s="1">
        <v>7</v>
      </c>
      <c r="C35" s="26" t="s">
        <v>3660</v>
      </c>
      <c r="D35" t="s">
        <v>239</v>
      </c>
      <c r="E35" s="27" t="s">
        <v>3661</v>
      </c>
      <c r="F35" s="28" t="s">
        <v>241</v>
      </c>
      <c r="G35" s="29">
        <v>25.623999999999999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>
      <c r="A37" s="1" t="s">
        <v>193</v>
      </c>
      <c r="E37" s="33" t="s">
        <v>3662</v>
      </c>
    </row>
    <row r="38" ht="344.25">
      <c r="A38" s="1" t="s">
        <v>194</v>
      </c>
      <c r="E38" s="27" t="s">
        <v>3663</v>
      </c>
    </row>
    <row r="39">
      <c r="A39" s="1" t="s">
        <v>185</v>
      </c>
      <c r="B39" s="1">
        <v>8</v>
      </c>
      <c r="C39" s="26" t="s">
        <v>3269</v>
      </c>
      <c r="D39" t="s">
        <v>239</v>
      </c>
      <c r="E39" s="27" t="s">
        <v>3270</v>
      </c>
      <c r="F39" s="28" t="s">
        <v>241</v>
      </c>
      <c r="G39" s="29">
        <v>58.899999999999999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 ht="25.5">
      <c r="A41" s="1" t="s">
        <v>193</v>
      </c>
      <c r="E41" s="33" t="s">
        <v>3664</v>
      </c>
    </row>
    <row r="42" ht="344.25">
      <c r="A42" s="1" t="s">
        <v>194</v>
      </c>
      <c r="E42" s="27" t="s">
        <v>3268</v>
      </c>
    </row>
    <row r="43">
      <c r="A43" s="1" t="s">
        <v>185</v>
      </c>
      <c r="B43" s="1">
        <v>9</v>
      </c>
      <c r="C43" s="26" t="s">
        <v>3274</v>
      </c>
      <c r="D43" t="s">
        <v>239</v>
      </c>
      <c r="E43" s="27" t="s">
        <v>3275</v>
      </c>
      <c r="F43" s="28" t="s">
        <v>241</v>
      </c>
      <c r="G43" s="29">
        <v>347.69400000000002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25.5">
      <c r="A45" s="1" t="s">
        <v>193</v>
      </c>
      <c r="E45" s="33" t="s">
        <v>3665</v>
      </c>
    </row>
    <row r="46" ht="229.5">
      <c r="A46" s="1" t="s">
        <v>194</v>
      </c>
      <c r="E46" s="27" t="s">
        <v>3277</v>
      </c>
    </row>
    <row r="47">
      <c r="A47" s="1" t="s">
        <v>185</v>
      </c>
      <c r="B47" s="1">
        <v>10</v>
      </c>
      <c r="C47" s="26" t="s">
        <v>3004</v>
      </c>
      <c r="D47" t="s">
        <v>239</v>
      </c>
      <c r="E47" s="27" t="s">
        <v>3005</v>
      </c>
      <c r="F47" s="28" t="s">
        <v>241</v>
      </c>
      <c r="G47" s="29">
        <v>12.954000000000001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  <c r="E49" s="33" t="s">
        <v>3666</v>
      </c>
    </row>
    <row r="50" ht="293.25">
      <c r="A50" s="1" t="s">
        <v>194</v>
      </c>
      <c r="E50" s="27" t="s">
        <v>3279</v>
      </c>
    </row>
    <row r="51">
      <c r="A51" s="1" t="s">
        <v>182</v>
      </c>
      <c r="C51" s="22" t="s">
        <v>778</v>
      </c>
      <c r="E51" s="23" t="s">
        <v>2801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185</v>
      </c>
      <c r="B52" s="1">
        <v>11</v>
      </c>
      <c r="C52" s="26" t="s">
        <v>3667</v>
      </c>
      <c r="D52" t="s">
        <v>239</v>
      </c>
      <c r="E52" s="27" t="s">
        <v>3668</v>
      </c>
      <c r="F52" s="28" t="s">
        <v>269</v>
      </c>
      <c r="G52" s="29">
        <v>334.84300000000002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191</v>
      </c>
      <c r="E53" s="27" t="s">
        <v>3669</v>
      </c>
    </row>
    <row r="54" ht="25.5">
      <c r="A54" s="1" t="s">
        <v>193</v>
      </c>
      <c r="E54" s="33" t="s">
        <v>3670</v>
      </c>
    </row>
    <row r="55" ht="51">
      <c r="A55" s="1" t="s">
        <v>194</v>
      </c>
      <c r="E55" s="27" t="s">
        <v>3671</v>
      </c>
    </row>
    <row r="56">
      <c r="A56" s="1" t="s">
        <v>182</v>
      </c>
      <c r="C56" s="22" t="s">
        <v>1006</v>
      </c>
      <c r="E56" s="23" t="s">
        <v>3034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185</v>
      </c>
      <c r="B57" s="1">
        <v>12</v>
      </c>
      <c r="C57" s="26" t="s">
        <v>3672</v>
      </c>
      <c r="D57" t="s">
        <v>239</v>
      </c>
      <c r="E57" s="27" t="s">
        <v>3673</v>
      </c>
      <c r="F57" s="28" t="s">
        <v>241</v>
      </c>
      <c r="G57" s="29">
        <v>99.186999999999998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759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191</v>
      </c>
      <c r="E58" s="27" t="s">
        <v>243</v>
      </c>
    </row>
    <row r="59">
      <c r="A59" s="1" t="s">
        <v>193</v>
      </c>
      <c r="E59" s="33" t="s">
        <v>3674</v>
      </c>
    </row>
    <row r="60" ht="409.5">
      <c r="A60" s="1" t="s">
        <v>194</v>
      </c>
      <c r="E60" s="27" t="s">
        <v>3675</v>
      </c>
    </row>
    <row r="61">
      <c r="A61" s="1" t="s">
        <v>182</v>
      </c>
      <c r="C61" s="22" t="s">
        <v>3069</v>
      </c>
      <c r="E61" s="23" t="s">
        <v>3070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185</v>
      </c>
      <c r="B62" s="1">
        <v>13</v>
      </c>
      <c r="C62" s="26" t="s">
        <v>3676</v>
      </c>
      <c r="D62" t="s">
        <v>239</v>
      </c>
      <c r="E62" s="27" t="s">
        <v>3677</v>
      </c>
      <c r="F62" s="28" t="s">
        <v>241</v>
      </c>
      <c r="G62" s="29">
        <v>8.0640000000000001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3678</v>
      </c>
    </row>
    <row r="65" ht="38.25">
      <c r="A65" s="1" t="s">
        <v>194</v>
      </c>
      <c r="E65" s="27" t="s">
        <v>3679</v>
      </c>
    </row>
    <row r="66">
      <c r="A66" s="1" t="s">
        <v>182</v>
      </c>
      <c r="C66" s="22" t="s">
        <v>2850</v>
      </c>
      <c r="E66" s="23" t="s">
        <v>2851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185</v>
      </c>
      <c r="B67" s="1">
        <v>14</v>
      </c>
      <c r="C67" s="26" t="s">
        <v>3680</v>
      </c>
      <c r="D67" t="s">
        <v>239</v>
      </c>
      <c r="E67" s="27" t="s">
        <v>3681</v>
      </c>
      <c r="F67" s="28" t="s">
        <v>289</v>
      </c>
      <c r="G67" s="29">
        <v>49.100000000000001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  <c r="E69" s="33" t="s">
        <v>3682</v>
      </c>
    </row>
    <row r="70" ht="255">
      <c r="A70" s="1" t="s">
        <v>194</v>
      </c>
      <c r="E70" s="27" t="s">
        <v>3566</v>
      </c>
    </row>
    <row r="71">
      <c r="A71" s="1" t="s">
        <v>185</v>
      </c>
      <c r="B71" s="1">
        <v>15</v>
      </c>
      <c r="C71" s="26" t="s">
        <v>3683</v>
      </c>
      <c r="D71" t="s">
        <v>239</v>
      </c>
      <c r="E71" s="27" t="s">
        <v>3684</v>
      </c>
      <c r="F71" s="28" t="s">
        <v>289</v>
      </c>
      <c r="G71" s="29">
        <v>14.699999999999999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  <c r="E73" s="33" t="s">
        <v>3685</v>
      </c>
    </row>
    <row r="74" ht="255">
      <c r="A74" s="1" t="s">
        <v>194</v>
      </c>
      <c r="E74" s="27" t="s">
        <v>3566</v>
      </c>
    </row>
    <row r="75">
      <c r="A75" s="1" t="s">
        <v>185</v>
      </c>
      <c r="B75" s="1">
        <v>16</v>
      </c>
      <c r="C75" s="26" t="s">
        <v>3686</v>
      </c>
      <c r="D75" t="s">
        <v>239</v>
      </c>
      <c r="E75" s="27" t="s">
        <v>3687</v>
      </c>
      <c r="F75" s="28" t="s">
        <v>285</v>
      </c>
      <c r="G75" s="29">
        <v>4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  <c r="E77" s="33" t="s">
        <v>3285</v>
      </c>
    </row>
    <row r="78" ht="242.25">
      <c r="A78" s="1" t="s">
        <v>194</v>
      </c>
      <c r="E78" s="27" t="s">
        <v>3688</v>
      </c>
    </row>
    <row r="79">
      <c r="A79" s="1" t="s">
        <v>185</v>
      </c>
      <c r="B79" s="1">
        <v>17</v>
      </c>
      <c r="C79" s="26" t="s">
        <v>3689</v>
      </c>
      <c r="D79" t="s">
        <v>239</v>
      </c>
      <c r="E79" s="27" t="s">
        <v>3690</v>
      </c>
      <c r="F79" s="28" t="s">
        <v>285</v>
      </c>
      <c r="G79" s="29">
        <v>6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3691</v>
      </c>
    </row>
    <row r="81">
      <c r="A81" s="1" t="s">
        <v>193</v>
      </c>
      <c r="E81" s="33" t="s">
        <v>3431</v>
      </c>
    </row>
    <row r="82" ht="102">
      <c r="A82" s="1" t="s">
        <v>194</v>
      </c>
      <c r="E82" s="27" t="s">
        <v>3567</v>
      </c>
    </row>
    <row r="83">
      <c r="A83" s="1" t="s">
        <v>185</v>
      </c>
      <c r="B83" s="1">
        <v>19</v>
      </c>
      <c r="C83" s="26" t="s">
        <v>3692</v>
      </c>
      <c r="D83" t="s">
        <v>239</v>
      </c>
      <c r="E83" s="27" t="s">
        <v>3693</v>
      </c>
      <c r="F83" s="28" t="s">
        <v>285</v>
      </c>
      <c r="G83" s="29">
        <v>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3694</v>
      </c>
    </row>
    <row r="85">
      <c r="A85" s="1" t="s">
        <v>193</v>
      </c>
      <c r="E85" s="33" t="s">
        <v>3437</v>
      </c>
    </row>
    <row r="86" ht="89.25">
      <c r="A86" s="1" t="s">
        <v>194</v>
      </c>
      <c r="E86" s="27" t="s">
        <v>3695</v>
      </c>
    </row>
    <row r="87">
      <c r="A87" s="1" t="s">
        <v>185</v>
      </c>
      <c r="B87" s="1">
        <v>20</v>
      </c>
      <c r="C87" s="26" t="s">
        <v>3696</v>
      </c>
      <c r="D87" t="s">
        <v>239</v>
      </c>
      <c r="E87" s="27" t="s">
        <v>3697</v>
      </c>
      <c r="F87" s="28" t="s">
        <v>285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>
      <c r="A89" s="1" t="s">
        <v>193</v>
      </c>
      <c r="E89" s="33" t="s">
        <v>3367</v>
      </c>
    </row>
    <row r="90" ht="25.5">
      <c r="A90" s="1" t="s">
        <v>194</v>
      </c>
      <c r="E90" s="27" t="s">
        <v>3698</v>
      </c>
    </row>
    <row r="91">
      <c r="A91" s="1" t="s">
        <v>185</v>
      </c>
      <c r="B91" s="1">
        <v>21</v>
      </c>
      <c r="C91" s="26" t="s">
        <v>3699</v>
      </c>
      <c r="D91" t="s">
        <v>239</v>
      </c>
      <c r="E91" s="27" t="s">
        <v>3700</v>
      </c>
      <c r="F91" s="28" t="s">
        <v>285</v>
      </c>
      <c r="G91" s="29">
        <v>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3394</v>
      </c>
    </row>
    <row r="94" ht="25.5">
      <c r="A94" s="1" t="s">
        <v>194</v>
      </c>
      <c r="E94" s="27" t="s">
        <v>3698</v>
      </c>
    </row>
    <row r="95">
      <c r="A95" s="1" t="s">
        <v>185</v>
      </c>
      <c r="B95" s="1">
        <v>22</v>
      </c>
      <c r="C95" s="26" t="s">
        <v>3316</v>
      </c>
      <c r="D95" t="s">
        <v>239</v>
      </c>
      <c r="E95" s="27" t="s">
        <v>3317</v>
      </c>
      <c r="F95" s="28" t="s">
        <v>241</v>
      </c>
      <c r="G95" s="29">
        <v>6.2119999999999997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  <c r="E97" s="33" t="s">
        <v>3701</v>
      </c>
    </row>
    <row r="98" ht="369.75">
      <c r="A98" s="1" t="s">
        <v>194</v>
      </c>
      <c r="E98" s="27" t="s">
        <v>3094</v>
      </c>
    </row>
    <row r="99">
      <c r="A99" s="1" t="s">
        <v>185</v>
      </c>
      <c r="B99" s="1">
        <v>23</v>
      </c>
      <c r="C99" s="26" t="s">
        <v>3569</v>
      </c>
      <c r="D99" t="s">
        <v>239</v>
      </c>
      <c r="E99" s="27" t="s">
        <v>3570</v>
      </c>
      <c r="F99" s="28" t="s">
        <v>289</v>
      </c>
      <c r="G99" s="29">
        <v>49.100000000000001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243</v>
      </c>
    </row>
    <row r="101">
      <c r="A101" s="1" t="s">
        <v>193</v>
      </c>
      <c r="E101" s="33" t="s">
        <v>3682</v>
      </c>
    </row>
    <row r="102" ht="63.75">
      <c r="A102" s="1" t="s">
        <v>194</v>
      </c>
      <c r="E102" s="27" t="s">
        <v>3322</v>
      </c>
    </row>
    <row r="103">
      <c r="A103" s="1" t="s">
        <v>185</v>
      </c>
      <c r="B103" s="1">
        <v>24</v>
      </c>
      <c r="C103" s="26" t="s">
        <v>3702</v>
      </c>
      <c r="D103" t="s">
        <v>239</v>
      </c>
      <c r="E103" s="27" t="s">
        <v>3703</v>
      </c>
      <c r="F103" s="28" t="s">
        <v>289</v>
      </c>
      <c r="G103" s="29">
        <v>14.699999999999999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  <c r="E105" s="33" t="s">
        <v>3685</v>
      </c>
    </row>
    <row r="106" ht="63.75">
      <c r="A106" s="1" t="s">
        <v>194</v>
      </c>
      <c r="E106" s="27" t="s">
        <v>3322</v>
      </c>
    </row>
    <row r="107">
      <c r="A107" s="1" t="s">
        <v>185</v>
      </c>
      <c r="B107" s="1">
        <v>25</v>
      </c>
      <c r="C107" s="26" t="s">
        <v>3704</v>
      </c>
      <c r="D107" t="s">
        <v>239</v>
      </c>
      <c r="E107" s="27" t="s">
        <v>3705</v>
      </c>
      <c r="F107" s="28" t="s">
        <v>289</v>
      </c>
      <c r="G107" s="29">
        <v>14.699999999999999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  <c r="E109" s="33" t="s">
        <v>3685</v>
      </c>
    </row>
    <row r="110" ht="25.5">
      <c r="A110" s="1" t="s">
        <v>194</v>
      </c>
      <c r="E110" s="27" t="s">
        <v>3706</v>
      </c>
    </row>
    <row r="111">
      <c r="A111" s="1" t="s">
        <v>185</v>
      </c>
      <c r="B111" s="1">
        <v>18</v>
      </c>
      <c r="C111" s="26" t="s">
        <v>3707</v>
      </c>
      <c r="D111" t="s">
        <v>239</v>
      </c>
      <c r="E111" s="27" t="s">
        <v>3708</v>
      </c>
      <c r="F111" s="28" t="s">
        <v>285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759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38.25">
      <c r="A112" s="1" t="s">
        <v>191</v>
      </c>
      <c r="E112" s="27" t="s">
        <v>3709</v>
      </c>
    </row>
    <row r="113">
      <c r="A113" s="1" t="s">
        <v>193</v>
      </c>
      <c r="E113" s="33" t="s">
        <v>3367</v>
      </c>
    </row>
    <row r="114" ht="255">
      <c r="A114" s="1" t="s">
        <v>194</v>
      </c>
      <c r="E114" s="27" t="s">
        <v>3710</v>
      </c>
    </row>
  </sheetData>
  <sheetProtection sheet="1" objects="1" scenarios="1" spinCount="100000" saltValue="VHV92eoUtgu+lYCFQXOZ+G+v1bpRlq5VVIYiToBlrk+T7ObRfrVKuVYs6WVCd9uN0mVSx6Z/jPYdfrRVCHNwNQ==" hashValue="B7iQwlTIhk06zXuL9PCV6qRBTmZXm/Qgzi3MJ5Dpo/nK6uN40y/qF/6jnexlTKNQcl6MKkkxz3NtSWZsWYwia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COUNTIFS(L8:L1845,"=0",A8:A1845,"P")+COUNTIFS(L8:L1845,"",A8:A1845,"P")+SUM(Q8:Q1845)</f>
        <v>0</v>
      </c>
    </row>
    <row r="8">
      <c r="A8" s="1" t="s">
        <v>180</v>
      </c>
      <c r="C8" s="22" t="s">
        <v>3711</v>
      </c>
      <c r="E8" s="23" t="s">
        <v>117</v>
      </c>
      <c r="L8" s="24">
        <f>L9+L50+L55+L108+L169+L206+L319+L356+L397+L438+L447+L664+L725+L742+L775+L784+L801+L898+L923+L972+L989+L1006+L1055+L1072+L1101+L1130+L1159+L1188+L1217+L1242+L1275+L1296+L1325+L1334+L1439+L1556+L1561+L1566+L1571+L1604</f>
        <v>0</v>
      </c>
      <c r="M8" s="24">
        <f>M9+M50+M55+M108+M169+M206+M319+M356+M397+M438+M447+M664+M725+M742+M775+M784+M801+M898+M923+M972+M989+M1006+M1055+M1072+M1101+M1130+M1159+M1188+M1217+M1242+M1275+M1296+M1325+M1334+M1439+M1556+M1561+M1566+M1571+M1604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SUMIFS(L10:L49,A10:A49,"P")</f>
        <v>0</v>
      </c>
      <c r="M9" s="24">
        <f>SUMIFS(M10:M49,A10:A49,"P")</f>
        <v>0</v>
      </c>
      <c r="N9" s="25"/>
    </row>
    <row r="10" ht="25.5">
      <c r="A10" s="1" t="s">
        <v>185</v>
      </c>
      <c r="B10" s="1">
        <v>1</v>
      </c>
      <c r="C10" s="26" t="s">
        <v>3712</v>
      </c>
      <c r="D10" t="s">
        <v>239</v>
      </c>
      <c r="E10" s="27" t="s">
        <v>3713</v>
      </c>
      <c r="F10" s="28" t="s">
        <v>241</v>
      </c>
      <c r="G10" s="29">
        <v>2.4420000000000002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3714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63.75">
      <c r="A12" s="1" t="s">
        <v>193</v>
      </c>
      <c r="E12" s="33" t="s">
        <v>3715</v>
      </c>
    </row>
    <row r="13">
      <c r="A13" s="1" t="s">
        <v>194</v>
      </c>
      <c r="E13" s="27" t="s">
        <v>1121</v>
      </c>
    </row>
    <row r="14" ht="25.5">
      <c r="A14" s="1" t="s">
        <v>185</v>
      </c>
      <c r="B14" s="1">
        <v>2</v>
      </c>
      <c r="C14" s="26" t="s">
        <v>3716</v>
      </c>
      <c r="D14" t="s">
        <v>239</v>
      </c>
      <c r="E14" s="27" t="s">
        <v>3717</v>
      </c>
      <c r="F14" s="28" t="s">
        <v>241</v>
      </c>
      <c r="G14" s="29">
        <v>1966.6199999999999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3714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76.5">
      <c r="A16" s="1" t="s">
        <v>193</v>
      </c>
      <c r="E16" s="33" t="s">
        <v>3718</v>
      </c>
    </row>
    <row r="17">
      <c r="A17" s="1" t="s">
        <v>194</v>
      </c>
      <c r="E17" s="27" t="s">
        <v>1121</v>
      </c>
    </row>
    <row r="18" ht="25.5">
      <c r="A18" s="1" t="s">
        <v>185</v>
      </c>
      <c r="B18" s="1">
        <v>3</v>
      </c>
      <c r="C18" s="26" t="s">
        <v>3719</v>
      </c>
      <c r="D18" t="s">
        <v>239</v>
      </c>
      <c r="E18" s="27" t="s">
        <v>3720</v>
      </c>
      <c r="F18" s="28" t="s">
        <v>241</v>
      </c>
      <c r="G18" s="29">
        <v>8.577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3714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 ht="153">
      <c r="A20" s="1" t="s">
        <v>193</v>
      </c>
      <c r="E20" s="33" t="s">
        <v>3721</v>
      </c>
    </row>
    <row r="21">
      <c r="A21" s="1" t="s">
        <v>194</v>
      </c>
      <c r="E21" s="27" t="s">
        <v>1121</v>
      </c>
    </row>
    <row r="22" ht="38.25">
      <c r="A22" s="1" t="s">
        <v>185</v>
      </c>
      <c r="B22" s="1">
        <v>4</v>
      </c>
      <c r="C22" s="26" t="s">
        <v>3722</v>
      </c>
      <c r="D22" t="s">
        <v>239</v>
      </c>
      <c r="E22" s="27" t="s">
        <v>3723</v>
      </c>
      <c r="F22" s="28" t="s">
        <v>241</v>
      </c>
      <c r="G22" s="29">
        <v>684.928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3714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63.75">
      <c r="A24" s="1" t="s">
        <v>193</v>
      </c>
      <c r="E24" s="33" t="s">
        <v>3724</v>
      </c>
    </row>
    <row r="25">
      <c r="A25" s="1" t="s">
        <v>194</v>
      </c>
      <c r="E25" s="27" t="s">
        <v>1121</v>
      </c>
    </row>
    <row r="26" ht="38.25">
      <c r="A26" s="1" t="s">
        <v>185</v>
      </c>
      <c r="B26" s="1">
        <v>5</v>
      </c>
      <c r="C26" s="26" t="s">
        <v>3725</v>
      </c>
      <c r="D26" t="s">
        <v>239</v>
      </c>
      <c r="E26" s="27" t="s">
        <v>3726</v>
      </c>
      <c r="F26" s="28" t="s">
        <v>241</v>
      </c>
      <c r="G26" s="29">
        <v>1635.175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3714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 ht="76.5">
      <c r="A28" s="1" t="s">
        <v>193</v>
      </c>
      <c r="E28" s="33" t="s">
        <v>3727</v>
      </c>
    </row>
    <row r="29">
      <c r="A29" s="1" t="s">
        <v>194</v>
      </c>
      <c r="E29" s="27" t="s">
        <v>1121</v>
      </c>
    </row>
    <row r="30" ht="25.5">
      <c r="A30" s="1" t="s">
        <v>185</v>
      </c>
      <c r="B30" s="1">
        <v>6</v>
      </c>
      <c r="C30" s="26" t="s">
        <v>3728</v>
      </c>
      <c r="D30" t="s">
        <v>239</v>
      </c>
      <c r="E30" s="27" t="s">
        <v>3729</v>
      </c>
      <c r="F30" s="28" t="s">
        <v>241</v>
      </c>
      <c r="G30" s="29">
        <v>14716.575000000001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3714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191</v>
      </c>
      <c r="E31" s="27" t="s">
        <v>3730</v>
      </c>
    </row>
    <row r="32" ht="25.5">
      <c r="A32" s="1" t="s">
        <v>193</v>
      </c>
      <c r="E32" s="33" t="s">
        <v>3731</v>
      </c>
    </row>
    <row r="33">
      <c r="A33" s="1" t="s">
        <v>194</v>
      </c>
      <c r="E33" s="27" t="s">
        <v>1121</v>
      </c>
    </row>
    <row r="34" ht="25.5">
      <c r="A34" s="1" t="s">
        <v>185</v>
      </c>
      <c r="B34" s="1">
        <v>7</v>
      </c>
      <c r="C34" s="26" t="s">
        <v>3732</v>
      </c>
      <c r="D34" t="s">
        <v>239</v>
      </c>
      <c r="E34" s="27" t="s">
        <v>3733</v>
      </c>
      <c r="F34" s="28" t="s">
        <v>241</v>
      </c>
      <c r="G34" s="29">
        <v>342.464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3714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 ht="25.5">
      <c r="A36" s="1" t="s">
        <v>193</v>
      </c>
      <c r="E36" s="33" t="s">
        <v>3734</v>
      </c>
    </row>
    <row r="37">
      <c r="A37" s="1" t="s">
        <v>194</v>
      </c>
      <c r="E37" s="27" t="s">
        <v>1121</v>
      </c>
    </row>
    <row r="38" ht="25.5">
      <c r="A38" s="1" t="s">
        <v>185</v>
      </c>
      <c r="B38" s="1">
        <v>8</v>
      </c>
      <c r="C38" s="26" t="s">
        <v>3735</v>
      </c>
      <c r="D38" t="s">
        <v>239</v>
      </c>
      <c r="E38" s="27" t="s">
        <v>3736</v>
      </c>
      <c r="F38" s="28" t="s">
        <v>269</v>
      </c>
      <c r="G38" s="29">
        <v>556.89999999999998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3714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38.25">
      <c r="A40" s="1" t="s">
        <v>193</v>
      </c>
      <c r="E40" s="33" t="s">
        <v>3737</v>
      </c>
    </row>
    <row r="41">
      <c r="A41" s="1" t="s">
        <v>194</v>
      </c>
      <c r="E41" s="27" t="s">
        <v>1121</v>
      </c>
    </row>
    <row r="42" ht="25.5">
      <c r="A42" s="1" t="s">
        <v>185</v>
      </c>
      <c r="B42" s="1">
        <v>9</v>
      </c>
      <c r="C42" s="26" t="s">
        <v>3738</v>
      </c>
      <c r="D42" t="s">
        <v>239</v>
      </c>
      <c r="E42" s="27" t="s">
        <v>3739</v>
      </c>
      <c r="F42" s="28" t="s">
        <v>241</v>
      </c>
      <c r="G42" s="29">
        <v>1977.6389999999999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3714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 ht="25.5">
      <c r="A44" s="1" t="s">
        <v>193</v>
      </c>
      <c r="E44" s="33" t="s">
        <v>3740</v>
      </c>
    </row>
    <row r="45">
      <c r="A45" s="1" t="s">
        <v>194</v>
      </c>
      <c r="E45" s="27" t="s">
        <v>1121</v>
      </c>
    </row>
    <row r="46" ht="25.5">
      <c r="A46" s="1" t="s">
        <v>185</v>
      </c>
      <c r="B46" s="1">
        <v>10</v>
      </c>
      <c r="C46" s="26" t="s">
        <v>3741</v>
      </c>
      <c r="D46" t="s">
        <v>239</v>
      </c>
      <c r="E46" s="27" t="s">
        <v>3742</v>
      </c>
      <c r="F46" s="28" t="s">
        <v>241</v>
      </c>
      <c r="G46" s="29">
        <v>342.464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3714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 ht="191.25">
      <c r="A48" s="1" t="s">
        <v>193</v>
      </c>
      <c r="E48" s="33" t="s">
        <v>3743</v>
      </c>
    </row>
    <row r="49">
      <c r="A49" s="1" t="s">
        <v>194</v>
      </c>
      <c r="E49" s="27" t="s">
        <v>1121</v>
      </c>
    </row>
    <row r="50">
      <c r="A50" s="1" t="s">
        <v>182</v>
      </c>
      <c r="C50" s="22" t="s">
        <v>2477</v>
      </c>
      <c r="E50" s="23" t="s">
        <v>3744</v>
      </c>
      <c r="L50" s="24">
        <f>SUMIFS(L51:L54,A51:A54,"P")</f>
        <v>0</v>
      </c>
      <c r="M50" s="24">
        <f>SUMIFS(M51:M54,A51:A54,"P")</f>
        <v>0</v>
      </c>
      <c r="N50" s="25"/>
    </row>
    <row r="51" ht="25.5">
      <c r="A51" s="1" t="s">
        <v>185</v>
      </c>
      <c r="B51" s="1">
        <v>11</v>
      </c>
      <c r="C51" s="26" t="s">
        <v>186</v>
      </c>
      <c r="D51" t="s">
        <v>187</v>
      </c>
      <c r="E51" s="27" t="s">
        <v>188</v>
      </c>
      <c r="F51" s="28" t="s">
        <v>189</v>
      </c>
      <c r="G51" s="29">
        <v>2943.3150000000001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192</v>
      </c>
    </row>
    <row r="53">
      <c r="A53" s="1" t="s">
        <v>193</v>
      </c>
      <c r="E53" s="33" t="s">
        <v>3745</v>
      </c>
    </row>
    <row r="54" ht="25.5">
      <c r="A54" s="1" t="s">
        <v>194</v>
      </c>
      <c r="E54" s="27" t="s">
        <v>3746</v>
      </c>
    </row>
    <row r="55">
      <c r="A55" s="1" t="s">
        <v>182</v>
      </c>
      <c r="C55" s="22" t="s">
        <v>778</v>
      </c>
      <c r="E55" s="23" t="s">
        <v>3747</v>
      </c>
      <c r="L55" s="24">
        <f>SUMIFS(L56:L107,A56:A107,"P")</f>
        <v>0</v>
      </c>
      <c r="M55" s="24">
        <f>SUMIFS(M56:M107,A56:A107,"P")</f>
        <v>0</v>
      </c>
      <c r="N55" s="25"/>
    </row>
    <row r="56" ht="25.5">
      <c r="A56" s="1" t="s">
        <v>185</v>
      </c>
      <c r="B56" s="1">
        <v>12</v>
      </c>
      <c r="C56" s="26" t="s">
        <v>3748</v>
      </c>
      <c r="D56" t="s">
        <v>239</v>
      </c>
      <c r="E56" s="27" t="s">
        <v>3749</v>
      </c>
      <c r="F56" s="28" t="s">
        <v>241</v>
      </c>
      <c r="G56" s="29">
        <v>326.517</v>
      </c>
      <c r="H56" s="28">
        <v>2.1600000000000001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3714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 ht="165.75">
      <c r="A58" s="1" t="s">
        <v>193</v>
      </c>
      <c r="E58" s="33" t="s">
        <v>3750</v>
      </c>
    </row>
    <row r="59">
      <c r="A59" s="1" t="s">
        <v>194</v>
      </c>
      <c r="E59" s="27" t="s">
        <v>1121</v>
      </c>
    </row>
    <row r="60">
      <c r="A60" s="1" t="s">
        <v>185</v>
      </c>
      <c r="B60" s="1">
        <v>13</v>
      </c>
      <c r="C60" s="26" t="s">
        <v>3751</v>
      </c>
      <c r="D60" t="s">
        <v>239</v>
      </c>
      <c r="E60" s="27" t="s">
        <v>3752</v>
      </c>
      <c r="F60" s="28" t="s">
        <v>241</v>
      </c>
      <c r="G60" s="29">
        <v>51.441000000000003</v>
      </c>
      <c r="H60" s="28">
        <v>2.2563399999999998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3714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 ht="89.25">
      <c r="A62" s="1" t="s">
        <v>193</v>
      </c>
      <c r="E62" s="33" t="s">
        <v>3753</v>
      </c>
    </row>
    <row r="63">
      <c r="A63" s="1" t="s">
        <v>194</v>
      </c>
      <c r="E63" s="27" t="s">
        <v>1121</v>
      </c>
    </row>
    <row r="64" ht="25.5">
      <c r="A64" s="1" t="s">
        <v>185</v>
      </c>
      <c r="B64" s="1">
        <v>14</v>
      </c>
      <c r="C64" s="26" t="s">
        <v>3754</v>
      </c>
      <c r="D64" t="s">
        <v>239</v>
      </c>
      <c r="E64" s="27" t="s">
        <v>3755</v>
      </c>
      <c r="F64" s="28" t="s">
        <v>241</v>
      </c>
      <c r="G64" s="29">
        <v>128.76599999999999</v>
      </c>
      <c r="H64" s="28">
        <v>2.45329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3714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 ht="89.25">
      <c r="A66" s="1" t="s">
        <v>193</v>
      </c>
      <c r="E66" s="33" t="s">
        <v>3756</v>
      </c>
    </row>
    <row r="67">
      <c r="A67" s="1" t="s">
        <v>194</v>
      </c>
      <c r="E67" s="27" t="s">
        <v>1121</v>
      </c>
    </row>
    <row r="68">
      <c r="A68" s="1" t="s">
        <v>185</v>
      </c>
      <c r="B68" s="1">
        <v>15</v>
      </c>
      <c r="C68" s="26" t="s">
        <v>3757</v>
      </c>
      <c r="D68" t="s">
        <v>239</v>
      </c>
      <c r="E68" s="27" t="s">
        <v>3758</v>
      </c>
      <c r="F68" s="28" t="s">
        <v>269</v>
      </c>
      <c r="G68" s="29">
        <v>77.933000000000007</v>
      </c>
      <c r="H68" s="28">
        <v>0.00247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3714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 ht="191.25">
      <c r="A70" s="1" t="s">
        <v>193</v>
      </c>
      <c r="E70" s="33" t="s">
        <v>3759</v>
      </c>
    </row>
    <row r="71">
      <c r="A71" s="1" t="s">
        <v>194</v>
      </c>
      <c r="E71" s="27" t="s">
        <v>1121</v>
      </c>
    </row>
    <row r="72">
      <c r="A72" s="1" t="s">
        <v>185</v>
      </c>
      <c r="B72" s="1">
        <v>16</v>
      </c>
      <c r="C72" s="26" t="s">
        <v>3760</v>
      </c>
      <c r="D72" t="s">
        <v>239</v>
      </c>
      <c r="E72" s="27" t="s">
        <v>3761</v>
      </c>
      <c r="F72" s="28" t="s">
        <v>269</v>
      </c>
      <c r="G72" s="29">
        <v>77.933000000000007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3714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</row>
    <row r="75">
      <c r="A75" s="1" t="s">
        <v>194</v>
      </c>
      <c r="E75" s="27" t="s">
        <v>1121</v>
      </c>
    </row>
    <row r="76">
      <c r="A76" s="1" t="s">
        <v>185</v>
      </c>
      <c r="B76" s="1">
        <v>17</v>
      </c>
      <c r="C76" s="26" t="s">
        <v>3762</v>
      </c>
      <c r="D76" t="s">
        <v>239</v>
      </c>
      <c r="E76" s="27" t="s">
        <v>3763</v>
      </c>
      <c r="F76" s="28" t="s">
        <v>189</v>
      </c>
      <c r="G76" s="29">
        <v>19.315000000000001</v>
      </c>
      <c r="H76" s="28">
        <v>1.0606199999999999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3714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 ht="25.5">
      <c r="A78" s="1" t="s">
        <v>193</v>
      </c>
      <c r="E78" s="33" t="s">
        <v>3764</v>
      </c>
    </row>
    <row r="79">
      <c r="A79" s="1" t="s">
        <v>194</v>
      </c>
      <c r="E79" s="27" t="s">
        <v>1121</v>
      </c>
    </row>
    <row r="80" ht="25.5">
      <c r="A80" s="1" t="s">
        <v>185</v>
      </c>
      <c r="B80" s="1">
        <v>18</v>
      </c>
      <c r="C80" s="26" t="s">
        <v>3765</v>
      </c>
      <c r="D80" t="s">
        <v>239</v>
      </c>
      <c r="E80" s="27" t="s">
        <v>3766</v>
      </c>
      <c r="F80" s="28" t="s">
        <v>269</v>
      </c>
      <c r="G80" s="29">
        <v>36.188000000000002</v>
      </c>
      <c r="H80" s="28">
        <v>0.34661999999999998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3714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 ht="89.25">
      <c r="A82" s="1" t="s">
        <v>193</v>
      </c>
      <c r="E82" s="33" t="s">
        <v>3767</v>
      </c>
    </row>
    <row r="83">
      <c r="A83" s="1" t="s">
        <v>194</v>
      </c>
      <c r="E83" s="27" t="s">
        <v>1121</v>
      </c>
    </row>
    <row r="84" ht="25.5">
      <c r="A84" s="1" t="s">
        <v>185</v>
      </c>
      <c r="B84" s="1">
        <v>19</v>
      </c>
      <c r="C84" s="26" t="s">
        <v>3768</v>
      </c>
      <c r="D84" t="s">
        <v>239</v>
      </c>
      <c r="E84" s="27" t="s">
        <v>3769</v>
      </c>
      <c r="F84" s="28" t="s">
        <v>269</v>
      </c>
      <c r="G84" s="29">
        <v>42.619</v>
      </c>
      <c r="H84" s="28">
        <v>0.67488999999999999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3714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 ht="89.25">
      <c r="A86" s="1" t="s">
        <v>193</v>
      </c>
      <c r="E86" s="33" t="s">
        <v>3770</v>
      </c>
    </row>
    <row r="87">
      <c r="A87" s="1" t="s">
        <v>194</v>
      </c>
      <c r="E87" s="27" t="s">
        <v>1121</v>
      </c>
    </row>
    <row r="88">
      <c r="A88" s="1" t="s">
        <v>185</v>
      </c>
      <c r="B88" s="1">
        <v>20</v>
      </c>
      <c r="C88" s="26" t="s">
        <v>3771</v>
      </c>
      <c r="D88" t="s">
        <v>239</v>
      </c>
      <c r="E88" s="27" t="s">
        <v>3772</v>
      </c>
      <c r="F88" s="28" t="s">
        <v>241</v>
      </c>
      <c r="G88" s="29">
        <v>21.648</v>
      </c>
      <c r="H88" s="28">
        <v>2.2563399999999998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3714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 ht="51">
      <c r="A90" s="1" t="s">
        <v>193</v>
      </c>
      <c r="E90" s="33" t="s">
        <v>3773</v>
      </c>
    </row>
    <row r="91">
      <c r="A91" s="1" t="s">
        <v>194</v>
      </c>
      <c r="E91" s="27" t="s">
        <v>1121</v>
      </c>
    </row>
    <row r="92" ht="25.5">
      <c r="A92" s="1" t="s">
        <v>185</v>
      </c>
      <c r="B92" s="1">
        <v>21</v>
      </c>
      <c r="C92" s="26" t="s">
        <v>3774</v>
      </c>
      <c r="D92" t="s">
        <v>239</v>
      </c>
      <c r="E92" s="27" t="s">
        <v>3775</v>
      </c>
      <c r="F92" s="28" t="s">
        <v>241</v>
      </c>
      <c r="G92" s="29">
        <v>66.483999999999995</v>
      </c>
      <c r="H92" s="28">
        <v>2.45329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3714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 ht="229.5">
      <c r="A94" s="1" t="s">
        <v>193</v>
      </c>
      <c r="E94" s="33" t="s">
        <v>3776</v>
      </c>
    </row>
    <row r="95">
      <c r="A95" s="1" t="s">
        <v>194</v>
      </c>
      <c r="E95" s="27" t="s">
        <v>1121</v>
      </c>
    </row>
    <row r="96">
      <c r="A96" s="1" t="s">
        <v>185</v>
      </c>
      <c r="B96" s="1">
        <v>22</v>
      </c>
      <c r="C96" s="26" t="s">
        <v>3777</v>
      </c>
      <c r="D96" t="s">
        <v>239</v>
      </c>
      <c r="E96" s="27" t="s">
        <v>3778</v>
      </c>
      <c r="F96" s="28" t="s">
        <v>269</v>
      </c>
      <c r="G96" s="29">
        <v>365.53500000000003</v>
      </c>
      <c r="H96" s="28">
        <v>0.0027499999999999998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3714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 ht="267.75">
      <c r="A98" s="1" t="s">
        <v>193</v>
      </c>
      <c r="E98" s="33" t="s">
        <v>3779</v>
      </c>
    </row>
    <row r="99">
      <c r="A99" s="1" t="s">
        <v>194</v>
      </c>
      <c r="E99" s="27" t="s">
        <v>1121</v>
      </c>
    </row>
    <row r="100">
      <c r="A100" s="1" t="s">
        <v>185</v>
      </c>
      <c r="B100" s="1">
        <v>23</v>
      </c>
      <c r="C100" s="26" t="s">
        <v>3780</v>
      </c>
      <c r="D100" t="s">
        <v>239</v>
      </c>
      <c r="E100" s="27" t="s">
        <v>3781</v>
      </c>
      <c r="F100" s="28" t="s">
        <v>269</v>
      </c>
      <c r="G100" s="29">
        <v>365.53500000000003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3714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</row>
    <row r="103">
      <c r="A103" s="1" t="s">
        <v>194</v>
      </c>
      <c r="E103" s="27" t="s">
        <v>1121</v>
      </c>
    </row>
    <row r="104" ht="38.25">
      <c r="A104" s="1" t="s">
        <v>185</v>
      </c>
      <c r="B104" s="1">
        <v>24</v>
      </c>
      <c r="C104" s="26" t="s">
        <v>3782</v>
      </c>
      <c r="D104" t="s">
        <v>239</v>
      </c>
      <c r="E104" s="27" t="s">
        <v>3783</v>
      </c>
      <c r="F104" s="28" t="s">
        <v>189</v>
      </c>
      <c r="G104" s="29">
        <v>8.6150000000000002</v>
      </c>
      <c r="H104" s="28">
        <v>1.0593999999999999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3714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 ht="102">
      <c r="A106" s="1" t="s">
        <v>193</v>
      </c>
      <c r="E106" s="33" t="s">
        <v>3784</v>
      </c>
    </row>
    <row r="107">
      <c r="A107" s="1" t="s">
        <v>194</v>
      </c>
      <c r="E107" s="27" t="s">
        <v>1121</v>
      </c>
    </row>
    <row r="108">
      <c r="A108" s="1" t="s">
        <v>182</v>
      </c>
      <c r="C108" s="22" t="s">
        <v>1006</v>
      </c>
      <c r="E108" s="23" t="s">
        <v>3785</v>
      </c>
      <c r="L108" s="24">
        <f>SUMIFS(L109:L168,A109:A168,"P")</f>
        <v>0</v>
      </c>
      <c r="M108" s="24">
        <f>SUMIFS(M109:M168,A109:A168,"P")</f>
        <v>0</v>
      </c>
      <c r="N108" s="25"/>
    </row>
    <row r="109" ht="25.5">
      <c r="A109" s="1" t="s">
        <v>185</v>
      </c>
      <c r="B109" s="1">
        <v>25</v>
      </c>
      <c r="C109" s="26" t="s">
        <v>3786</v>
      </c>
      <c r="D109" t="s">
        <v>239</v>
      </c>
      <c r="E109" s="27" t="s">
        <v>3787</v>
      </c>
      <c r="F109" s="28" t="s">
        <v>269</v>
      </c>
      <c r="G109" s="29">
        <v>181.15100000000001</v>
      </c>
      <c r="H109" s="28">
        <v>0.25933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3714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 ht="51">
      <c r="A111" s="1" t="s">
        <v>193</v>
      </c>
      <c r="E111" s="33" t="s">
        <v>3788</v>
      </c>
    </row>
    <row r="112">
      <c r="A112" s="1" t="s">
        <v>194</v>
      </c>
      <c r="E112" s="27" t="s">
        <v>1121</v>
      </c>
    </row>
    <row r="113" ht="25.5">
      <c r="A113" s="1" t="s">
        <v>185</v>
      </c>
      <c r="B113" s="1">
        <v>26</v>
      </c>
      <c r="C113" s="26" t="s">
        <v>3789</v>
      </c>
      <c r="D113" t="s">
        <v>239</v>
      </c>
      <c r="E113" s="27" t="s">
        <v>3790</v>
      </c>
      <c r="F113" s="28" t="s">
        <v>269</v>
      </c>
      <c r="G113" s="29">
        <v>262.88400000000001</v>
      </c>
      <c r="H113" s="28">
        <v>0.34116000000000002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3714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191</v>
      </c>
      <c r="E114" s="27" t="s">
        <v>243</v>
      </c>
    </row>
    <row r="115" ht="102">
      <c r="A115" s="1" t="s">
        <v>193</v>
      </c>
      <c r="E115" s="33" t="s">
        <v>3791</v>
      </c>
    </row>
    <row r="116">
      <c r="A116" s="1" t="s">
        <v>194</v>
      </c>
      <c r="E116" s="27" t="s">
        <v>1121</v>
      </c>
    </row>
    <row r="117" ht="25.5">
      <c r="A117" s="1" t="s">
        <v>185</v>
      </c>
      <c r="B117" s="1">
        <v>27</v>
      </c>
      <c r="C117" s="26" t="s">
        <v>3792</v>
      </c>
      <c r="D117" t="s">
        <v>239</v>
      </c>
      <c r="E117" s="27" t="s">
        <v>3793</v>
      </c>
      <c r="F117" s="28" t="s">
        <v>289</v>
      </c>
      <c r="G117" s="29">
        <v>78.920000000000002</v>
      </c>
      <c r="H117" s="28">
        <v>0.085529999999999995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3714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 ht="38.25">
      <c r="A119" s="1" t="s">
        <v>193</v>
      </c>
      <c r="E119" s="33" t="s">
        <v>3794</v>
      </c>
    </row>
    <row r="120">
      <c r="A120" s="1" t="s">
        <v>194</v>
      </c>
      <c r="E120" s="27" t="s">
        <v>1121</v>
      </c>
    </row>
    <row r="121" ht="25.5">
      <c r="A121" s="1" t="s">
        <v>185</v>
      </c>
      <c r="B121" s="1">
        <v>28</v>
      </c>
      <c r="C121" s="26" t="s">
        <v>3795</v>
      </c>
      <c r="D121" t="s">
        <v>239</v>
      </c>
      <c r="E121" s="27" t="s">
        <v>3796</v>
      </c>
      <c r="F121" s="28" t="s">
        <v>285</v>
      </c>
      <c r="G121" s="29">
        <v>1</v>
      </c>
      <c r="H121" s="28">
        <v>0.021260000000000001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3714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3797</v>
      </c>
    </row>
    <row r="124">
      <c r="A124" s="1" t="s">
        <v>194</v>
      </c>
      <c r="E124" s="27" t="s">
        <v>1121</v>
      </c>
    </row>
    <row r="125" ht="25.5">
      <c r="A125" s="1" t="s">
        <v>185</v>
      </c>
      <c r="B125" s="1">
        <v>29</v>
      </c>
      <c r="C125" s="26" t="s">
        <v>3798</v>
      </c>
      <c r="D125" t="s">
        <v>239</v>
      </c>
      <c r="E125" s="27" t="s">
        <v>3799</v>
      </c>
      <c r="F125" s="28" t="s">
        <v>285</v>
      </c>
      <c r="G125" s="29">
        <v>8</v>
      </c>
      <c r="H125" s="28">
        <v>0.026929999999999999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3714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 ht="38.25">
      <c r="A127" s="1" t="s">
        <v>193</v>
      </c>
      <c r="E127" s="33" t="s">
        <v>3800</v>
      </c>
    </row>
    <row r="128">
      <c r="A128" s="1" t="s">
        <v>194</v>
      </c>
      <c r="E128" s="27" t="s">
        <v>1121</v>
      </c>
    </row>
    <row r="129" ht="25.5">
      <c r="A129" s="1" t="s">
        <v>185</v>
      </c>
      <c r="B129" s="1">
        <v>30</v>
      </c>
      <c r="C129" s="26" t="s">
        <v>3801</v>
      </c>
      <c r="D129" t="s">
        <v>239</v>
      </c>
      <c r="E129" s="27" t="s">
        <v>3802</v>
      </c>
      <c r="F129" s="28" t="s">
        <v>285</v>
      </c>
      <c r="G129" s="29">
        <v>12</v>
      </c>
      <c r="H129" s="28">
        <v>0.031949999999999999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3714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 ht="38.25">
      <c r="A131" s="1" t="s">
        <v>193</v>
      </c>
      <c r="E131" s="33" t="s">
        <v>3803</v>
      </c>
    </row>
    <row r="132">
      <c r="A132" s="1" t="s">
        <v>194</v>
      </c>
      <c r="E132" s="27" t="s">
        <v>1121</v>
      </c>
    </row>
    <row r="133" ht="25.5">
      <c r="A133" s="1" t="s">
        <v>185</v>
      </c>
      <c r="B133" s="1">
        <v>31</v>
      </c>
      <c r="C133" s="26" t="s">
        <v>3804</v>
      </c>
      <c r="D133" t="s">
        <v>239</v>
      </c>
      <c r="E133" s="27" t="s">
        <v>3805</v>
      </c>
      <c r="F133" s="28" t="s">
        <v>285</v>
      </c>
      <c r="G133" s="29">
        <v>10</v>
      </c>
      <c r="H133" s="28">
        <v>0.036549999999999999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3714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>
      <c r="A135" s="1" t="s">
        <v>193</v>
      </c>
      <c r="E135" s="33" t="s">
        <v>3806</v>
      </c>
    </row>
    <row r="136">
      <c r="A136" s="1" t="s">
        <v>194</v>
      </c>
      <c r="E136" s="27" t="s">
        <v>1121</v>
      </c>
    </row>
    <row r="137" ht="25.5">
      <c r="A137" s="1" t="s">
        <v>185</v>
      </c>
      <c r="B137" s="1">
        <v>32</v>
      </c>
      <c r="C137" s="26" t="s">
        <v>3807</v>
      </c>
      <c r="D137" t="s">
        <v>239</v>
      </c>
      <c r="E137" s="27" t="s">
        <v>3808</v>
      </c>
      <c r="F137" s="28" t="s">
        <v>285</v>
      </c>
      <c r="G137" s="29">
        <v>5</v>
      </c>
      <c r="H137" s="28">
        <v>0.04555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3714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  <c r="E139" s="33" t="s">
        <v>3809</v>
      </c>
    </row>
    <row r="140">
      <c r="A140" s="1" t="s">
        <v>194</v>
      </c>
      <c r="E140" s="27" t="s">
        <v>1121</v>
      </c>
    </row>
    <row r="141" ht="25.5">
      <c r="A141" s="1" t="s">
        <v>185</v>
      </c>
      <c r="B141" s="1">
        <v>33</v>
      </c>
      <c r="C141" s="26" t="s">
        <v>3810</v>
      </c>
      <c r="D141" t="s">
        <v>239</v>
      </c>
      <c r="E141" s="27" t="s">
        <v>3811</v>
      </c>
      <c r="F141" s="28" t="s">
        <v>285</v>
      </c>
      <c r="G141" s="29">
        <v>30</v>
      </c>
      <c r="H141" s="28">
        <v>0.054550000000000001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3714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 ht="38.25">
      <c r="A143" s="1" t="s">
        <v>193</v>
      </c>
      <c r="E143" s="33" t="s">
        <v>3812</v>
      </c>
    </row>
    <row r="144">
      <c r="A144" s="1" t="s">
        <v>194</v>
      </c>
      <c r="E144" s="27" t="s">
        <v>1121</v>
      </c>
    </row>
    <row r="145" ht="25.5">
      <c r="A145" s="1" t="s">
        <v>185</v>
      </c>
      <c r="B145" s="1">
        <v>34</v>
      </c>
      <c r="C145" s="26" t="s">
        <v>3813</v>
      </c>
      <c r="D145" t="s">
        <v>239</v>
      </c>
      <c r="E145" s="27" t="s">
        <v>3814</v>
      </c>
      <c r="F145" s="28" t="s">
        <v>285</v>
      </c>
      <c r="G145" s="29">
        <v>20</v>
      </c>
      <c r="H145" s="28">
        <v>0.063549999999999995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3714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  <c r="E147" s="33" t="s">
        <v>3815</v>
      </c>
    </row>
    <row r="148">
      <c r="A148" s="1" t="s">
        <v>194</v>
      </c>
      <c r="E148" s="27" t="s">
        <v>1121</v>
      </c>
    </row>
    <row r="149" ht="25.5">
      <c r="A149" s="1" t="s">
        <v>185</v>
      </c>
      <c r="B149" s="1">
        <v>35</v>
      </c>
      <c r="C149" s="26" t="s">
        <v>3816</v>
      </c>
      <c r="D149" t="s">
        <v>239</v>
      </c>
      <c r="E149" s="27" t="s">
        <v>3817</v>
      </c>
      <c r="F149" s="28" t="s">
        <v>285</v>
      </c>
      <c r="G149" s="29">
        <v>30</v>
      </c>
      <c r="H149" s="28">
        <v>0.081850000000000006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3714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>
      <c r="A151" s="1" t="s">
        <v>193</v>
      </c>
      <c r="E151" s="33" t="s">
        <v>3818</v>
      </c>
    </row>
    <row r="152">
      <c r="A152" s="1" t="s">
        <v>194</v>
      </c>
      <c r="E152" s="27" t="s">
        <v>1121</v>
      </c>
    </row>
    <row r="153">
      <c r="A153" s="1" t="s">
        <v>185</v>
      </c>
      <c r="B153" s="1">
        <v>36</v>
      </c>
      <c r="C153" s="26" t="s">
        <v>3819</v>
      </c>
      <c r="D153" t="s">
        <v>239</v>
      </c>
      <c r="E153" s="27" t="s">
        <v>3820</v>
      </c>
      <c r="F153" s="28" t="s">
        <v>289</v>
      </c>
      <c r="G153" s="29">
        <v>31.25</v>
      </c>
      <c r="H153" s="28">
        <v>0.00034000000000000002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3714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 ht="102">
      <c r="A155" s="1" t="s">
        <v>193</v>
      </c>
      <c r="E155" s="33" t="s">
        <v>3821</v>
      </c>
    </row>
    <row r="156">
      <c r="A156" s="1" t="s">
        <v>194</v>
      </c>
      <c r="E156" s="27" t="s">
        <v>1121</v>
      </c>
    </row>
    <row r="157" ht="25.5">
      <c r="A157" s="1" t="s">
        <v>185</v>
      </c>
      <c r="B157" s="1">
        <v>37</v>
      </c>
      <c r="C157" s="26" t="s">
        <v>3822</v>
      </c>
      <c r="D157" t="s">
        <v>239</v>
      </c>
      <c r="E157" s="27" t="s">
        <v>3823</v>
      </c>
      <c r="F157" s="28" t="s">
        <v>269</v>
      </c>
      <c r="G157" s="29">
        <v>196.16499999999999</v>
      </c>
      <c r="H157" s="28">
        <v>0.23458000000000001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3714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 ht="178.5">
      <c r="A159" s="1" t="s">
        <v>193</v>
      </c>
      <c r="E159" s="33" t="s">
        <v>3824</v>
      </c>
    </row>
    <row r="160">
      <c r="A160" s="1" t="s">
        <v>194</v>
      </c>
      <c r="E160" s="27" t="s">
        <v>1121</v>
      </c>
    </row>
    <row r="161" ht="25.5">
      <c r="A161" s="1" t="s">
        <v>185</v>
      </c>
      <c r="B161" s="1">
        <v>38</v>
      </c>
      <c r="C161" s="26" t="s">
        <v>3825</v>
      </c>
      <c r="D161" t="s">
        <v>239</v>
      </c>
      <c r="E161" s="27" t="s">
        <v>3826</v>
      </c>
      <c r="F161" s="28" t="s">
        <v>189</v>
      </c>
      <c r="G161" s="29">
        <v>0.442</v>
      </c>
      <c r="H161" s="28">
        <v>1.0384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3714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 ht="51">
      <c r="A163" s="1" t="s">
        <v>193</v>
      </c>
      <c r="E163" s="33" t="s">
        <v>3827</v>
      </c>
    </row>
    <row r="164">
      <c r="A164" s="1" t="s">
        <v>194</v>
      </c>
      <c r="E164" s="27" t="s">
        <v>1121</v>
      </c>
    </row>
    <row r="165">
      <c r="A165" s="1" t="s">
        <v>185</v>
      </c>
      <c r="B165" s="1">
        <v>39</v>
      </c>
      <c r="C165" s="26" t="s">
        <v>3828</v>
      </c>
      <c r="D165" t="s">
        <v>239</v>
      </c>
      <c r="E165" s="27" t="s">
        <v>3829</v>
      </c>
      <c r="F165" s="28" t="s">
        <v>241</v>
      </c>
      <c r="G165" s="29">
        <v>0.27800000000000002</v>
      </c>
      <c r="H165" s="28">
        <v>2.5960999999999999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3714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 ht="38.25">
      <c r="A167" s="1" t="s">
        <v>193</v>
      </c>
      <c r="E167" s="33" t="s">
        <v>3830</v>
      </c>
    </row>
    <row r="168">
      <c r="A168" s="1" t="s">
        <v>194</v>
      </c>
      <c r="E168" s="27" t="s">
        <v>1121</v>
      </c>
    </row>
    <row r="169">
      <c r="A169" s="1" t="s">
        <v>182</v>
      </c>
      <c r="C169" s="22" t="s">
        <v>3069</v>
      </c>
      <c r="E169" s="23" t="s">
        <v>3070</v>
      </c>
      <c r="L169" s="24">
        <f>SUMIFS(L170:L205,A170:A205,"P")</f>
        <v>0</v>
      </c>
      <c r="M169" s="24">
        <f>SUMIFS(M170:M205,A170:A205,"P")</f>
        <v>0</v>
      </c>
      <c r="N169" s="25"/>
    </row>
    <row r="170" ht="25.5">
      <c r="A170" s="1" t="s">
        <v>185</v>
      </c>
      <c r="B170" s="1">
        <v>40</v>
      </c>
      <c r="C170" s="26" t="s">
        <v>3831</v>
      </c>
      <c r="D170" t="s">
        <v>239</v>
      </c>
      <c r="E170" s="27" t="s">
        <v>3832</v>
      </c>
      <c r="F170" s="28" t="s">
        <v>285</v>
      </c>
      <c r="G170" s="29">
        <v>2</v>
      </c>
      <c r="H170" s="28">
        <v>0.25574999999999998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3714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 ht="51">
      <c r="A172" s="1" t="s">
        <v>193</v>
      </c>
      <c r="E172" s="33" t="s">
        <v>3833</v>
      </c>
    </row>
    <row r="173">
      <c r="A173" s="1" t="s">
        <v>194</v>
      </c>
      <c r="E173" s="27" t="s">
        <v>1121</v>
      </c>
    </row>
    <row r="174" ht="25.5">
      <c r="A174" s="1" t="s">
        <v>185</v>
      </c>
      <c r="B174" s="1">
        <v>41</v>
      </c>
      <c r="C174" s="26" t="s">
        <v>3834</v>
      </c>
      <c r="D174" t="s">
        <v>239</v>
      </c>
      <c r="E174" s="27" t="s">
        <v>3835</v>
      </c>
      <c r="F174" s="28" t="s">
        <v>285</v>
      </c>
      <c r="G174" s="29">
        <v>29</v>
      </c>
      <c r="H174" s="28">
        <v>0.39805000000000001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3714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 ht="51">
      <c r="A176" s="1" t="s">
        <v>193</v>
      </c>
      <c r="E176" s="33" t="s">
        <v>3836</v>
      </c>
    </row>
    <row r="177">
      <c r="A177" s="1" t="s">
        <v>194</v>
      </c>
      <c r="E177" s="27" t="s">
        <v>1121</v>
      </c>
    </row>
    <row r="178">
      <c r="A178" s="1" t="s">
        <v>185</v>
      </c>
      <c r="B178" s="1">
        <v>44</v>
      </c>
      <c r="C178" s="26" t="s">
        <v>3837</v>
      </c>
      <c r="D178" t="s">
        <v>239</v>
      </c>
      <c r="E178" s="27" t="s">
        <v>3838</v>
      </c>
      <c r="F178" s="28" t="s">
        <v>241</v>
      </c>
      <c r="G178" s="29">
        <v>23.963000000000001</v>
      </c>
      <c r="H178" s="28">
        <v>2.4533999999999998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3714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 ht="89.25">
      <c r="A180" s="1" t="s">
        <v>193</v>
      </c>
      <c r="E180" s="33" t="s">
        <v>3839</v>
      </c>
    </row>
    <row r="181">
      <c r="A181" s="1" t="s">
        <v>194</v>
      </c>
      <c r="E181" s="27" t="s">
        <v>1121</v>
      </c>
    </row>
    <row r="182">
      <c r="A182" s="1" t="s">
        <v>185</v>
      </c>
      <c r="B182" s="1">
        <v>45</v>
      </c>
      <c r="C182" s="26" t="s">
        <v>3840</v>
      </c>
      <c r="D182" t="s">
        <v>239</v>
      </c>
      <c r="E182" s="27" t="s">
        <v>3841</v>
      </c>
      <c r="F182" s="28" t="s">
        <v>269</v>
      </c>
      <c r="G182" s="29">
        <v>154.81</v>
      </c>
      <c r="H182" s="28">
        <v>0.0057600000000000004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3714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 ht="89.25">
      <c r="A184" s="1" t="s">
        <v>193</v>
      </c>
      <c r="E184" s="33" t="s">
        <v>3842</v>
      </c>
    </row>
    <row r="185">
      <c r="A185" s="1" t="s">
        <v>194</v>
      </c>
      <c r="E185" s="27" t="s">
        <v>1121</v>
      </c>
    </row>
    <row r="186">
      <c r="A186" s="1" t="s">
        <v>185</v>
      </c>
      <c r="B186" s="1">
        <v>46</v>
      </c>
      <c r="C186" s="26" t="s">
        <v>3843</v>
      </c>
      <c r="D186" t="s">
        <v>239</v>
      </c>
      <c r="E186" s="27" t="s">
        <v>3844</v>
      </c>
      <c r="F186" s="28" t="s">
        <v>269</v>
      </c>
      <c r="G186" s="29">
        <v>154.81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3714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</row>
    <row r="189">
      <c r="A189" s="1" t="s">
        <v>194</v>
      </c>
      <c r="E189" s="27" t="s">
        <v>1121</v>
      </c>
    </row>
    <row r="190">
      <c r="A190" s="1" t="s">
        <v>185</v>
      </c>
      <c r="B190" s="1">
        <v>47</v>
      </c>
      <c r="C190" s="26" t="s">
        <v>3845</v>
      </c>
      <c r="D190" t="s">
        <v>239</v>
      </c>
      <c r="E190" s="27" t="s">
        <v>3846</v>
      </c>
      <c r="F190" s="28" t="s">
        <v>189</v>
      </c>
      <c r="G190" s="29">
        <v>1.198</v>
      </c>
      <c r="H190" s="28">
        <v>1.05291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3714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3847</v>
      </c>
    </row>
    <row r="193">
      <c r="A193" s="1" t="s">
        <v>194</v>
      </c>
      <c r="E193" s="27" t="s">
        <v>1121</v>
      </c>
    </row>
    <row r="194" ht="25.5">
      <c r="A194" s="1" t="s">
        <v>185</v>
      </c>
      <c r="B194" s="1">
        <v>48</v>
      </c>
      <c r="C194" s="26" t="s">
        <v>3848</v>
      </c>
      <c r="D194" t="s">
        <v>239</v>
      </c>
      <c r="E194" s="27" t="s">
        <v>3849</v>
      </c>
      <c r="F194" s="28" t="s">
        <v>269</v>
      </c>
      <c r="G194" s="29">
        <v>14.835000000000001</v>
      </c>
      <c r="H194" s="28">
        <v>0.02257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759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 ht="25.5">
      <c r="A196" s="1" t="s">
        <v>193</v>
      </c>
      <c r="E196" s="33" t="s">
        <v>3850</v>
      </c>
    </row>
    <row r="197" ht="25.5">
      <c r="A197" s="1" t="s">
        <v>194</v>
      </c>
      <c r="E197" s="27" t="s">
        <v>3746</v>
      </c>
    </row>
    <row r="198">
      <c r="A198" s="1" t="s">
        <v>185</v>
      </c>
      <c r="B198" s="1">
        <v>42</v>
      </c>
      <c r="C198" s="26" t="s">
        <v>3851</v>
      </c>
      <c r="D198" t="s">
        <v>239</v>
      </c>
      <c r="E198" s="27" t="s">
        <v>3852</v>
      </c>
      <c r="F198" s="28" t="s">
        <v>289</v>
      </c>
      <c r="G198" s="29">
        <v>306.39999999999998</v>
      </c>
      <c r="H198" s="28">
        <v>0.46000000000000002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759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 ht="63.75">
      <c r="A200" s="1" t="s">
        <v>193</v>
      </c>
      <c r="E200" s="33" t="s">
        <v>3853</v>
      </c>
    </row>
    <row r="201" ht="25.5">
      <c r="A201" s="1" t="s">
        <v>194</v>
      </c>
      <c r="E201" s="27" t="s">
        <v>3746</v>
      </c>
    </row>
    <row r="202">
      <c r="A202" s="1" t="s">
        <v>185</v>
      </c>
      <c r="B202" s="1">
        <v>43</v>
      </c>
      <c r="C202" s="26" t="s">
        <v>3854</v>
      </c>
      <c r="D202" t="s">
        <v>239</v>
      </c>
      <c r="E202" s="27" t="s">
        <v>3855</v>
      </c>
      <c r="F202" s="28" t="s">
        <v>289</v>
      </c>
      <c r="G202" s="29">
        <v>22</v>
      </c>
      <c r="H202" s="28">
        <v>0.46000000000000002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759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 ht="25.5">
      <c r="A204" s="1" t="s">
        <v>193</v>
      </c>
      <c r="E204" s="33" t="s">
        <v>3856</v>
      </c>
    </row>
    <row r="205" ht="25.5">
      <c r="A205" s="1" t="s">
        <v>194</v>
      </c>
      <c r="E205" s="27" t="s">
        <v>3746</v>
      </c>
    </row>
    <row r="206">
      <c r="A206" s="1" t="s">
        <v>182</v>
      </c>
      <c r="C206" s="22" t="s">
        <v>3857</v>
      </c>
      <c r="E206" s="23" t="s">
        <v>3858</v>
      </c>
      <c r="L206" s="24">
        <f>SUMIFS(L207:L318,A207:A318,"P")</f>
        <v>0</v>
      </c>
      <c r="M206" s="24">
        <f>SUMIFS(M207:M318,A207:A318,"P")</f>
        <v>0</v>
      </c>
      <c r="N206" s="25"/>
    </row>
    <row r="207">
      <c r="A207" s="1" t="s">
        <v>185</v>
      </c>
      <c r="B207" s="1">
        <v>55</v>
      </c>
      <c r="C207" s="26" t="s">
        <v>3859</v>
      </c>
      <c r="D207" t="s">
        <v>641</v>
      </c>
      <c r="E207" s="27" t="s">
        <v>3860</v>
      </c>
      <c r="F207" s="28" t="s">
        <v>269</v>
      </c>
      <c r="G207" s="29">
        <v>33.356999999999999</v>
      </c>
      <c r="H207" s="28">
        <v>0.0018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3714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 ht="25.5">
      <c r="A209" s="1" t="s">
        <v>193</v>
      </c>
      <c r="E209" s="33" t="s">
        <v>3861</v>
      </c>
    </row>
    <row r="210">
      <c r="A210" s="1" t="s">
        <v>194</v>
      </c>
      <c r="E210" s="27" t="s">
        <v>1121</v>
      </c>
    </row>
    <row r="211">
      <c r="A211" s="1" t="s">
        <v>185</v>
      </c>
      <c r="B211" s="1">
        <v>56</v>
      </c>
      <c r="C211" s="26" t="s">
        <v>3862</v>
      </c>
      <c r="D211" t="s">
        <v>641</v>
      </c>
      <c r="E211" s="27" t="s">
        <v>3863</v>
      </c>
      <c r="F211" s="28" t="s">
        <v>269</v>
      </c>
      <c r="G211" s="29">
        <v>38.183</v>
      </c>
      <c r="H211" s="28">
        <v>0.0023999999999999998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3714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 ht="25.5">
      <c r="A213" s="1" t="s">
        <v>193</v>
      </c>
      <c r="E213" s="33" t="s">
        <v>3864</v>
      </c>
    </row>
    <row r="214">
      <c r="A214" s="1" t="s">
        <v>194</v>
      </c>
      <c r="E214" s="27" t="s">
        <v>1121</v>
      </c>
    </row>
    <row r="215">
      <c r="A215" s="1" t="s">
        <v>185</v>
      </c>
      <c r="B215" s="1">
        <v>58</v>
      </c>
      <c r="C215" s="26" t="s">
        <v>3862</v>
      </c>
      <c r="D215" t="s">
        <v>778</v>
      </c>
      <c r="E215" s="27" t="s">
        <v>3863</v>
      </c>
      <c r="F215" s="28" t="s">
        <v>269</v>
      </c>
      <c r="G215" s="29">
        <v>47.923999999999999</v>
      </c>
      <c r="H215" s="28">
        <v>0.0023999999999999998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3714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 ht="25.5">
      <c r="A217" s="1" t="s">
        <v>193</v>
      </c>
      <c r="E217" s="33" t="s">
        <v>3865</v>
      </c>
    </row>
    <row r="218">
      <c r="A218" s="1" t="s">
        <v>194</v>
      </c>
      <c r="E218" s="27" t="s">
        <v>1121</v>
      </c>
    </row>
    <row r="219" ht="25.5">
      <c r="A219" s="1" t="s">
        <v>185</v>
      </c>
      <c r="B219" s="1">
        <v>49</v>
      </c>
      <c r="C219" s="26" t="s">
        <v>3866</v>
      </c>
      <c r="D219" t="s">
        <v>239</v>
      </c>
      <c r="E219" s="27" t="s">
        <v>3867</v>
      </c>
      <c r="F219" s="28" t="s">
        <v>269</v>
      </c>
      <c r="G219" s="29">
        <v>301.30000000000001</v>
      </c>
      <c r="H219" s="28">
        <v>0.00067000000000000002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3714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63.75">
      <c r="A220" s="1" t="s">
        <v>191</v>
      </c>
      <c r="E220" s="27" t="s">
        <v>3868</v>
      </c>
    </row>
    <row r="221" ht="51">
      <c r="A221" s="1" t="s">
        <v>193</v>
      </c>
      <c r="E221" s="33" t="s">
        <v>3869</v>
      </c>
    </row>
    <row r="222">
      <c r="A222" s="1" t="s">
        <v>194</v>
      </c>
      <c r="E222" s="27" t="s">
        <v>1121</v>
      </c>
    </row>
    <row r="223" ht="25.5">
      <c r="A223" s="1" t="s">
        <v>185</v>
      </c>
      <c r="B223" s="1">
        <v>50</v>
      </c>
      <c r="C223" s="26" t="s">
        <v>3870</v>
      </c>
      <c r="D223" t="s">
        <v>239</v>
      </c>
      <c r="E223" s="27" t="s">
        <v>3871</v>
      </c>
      <c r="F223" s="28" t="s">
        <v>269</v>
      </c>
      <c r="G223" s="29">
        <v>301.30000000000001</v>
      </c>
      <c r="H223" s="28">
        <v>0.0065599999999999999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3714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 ht="51">
      <c r="A225" s="1" t="s">
        <v>193</v>
      </c>
      <c r="E225" s="33" t="s">
        <v>3869</v>
      </c>
    </row>
    <row r="226">
      <c r="A226" s="1" t="s">
        <v>194</v>
      </c>
      <c r="E226" s="27" t="s">
        <v>1121</v>
      </c>
    </row>
    <row r="227" ht="25.5">
      <c r="A227" s="1" t="s">
        <v>185</v>
      </c>
      <c r="B227" s="1">
        <v>51</v>
      </c>
      <c r="C227" s="26" t="s">
        <v>3872</v>
      </c>
      <c r="D227" t="s">
        <v>239</v>
      </c>
      <c r="E227" s="27" t="s">
        <v>3873</v>
      </c>
      <c r="F227" s="28" t="s">
        <v>269</v>
      </c>
      <c r="G227" s="29">
        <v>25.170000000000002</v>
      </c>
      <c r="H227" s="28">
        <v>0.0154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3714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 ht="25.5">
      <c r="A229" s="1" t="s">
        <v>193</v>
      </c>
      <c r="E229" s="33" t="s">
        <v>3874</v>
      </c>
    </row>
    <row r="230">
      <c r="A230" s="1" t="s">
        <v>194</v>
      </c>
      <c r="E230" s="27" t="s">
        <v>1121</v>
      </c>
    </row>
    <row r="231" ht="25.5">
      <c r="A231" s="1" t="s">
        <v>185</v>
      </c>
      <c r="B231" s="1">
        <v>52</v>
      </c>
      <c r="C231" s="26" t="s">
        <v>3875</v>
      </c>
      <c r="D231" t="s">
        <v>239</v>
      </c>
      <c r="E231" s="27" t="s">
        <v>3876</v>
      </c>
      <c r="F231" s="28" t="s">
        <v>269</v>
      </c>
      <c r="G231" s="29">
        <v>949.14999999999998</v>
      </c>
      <c r="H231" s="28">
        <v>0.018380000000000001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3714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 ht="409.5">
      <c r="A233" s="1" t="s">
        <v>193</v>
      </c>
      <c r="E233" s="33" t="s">
        <v>3877</v>
      </c>
    </row>
    <row r="234">
      <c r="A234" s="1" t="s">
        <v>194</v>
      </c>
      <c r="E234" s="27" t="s">
        <v>1121</v>
      </c>
    </row>
    <row r="235" ht="25.5">
      <c r="A235" s="1" t="s">
        <v>185</v>
      </c>
      <c r="B235" s="1">
        <v>53</v>
      </c>
      <c r="C235" s="26" t="s">
        <v>3878</v>
      </c>
      <c r="D235" t="s">
        <v>239</v>
      </c>
      <c r="E235" s="27" t="s">
        <v>3879</v>
      </c>
      <c r="F235" s="28" t="s">
        <v>269</v>
      </c>
      <c r="G235" s="29">
        <v>949.14999999999998</v>
      </c>
      <c r="H235" s="28">
        <v>0.0079000000000000008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3714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</row>
    <row r="238">
      <c r="A238" s="1" t="s">
        <v>194</v>
      </c>
      <c r="E238" s="27" t="s">
        <v>1121</v>
      </c>
    </row>
    <row r="239" ht="25.5">
      <c r="A239" s="1" t="s">
        <v>185</v>
      </c>
      <c r="B239" s="1">
        <v>54</v>
      </c>
      <c r="C239" s="26" t="s">
        <v>3880</v>
      </c>
      <c r="D239" t="s">
        <v>239</v>
      </c>
      <c r="E239" s="27" t="s">
        <v>3881</v>
      </c>
      <c r="F239" s="28" t="s">
        <v>269</v>
      </c>
      <c r="G239" s="29">
        <v>71.540000000000006</v>
      </c>
      <c r="H239" s="28">
        <v>0.0083499999999999998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3714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 ht="38.25">
      <c r="A240" s="1" t="s">
        <v>191</v>
      </c>
      <c r="E240" s="27" t="s">
        <v>3882</v>
      </c>
    </row>
    <row r="241" ht="127.5">
      <c r="A241" s="1" t="s">
        <v>193</v>
      </c>
      <c r="E241" s="33" t="s">
        <v>3883</v>
      </c>
    </row>
    <row r="242">
      <c r="A242" s="1" t="s">
        <v>194</v>
      </c>
      <c r="E242" s="27" t="s">
        <v>1121</v>
      </c>
    </row>
    <row r="243" ht="25.5">
      <c r="A243" s="1" t="s">
        <v>185</v>
      </c>
      <c r="B243" s="1">
        <v>57</v>
      </c>
      <c r="C243" s="26" t="s">
        <v>3884</v>
      </c>
      <c r="D243" t="s">
        <v>239</v>
      </c>
      <c r="E243" s="27" t="s">
        <v>3885</v>
      </c>
      <c r="F243" s="28" t="s">
        <v>269</v>
      </c>
      <c r="G243" s="29">
        <v>47.923999999999999</v>
      </c>
      <c r="H243" s="28">
        <v>0.0085199999999999998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3714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 ht="38.25">
      <c r="A244" s="1" t="s">
        <v>191</v>
      </c>
      <c r="E244" s="27" t="s">
        <v>3886</v>
      </c>
    </row>
    <row r="245" ht="25.5">
      <c r="A245" s="1" t="s">
        <v>193</v>
      </c>
      <c r="E245" s="33" t="s">
        <v>3865</v>
      </c>
    </row>
    <row r="246">
      <c r="A246" s="1" t="s">
        <v>194</v>
      </c>
      <c r="E246" s="27" t="s">
        <v>1121</v>
      </c>
    </row>
    <row r="247" ht="38.25">
      <c r="A247" s="1" t="s">
        <v>185</v>
      </c>
      <c r="B247" s="1">
        <v>59</v>
      </c>
      <c r="C247" s="26" t="s">
        <v>3887</v>
      </c>
      <c r="D247" t="s">
        <v>239</v>
      </c>
      <c r="E247" s="27" t="s">
        <v>3888</v>
      </c>
      <c r="F247" s="28" t="s">
        <v>269</v>
      </c>
      <c r="G247" s="29">
        <v>71.540000000000006</v>
      </c>
      <c r="H247" s="28">
        <v>8.0000000000000007E-05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3714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 ht="25.5">
      <c r="A249" s="1" t="s">
        <v>193</v>
      </c>
      <c r="E249" s="33" t="s">
        <v>3889</v>
      </c>
    </row>
    <row r="250">
      <c r="A250" s="1" t="s">
        <v>194</v>
      </c>
      <c r="E250" s="27" t="s">
        <v>1121</v>
      </c>
    </row>
    <row r="251" ht="25.5">
      <c r="A251" s="1" t="s">
        <v>185</v>
      </c>
      <c r="B251" s="1">
        <v>60</v>
      </c>
      <c r="C251" s="26" t="s">
        <v>3890</v>
      </c>
      <c r="D251" t="s">
        <v>239</v>
      </c>
      <c r="E251" s="27" t="s">
        <v>3891</v>
      </c>
      <c r="F251" s="28" t="s">
        <v>269</v>
      </c>
      <c r="G251" s="29">
        <v>367.40100000000001</v>
      </c>
      <c r="H251" s="28">
        <v>0.01848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3714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 ht="267.75">
      <c r="A253" s="1" t="s">
        <v>193</v>
      </c>
      <c r="E253" s="33" t="s">
        <v>3892</v>
      </c>
    </row>
    <row r="254">
      <c r="A254" s="1" t="s">
        <v>194</v>
      </c>
      <c r="E254" s="27" t="s">
        <v>1121</v>
      </c>
    </row>
    <row r="255" ht="25.5">
      <c r="A255" s="1" t="s">
        <v>185</v>
      </c>
      <c r="B255" s="1">
        <v>61</v>
      </c>
      <c r="C255" s="26" t="s">
        <v>3893</v>
      </c>
      <c r="D255" t="s">
        <v>239</v>
      </c>
      <c r="E255" s="27" t="s">
        <v>3894</v>
      </c>
      <c r="F255" s="28" t="s">
        <v>269</v>
      </c>
      <c r="G255" s="29">
        <v>367.40100000000001</v>
      </c>
      <c r="H255" s="28">
        <v>0.0052500000000000003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3714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>
      <c r="A257" s="1" t="s">
        <v>193</v>
      </c>
    </row>
    <row r="258">
      <c r="A258" s="1" t="s">
        <v>194</v>
      </c>
      <c r="E258" s="27" t="s">
        <v>1121</v>
      </c>
    </row>
    <row r="259" ht="25.5">
      <c r="A259" s="1" t="s">
        <v>185</v>
      </c>
      <c r="B259" s="1">
        <v>62</v>
      </c>
      <c r="C259" s="26" t="s">
        <v>3895</v>
      </c>
      <c r="D259" t="s">
        <v>239</v>
      </c>
      <c r="E259" s="27" t="s">
        <v>3896</v>
      </c>
      <c r="F259" s="28" t="s">
        <v>269</v>
      </c>
      <c r="G259" s="29">
        <v>33.356999999999999</v>
      </c>
      <c r="H259" s="28">
        <v>0.0057000000000000002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3714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 ht="25.5">
      <c r="A261" s="1" t="s">
        <v>193</v>
      </c>
      <c r="E261" s="33" t="s">
        <v>3897</v>
      </c>
    </row>
    <row r="262">
      <c r="A262" s="1" t="s">
        <v>194</v>
      </c>
      <c r="E262" s="27" t="s">
        <v>1121</v>
      </c>
    </row>
    <row r="263" ht="25.5">
      <c r="A263" s="1" t="s">
        <v>185</v>
      </c>
      <c r="B263" s="1">
        <v>63</v>
      </c>
      <c r="C263" s="26" t="s">
        <v>3898</v>
      </c>
      <c r="D263" t="s">
        <v>239</v>
      </c>
      <c r="E263" s="27" t="s">
        <v>3899</v>
      </c>
      <c r="F263" s="28" t="s">
        <v>269</v>
      </c>
      <c r="G263" s="29">
        <v>367.71699999999998</v>
      </c>
      <c r="H263" s="28">
        <v>0.0033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3714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 ht="25.5">
      <c r="A265" s="1" t="s">
        <v>193</v>
      </c>
      <c r="E265" s="33" t="s">
        <v>3900</v>
      </c>
    </row>
    <row r="266">
      <c r="A266" s="1" t="s">
        <v>194</v>
      </c>
      <c r="E266" s="27" t="s">
        <v>1121</v>
      </c>
    </row>
    <row r="267" ht="25.5">
      <c r="A267" s="1" t="s">
        <v>185</v>
      </c>
      <c r="B267" s="1">
        <v>64</v>
      </c>
      <c r="C267" s="26" t="s">
        <v>3901</v>
      </c>
      <c r="D267" t="s">
        <v>239</v>
      </c>
      <c r="E267" s="27" t="s">
        <v>3902</v>
      </c>
      <c r="F267" s="28" t="s">
        <v>269</v>
      </c>
      <c r="G267" s="29">
        <v>52.564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3714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 ht="127.5">
      <c r="A269" s="1" t="s">
        <v>193</v>
      </c>
      <c r="E269" s="33" t="s">
        <v>3903</v>
      </c>
    </row>
    <row r="270">
      <c r="A270" s="1" t="s">
        <v>194</v>
      </c>
      <c r="E270" s="27" t="s">
        <v>1121</v>
      </c>
    </row>
    <row r="271" ht="25.5">
      <c r="A271" s="1" t="s">
        <v>185</v>
      </c>
      <c r="B271" s="1">
        <v>65</v>
      </c>
      <c r="C271" s="26" t="s">
        <v>3904</v>
      </c>
      <c r="D271" t="s">
        <v>239</v>
      </c>
      <c r="E271" s="27" t="s">
        <v>3905</v>
      </c>
      <c r="F271" s="28" t="s">
        <v>241</v>
      </c>
      <c r="G271" s="29">
        <v>2.2549999999999999</v>
      </c>
      <c r="H271" s="28">
        <v>2.2563399999999998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3714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 ht="102">
      <c r="A273" s="1" t="s">
        <v>193</v>
      </c>
      <c r="E273" s="33" t="s">
        <v>3906</v>
      </c>
    </row>
    <row r="274">
      <c r="A274" s="1" t="s">
        <v>194</v>
      </c>
      <c r="E274" s="27" t="s">
        <v>1121</v>
      </c>
    </row>
    <row r="275" ht="25.5">
      <c r="A275" s="1" t="s">
        <v>185</v>
      </c>
      <c r="B275" s="1">
        <v>66</v>
      </c>
      <c r="C275" s="26" t="s">
        <v>3907</v>
      </c>
      <c r="D275" t="s">
        <v>239</v>
      </c>
      <c r="E275" s="27" t="s">
        <v>3908</v>
      </c>
      <c r="F275" s="28" t="s">
        <v>241</v>
      </c>
      <c r="G275" s="29">
        <v>19.207000000000001</v>
      </c>
      <c r="H275" s="28">
        <v>2.45329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3714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 ht="25.5">
      <c r="A277" s="1" t="s">
        <v>193</v>
      </c>
      <c r="E277" s="33" t="s">
        <v>3909</v>
      </c>
    </row>
    <row r="278">
      <c r="A278" s="1" t="s">
        <v>194</v>
      </c>
      <c r="E278" s="27" t="s">
        <v>1121</v>
      </c>
    </row>
    <row r="279" ht="25.5">
      <c r="A279" s="1" t="s">
        <v>185</v>
      </c>
      <c r="B279" s="1">
        <v>67</v>
      </c>
      <c r="C279" s="26" t="s">
        <v>3910</v>
      </c>
      <c r="D279" t="s">
        <v>239</v>
      </c>
      <c r="E279" s="27" t="s">
        <v>3911</v>
      </c>
      <c r="F279" s="28" t="s">
        <v>241</v>
      </c>
      <c r="G279" s="29">
        <v>5.7130000000000001</v>
      </c>
      <c r="H279" s="28">
        <v>2.2563399999999998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3714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 ht="76.5">
      <c r="A281" s="1" t="s">
        <v>193</v>
      </c>
      <c r="E281" s="33" t="s">
        <v>3912</v>
      </c>
    </row>
    <row r="282">
      <c r="A282" s="1" t="s">
        <v>194</v>
      </c>
      <c r="E282" s="27" t="s">
        <v>1121</v>
      </c>
    </row>
    <row r="283" ht="25.5">
      <c r="A283" s="1" t="s">
        <v>185</v>
      </c>
      <c r="B283" s="1">
        <v>68</v>
      </c>
      <c r="C283" s="26" t="s">
        <v>3913</v>
      </c>
      <c r="D283" t="s">
        <v>239</v>
      </c>
      <c r="E283" s="27" t="s">
        <v>3914</v>
      </c>
      <c r="F283" s="28" t="s">
        <v>241</v>
      </c>
      <c r="G283" s="29">
        <v>1.917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3714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 ht="38.25">
      <c r="A285" s="1" t="s">
        <v>193</v>
      </c>
      <c r="E285" s="33" t="s">
        <v>3915</v>
      </c>
    </row>
    <row r="286">
      <c r="A286" s="1" t="s">
        <v>194</v>
      </c>
      <c r="E286" s="27" t="s">
        <v>1121</v>
      </c>
    </row>
    <row r="287" ht="25.5">
      <c r="A287" s="1" t="s">
        <v>185</v>
      </c>
      <c r="B287" s="1">
        <v>69</v>
      </c>
      <c r="C287" s="26" t="s">
        <v>3916</v>
      </c>
      <c r="D287" t="s">
        <v>239</v>
      </c>
      <c r="E287" s="27" t="s">
        <v>3917</v>
      </c>
      <c r="F287" s="28" t="s">
        <v>241</v>
      </c>
      <c r="G287" s="29">
        <v>5.7130000000000001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3714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 ht="76.5">
      <c r="A289" s="1" t="s">
        <v>193</v>
      </c>
      <c r="E289" s="33" t="s">
        <v>3912</v>
      </c>
    </row>
    <row r="290">
      <c r="A290" s="1" t="s">
        <v>194</v>
      </c>
      <c r="E290" s="27" t="s">
        <v>1121</v>
      </c>
    </row>
    <row r="291" ht="25.5">
      <c r="A291" s="1" t="s">
        <v>185</v>
      </c>
      <c r="B291" s="1">
        <v>70</v>
      </c>
      <c r="C291" s="26" t="s">
        <v>3918</v>
      </c>
      <c r="D291" t="s">
        <v>239</v>
      </c>
      <c r="E291" s="27" t="s">
        <v>3919</v>
      </c>
      <c r="F291" s="28" t="s">
        <v>241</v>
      </c>
      <c r="G291" s="29">
        <v>5.5609999999999999</v>
      </c>
      <c r="H291" s="28">
        <v>0.70699999999999996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3714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 ht="76.5">
      <c r="A293" s="1" t="s">
        <v>193</v>
      </c>
      <c r="E293" s="33" t="s">
        <v>3920</v>
      </c>
    </row>
    <row r="294">
      <c r="A294" s="1" t="s">
        <v>194</v>
      </c>
      <c r="E294" s="27" t="s">
        <v>1121</v>
      </c>
    </row>
    <row r="295">
      <c r="A295" s="1" t="s">
        <v>185</v>
      </c>
      <c r="B295" s="1">
        <v>71</v>
      </c>
      <c r="C295" s="26" t="s">
        <v>3921</v>
      </c>
      <c r="D295" t="s">
        <v>239</v>
      </c>
      <c r="E295" s="27" t="s">
        <v>3922</v>
      </c>
      <c r="F295" s="28" t="s">
        <v>269</v>
      </c>
      <c r="G295" s="29">
        <v>3.6269999999999998</v>
      </c>
      <c r="H295" s="28">
        <v>0.013520000000000001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3714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 ht="25.5">
      <c r="A297" s="1" t="s">
        <v>193</v>
      </c>
      <c r="E297" s="33" t="s">
        <v>3923</v>
      </c>
    </row>
    <row r="298">
      <c r="A298" s="1" t="s">
        <v>194</v>
      </c>
      <c r="E298" s="27" t="s">
        <v>1121</v>
      </c>
    </row>
    <row r="299">
      <c r="A299" s="1" t="s">
        <v>185</v>
      </c>
      <c r="B299" s="1">
        <v>72</v>
      </c>
      <c r="C299" s="26" t="s">
        <v>3924</v>
      </c>
      <c r="D299" t="s">
        <v>239</v>
      </c>
      <c r="E299" s="27" t="s">
        <v>3925</v>
      </c>
      <c r="F299" s="28" t="s">
        <v>269</v>
      </c>
      <c r="G299" s="29">
        <v>3.6269999999999998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3714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</row>
    <row r="302">
      <c r="A302" s="1" t="s">
        <v>194</v>
      </c>
      <c r="E302" s="27" t="s">
        <v>1121</v>
      </c>
    </row>
    <row r="303">
      <c r="A303" s="1" t="s">
        <v>185</v>
      </c>
      <c r="B303" s="1">
        <v>73</v>
      </c>
      <c r="C303" s="26" t="s">
        <v>3926</v>
      </c>
      <c r="D303" t="s">
        <v>239</v>
      </c>
      <c r="E303" s="27" t="s">
        <v>3927</v>
      </c>
      <c r="F303" s="28" t="s">
        <v>269</v>
      </c>
      <c r="G303" s="29">
        <v>0.22</v>
      </c>
      <c r="H303" s="28">
        <v>0.014630000000000001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3714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 ht="25.5">
      <c r="A305" s="1" t="s">
        <v>193</v>
      </c>
      <c r="E305" s="33" t="s">
        <v>3928</v>
      </c>
    </row>
    <row r="306">
      <c r="A306" s="1" t="s">
        <v>194</v>
      </c>
      <c r="E306" s="27" t="s">
        <v>1121</v>
      </c>
    </row>
    <row r="307">
      <c r="A307" s="1" t="s">
        <v>185</v>
      </c>
      <c r="B307" s="1">
        <v>74</v>
      </c>
      <c r="C307" s="26" t="s">
        <v>3929</v>
      </c>
      <c r="D307" t="s">
        <v>239</v>
      </c>
      <c r="E307" s="27" t="s">
        <v>3930</v>
      </c>
      <c r="F307" s="28" t="s">
        <v>269</v>
      </c>
      <c r="G307" s="29">
        <v>0.22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3714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>
      <c r="A309" s="1" t="s">
        <v>193</v>
      </c>
    </row>
    <row r="310">
      <c r="A310" s="1" t="s">
        <v>194</v>
      </c>
      <c r="E310" s="27" t="s">
        <v>1121</v>
      </c>
    </row>
    <row r="311">
      <c r="A311" s="1" t="s">
        <v>185</v>
      </c>
      <c r="B311" s="1">
        <v>75</v>
      </c>
      <c r="C311" s="26" t="s">
        <v>3931</v>
      </c>
      <c r="D311" t="s">
        <v>239</v>
      </c>
      <c r="E311" s="27" t="s">
        <v>3932</v>
      </c>
      <c r="F311" s="28" t="s">
        <v>189</v>
      </c>
      <c r="G311" s="29">
        <v>0.26900000000000002</v>
      </c>
      <c r="H311" s="28">
        <v>1.06277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3714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 ht="114.75">
      <c r="A313" s="1" t="s">
        <v>193</v>
      </c>
      <c r="E313" s="33" t="s">
        <v>3933</v>
      </c>
    </row>
    <row r="314">
      <c r="A314" s="1" t="s">
        <v>194</v>
      </c>
      <c r="E314" s="27" t="s">
        <v>1121</v>
      </c>
    </row>
    <row r="315">
      <c r="A315" s="1" t="s">
        <v>185</v>
      </c>
      <c r="B315" s="1">
        <v>76</v>
      </c>
      <c r="C315" s="26" t="s">
        <v>3934</v>
      </c>
      <c r="D315" t="s">
        <v>239</v>
      </c>
      <c r="E315" s="27" t="s">
        <v>3935</v>
      </c>
      <c r="F315" s="28" t="s">
        <v>269</v>
      </c>
      <c r="G315" s="29">
        <v>713.899</v>
      </c>
      <c r="H315" s="28">
        <v>0.11169999999999999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3714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 ht="140.25">
      <c r="A317" s="1" t="s">
        <v>193</v>
      </c>
      <c r="E317" s="33" t="s">
        <v>3936</v>
      </c>
    </row>
    <row r="318">
      <c r="A318" s="1" t="s">
        <v>194</v>
      </c>
      <c r="E318" s="27" t="s">
        <v>1121</v>
      </c>
    </row>
    <row r="319">
      <c r="A319" s="1" t="s">
        <v>182</v>
      </c>
      <c r="C319" s="22" t="s">
        <v>1616</v>
      </c>
      <c r="E319" s="23" t="s">
        <v>3937</v>
      </c>
      <c r="L319" s="24">
        <f>SUMIFS(L320:L355,A320:A355,"P")</f>
        <v>0</v>
      </c>
      <c r="M319" s="24">
        <f>SUMIFS(M320:M355,A320:A355,"P")</f>
        <v>0</v>
      </c>
      <c r="N319" s="25"/>
    </row>
    <row r="320">
      <c r="A320" s="1" t="s">
        <v>185</v>
      </c>
      <c r="B320" s="1">
        <v>83</v>
      </c>
      <c r="C320" s="26" t="s">
        <v>3938</v>
      </c>
      <c r="D320" t="s">
        <v>239</v>
      </c>
      <c r="E320" s="27" t="s">
        <v>3939</v>
      </c>
      <c r="F320" s="28" t="s">
        <v>3940</v>
      </c>
      <c r="G320" s="29">
        <v>0.59999999999999998</v>
      </c>
      <c r="H320" s="28">
        <v>0.00173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3714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191</v>
      </c>
      <c r="E321" s="27" t="s">
        <v>243</v>
      </c>
    </row>
    <row r="322" ht="25.5">
      <c r="A322" s="1" t="s">
        <v>193</v>
      </c>
      <c r="E322" s="33" t="s">
        <v>3941</v>
      </c>
    </row>
    <row r="323">
      <c r="A323" s="1" t="s">
        <v>194</v>
      </c>
      <c r="E323" s="27" t="s">
        <v>1121</v>
      </c>
    </row>
    <row r="324">
      <c r="A324" s="1" t="s">
        <v>185</v>
      </c>
      <c r="B324" s="1">
        <v>84</v>
      </c>
      <c r="C324" s="26" t="s">
        <v>3942</v>
      </c>
      <c r="D324" t="s">
        <v>239</v>
      </c>
      <c r="E324" s="27" t="s">
        <v>3943</v>
      </c>
      <c r="F324" s="28" t="s">
        <v>3940</v>
      </c>
      <c r="G324" s="29">
        <v>0.59999999999999998</v>
      </c>
      <c r="H324" s="28">
        <v>0.0043299999999999996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3714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191</v>
      </c>
      <c r="E325" s="27" t="s">
        <v>243</v>
      </c>
    </row>
    <row r="326" ht="25.5">
      <c r="A326" s="1" t="s">
        <v>193</v>
      </c>
      <c r="E326" s="33" t="s">
        <v>3941</v>
      </c>
    </row>
    <row r="327">
      <c r="A327" s="1" t="s">
        <v>194</v>
      </c>
      <c r="E327" s="27" t="s">
        <v>1121</v>
      </c>
    </row>
    <row r="328">
      <c r="A328" s="1" t="s">
        <v>185</v>
      </c>
      <c r="B328" s="1">
        <v>85</v>
      </c>
      <c r="C328" s="26" t="s">
        <v>3944</v>
      </c>
      <c r="D328" t="s">
        <v>239</v>
      </c>
      <c r="E328" s="27" t="s">
        <v>3945</v>
      </c>
      <c r="F328" s="28" t="s">
        <v>289</v>
      </c>
      <c r="G328" s="29">
        <v>18</v>
      </c>
      <c r="H328" s="28">
        <v>0.00077999999999999999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3714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191</v>
      </c>
      <c r="E329" s="27" t="s">
        <v>243</v>
      </c>
    </row>
    <row r="330" ht="25.5">
      <c r="A330" s="1" t="s">
        <v>193</v>
      </c>
      <c r="E330" s="33" t="s">
        <v>3946</v>
      </c>
    </row>
    <row r="331">
      <c r="A331" s="1" t="s">
        <v>194</v>
      </c>
      <c r="E331" s="27" t="s">
        <v>1121</v>
      </c>
    </row>
    <row r="332" ht="25.5">
      <c r="A332" s="1" t="s">
        <v>185</v>
      </c>
      <c r="B332" s="1">
        <v>77</v>
      </c>
      <c r="C332" s="26" t="s">
        <v>3947</v>
      </c>
      <c r="D332" t="s">
        <v>239</v>
      </c>
      <c r="E332" s="27" t="s">
        <v>3948</v>
      </c>
      <c r="F332" s="28" t="s">
        <v>269</v>
      </c>
      <c r="G332" s="29">
        <v>323.43400000000003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3714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191</v>
      </c>
      <c r="E333" s="27" t="s">
        <v>243</v>
      </c>
    </row>
    <row r="334" ht="127.5">
      <c r="A334" s="1" t="s">
        <v>193</v>
      </c>
      <c r="E334" s="33" t="s">
        <v>3949</v>
      </c>
    </row>
    <row r="335">
      <c r="A335" s="1" t="s">
        <v>194</v>
      </c>
      <c r="E335" s="27" t="s">
        <v>1121</v>
      </c>
    </row>
    <row r="336" ht="38.25">
      <c r="A336" s="1" t="s">
        <v>185</v>
      </c>
      <c r="B336" s="1">
        <v>78</v>
      </c>
      <c r="C336" s="26" t="s">
        <v>3950</v>
      </c>
      <c r="D336" t="s">
        <v>239</v>
      </c>
      <c r="E336" s="27" t="s">
        <v>3951</v>
      </c>
      <c r="F336" s="28" t="s">
        <v>269</v>
      </c>
      <c r="G336" s="29">
        <v>19406.040000000001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3714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191</v>
      </c>
      <c r="E337" s="27" t="s">
        <v>243</v>
      </c>
    </row>
    <row r="338" ht="25.5">
      <c r="A338" s="1" t="s">
        <v>193</v>
      </c>
      <c r="E338" s="33" t="s">
        <v>3952</v>
      </c>
    </row>
    <row r="339">
      <c r="A339" s="1" t="s">
        <v>194</v>
      </c>
      <c r="E339" s="27" t="s">
        <v>1121</v>
      </c>
    </row>
    <row r="340" ht="25.5">
      <c r="A340" s="1" t="s">
        <v>185</v>
      </c>
      <c r="B340" s="1">
        <v>79</v>
      </c>
      <c r="C340" s="26" t="s">
        <v>3953</v>
      </c>
      <c r="D340" t="s">
        <v>239</v>
      </c>
      <c r="E340" s="27" t="s">
        <v>3954</v>
      </c>
      <c r="F340" s="28" t="s">
        <v>269</v>
      </c>
      <c r="G340" s="29">
        <v>323.43400000000003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3714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191</v>
      </c>
      <c r="E341" s="27" t="s">
        <v>243</v>
      </c>
    </row>
    <row r="342">
      <c r="A342" s="1" t="s">
        <v>193</v>
      </c>
      <c r="E342" s="33" t="s">
        <v>3955</v>
      </c>
    </row>
    <row r="343">
      <c r="A343" s="1" t="s">
        <v>194</v>
      </c>
      <c r="E343" s="27" t="s">
        <v>1121</v>
      </c>
    </row>
    <row r="344" ht="25.5">
      <c r="A344" s="1" t="s">
        <v>185</v>
      </c>
      <c r="B344" s="1">
        <v>80</v>
      </c>
      <c r="C344" s="26" t="s">
        <v>3956</v>
      </c>
      <c r="D344" t="s">
        <v>239</v>
      </c>
      <c r="E344" s="27" t="s">
        <v>3957</v>
      </c>
      <c r="F344" s="28" t="s">
        <v>269</v>
      </c>
      <c r="G344" s="29">
        <v>377.44999999999999</v>
      </c>
      <c r="H344" s="28">
        <v>0.00021000000000000001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3714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191</v>
      </c>
      <c r="E345" s="27" t="s">
        <v>243</v>
      </c>
    </row>
    <row r="346" ht="51">
      <c r="A346" s="1" t="s">
        <v>193</v>
      </c>
      <c r="E346" s="33" t="s">
        <v>3958</v>
      </c>
    </row>
    <row r="347">
      <c r="A347" s="1" t="s">
        <v>194</v>
      </c>
      <c r="E347" s="27" t="s">
        <v>1121</v>
      </c>
    </row>
    <row r="348" ht="38.25">
      <c r="A348" s="1" t="s">
        <v>185</v>
      </c>
      <c r="B348" s="1">
        <v>81</v>
      </c>
      <c r="C348" s="26" t="s">
        <v>3959</v>
      </c>
      <c r="D348" t="s">
        <v>239</v>
      </c>
      <c r="E348" s="27" t="s">
        <v>3960</v>
      </c>
      <c r="F348" s="28" t="s">
        <v>269</v>
      </c>
      <c r="G348" s="29">
        <v>427.22500000000002</v>
      </c>
      <c r="H348" s="28">
        <v>3.0000000000000001E-05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3714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191</v>
      </c>
      <c r="E349" s="27" t="s">
        <v>243</v>
      </c>
    </row>
    <row r="350">
      <c r="A350" s="1" t="s">
        <v>193</v>
      </c>
      <c r="E350" s="33" t="s">
        <v>3961</v>
      </c>
    </row>
    <row r="351">
      <c r="A351" s="1" t="s">
        <v>194</v>
      </c>
      <c r="E351" s="27" t="s">
        <v>1121</v>
      </c>
    </row>
    <row r="352" ht="25.5">
      <c r="A352" s="1" t="s">
        <v>185</v>
      </c>
      <c r="B352" s="1">
        <v>82</v>
      </c>
      <c r="C352" s="26" t="s">
        <v>3962</v>
      </c>
      <c r="D352" t="s">
        <v>239</v>
      </c>
      <c r="E352" s="27" t="s">
        <v>3963</v>
      </c>
      <c r="F352" s="28" t="s">
        <v>285</v>
      </c>
      <c r="G352" s="29">
        <v>60</v>
      </c>
      <c r="H352" s="28">
        <v>1.0000000000000001E-05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3714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191</v>
      </c>
      <c r="E353" s="27" t="s">
        <v>243</v>
      </c>
    </row>
    <row r="354" ht="25.5">
      <c r="A354" s="1" t="s">
        <v>193</v>
      </c>
      <c r="E354" s="33" t="s">
        <v>3964</v>
      </c>
    </row>
    <row r="355">
      <c r="A355" s="1" t="s">
        <v>194</v>
      </c>
      <c r="E355" s="27" t="s">
        <v>1121</v>
      </c>
    </row>
    <row r="356">
      <c r="A356" s="1" t="s">
        <v>182</v>
      </c>
      <c r="C356" s="22" t="s">
        <v>3965</v>
      </c>
      <c r="E356" s="23" t="s">
        <v>3966</v>
      </c>
      <c r="L356" s="24">
        <f>SUMIFS(L357:L396,A357:A396,"P")</f>
        <v>0</v>
      </c>
      <c r="M356" s="24">
        <f>SUMIFS(M357:M396,A357:A396,"P")</f>
        <v>0</v>
      </c>
      <c r="N356" s="25"/>
    </row>
    <row r="357">
      <c r="A357" s="1" t="s">
        <v>185</v>
      </c>
      <c r="B357" s="1">
        <v>88</v>
      </c>
      <c r="C357" s="26" t="s">
        <v>3967</v>
      </c>
      <c r="D357" t="s">
        <v>239</v>
      </c>
      <c r="E357" s="27" t="s">
        <v>3968</v>
      </c>
      <c r="F357" s="28" t="s">
        <v>189</v>
      </c>
      <c r="G357" s="29">
        <v>0.48699999999999999</v>
      </c>
      <c r="H357" s="28">
        <v>1</v>
      </c>
      <c r="I357" s="30">
        <f>ROUND(G357*H357,P4)</f>
        <v>0</v>
      </c>
      <c r="L357" s="31">
        <v>0</v>
      </c>
      <c r="M357" s="24">
        <f>ROUND(G357*L357,P4)</f>
        <v>0</v>
      </c>
      <c r="N357" s="25" t="s">
        <v>3714</v>
      </c>
      <c r="O357" s="32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191</v>
      </c>
      <c r="E358" s="27" t="s">
        <v>243</v>
      </c>
    </row>
    <row r="359" ht="63.75">
      <c r="A359" s="1" t="s">
        <v>193</v>
      </c>
      <c r="E359" s="33" t="s">
        <v>3969</v>
      </c>
    </row>
    <row r="360">
      <c r="A360" s="1" t="s">
        <v>194</v>
      </c>
      <c r="E360" s="27" t="s">
        <v>1121</v>
      </c>
    </row>
    <row r="361" ht="25.5">
      <c r="A361" s="1" t="s">
        <v>185</v>
      </c>
      <c r="B361" s="1">
        <v>91</v>
      </c>
      <c r="C361" s="26" t="s">
        <v>3970</v>
      </c>
      <c r="D361" t="s">
        <v>239</v>
      </c>
      <c r="E361" s="27" t="s">
        <v>3971</v>
      </c>
      <c r="F361" s="28" t="s">
        <v>269</v>
      </c>
      <c r="G361" s="29">
        <v>1391.258</v>
      </c>
      <c r="H361" s="28">
        <v>0.0064000000000000003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3714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191</v>
      </c>
      <c r="E362" s="27" t="s">
        <v>243</v>
      </c>
    </row>
    <row r="363" ht="51">
      <c r="A363" s="1" t="s">
        <v>193</v>
      </c>
      <c r="E363" s="33" t="s">
        <v>3972</v>
      </c>
    </row>
    <row r="364">
      <c r="A364" s="1" t="s">
        <v>194</v>
      </c>
      <c r="E364" s="27" t="s">
        <v>1121</v>
      </c>
    </row>
    <row r="365">
      <c r="A365" s="1" t="s">
        <v>185</v>
      </c>
      <c r="B365" s="1">
        <v>94</v>
      </c>
      <c r="C365" s="26" t="s">
        <v>3973</v>
      </c>
      <c r="D365" t="s">
        <v>239</v>
      </c>
      <c r="E365" s="27" t="s">
        <v>3974</v>
      </c>
      <c r="F365" s="28" t="s">
        <v>269</v>
      </c>
      <c r="G365" s="29">
        <v>660.31799999999998</v>
      </c>
      <c r="H365" s="28">
        <v>0.00029999999999999997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3714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191</v>
      </c>
      <c r="E366" s="27" t="s">
        <v>243</v>
      </c>
    </row>
    <row r="367" ht="51">
      <c r="A367" s="1" t="s">
        <v>193</v>
      </c>
      <c r="E367" s="33" t="s">
        <v>3975</v>
      </c>
    </row>
    <row r="368">
      <c r="A368" s="1" t="s">
        <v>194</v>
      </c>
      <c r="E368" s="27" t="s">
        <v>1121</v>
      </c>
    </row>
    <row r="369" ht="25.5">
      <c r="A369" s="1" t="s">
        <v>185</v>
      </c>
      <c r="B369" s="1">
        <v>86</v>
      </c>
      <c r="C369" s="26" t="s">
        <v>3976</v>
      </c>
      <c r="D369" t="s">
        <v>239</v>
      </c>
      <c r="E369" s="27" t="s">
        <v>3977</v>
      </c>
      <c r="F369" s="28" t="s">
        <v>269</v>
      </c>
      <c r="G369" s="29">
        <v>440.738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3714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191</v>
      </c>
      <c r="E370" s="27" t="s">
        <v>243</v>
      </c>
    </row>
    <row r="371" ht="25.5">
      <c r="A371" s="1" t="s">
        <v>193</v>
      </c>
      <c r="E371" s="33" t="s">
        <v>3978</v>
      </c>
    </row>
    <row r="372">
      <c r="A372" s="1" t="s">
        <v>194</v>
      </c>
      <c r="E372" s="27" t="s">
        <v>1121</v>
      </c>
    </row>
    <row r="373" ht="25.5">
      <c r="A373" s="1" t="s">
        <v>185</v>
      </c>
      <c r="B373" s="1">
        <v>87</v>
      </c>
      <c r="C373" s="26" t="s">
        <v>3979</v>
      </c>
      <c r="D373" t="s">
        <v>239</v>
      </c>
      <c r="E373" s="27" t="s">
        <v>3980</v>
      </c>
      <c r="F373" s="28" t="s">
        <v>269</v>
      </c>
      <c r="G373" s="29">
        <v>509.78199999999998</v>
      </c>
      <c r="H373" s="28">
        <v>0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3714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191</v>
      </c>
      <c r="E374" s="27" t="s">
        <v>243</v>
      </c>
    </row>
    <row r="375" ht="25.5">
      <c r="A375" s="1" t="s">
        <v>193</v>
      </c>
      <c r="E375" s="33" t="s">
        <v>3981</v>
      </c>
    </row>
    <row r="376">
      <c r="A376" s="1" t="s">
        <v>194</v>
      </c>
      <c r="E376" s="27" t="s">
        <v>1121</v>
      </c>
    </row>
    <row r="377">
      <c r="A377" s="1" t="s">
        <v>185</v>
      </c>
      <c r="B377" s="1">
        <v>89</v>
      </c>
      <c r="C377" s="26" t="s">
        <v>3982</v>
      </c>
      <c r="D377" t="s">
        <v>239</v>
      </c>
      <c r="E377" s="27" t="s">
        <v>3983</v>
      </c>
      <c r="F377" s="28" t="s">
        <v>269</v>
      </c>
      <c r="G377" s="29">
        <v>881.476</v>
      </c>
      <c r="H377" s="28">
        <v>0.00040000000000000002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3714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191</v>
      </c>
      <c r="E378" s="27" t="s">
        <v>243</v>
      </c>
    </row>
    <row r="379" ht="114.75">
      <c r="A379" s="1" t="s">
        <v>193</v>
      </c>
      <c r="E379" s="33" t="s">
        <v>3984</v>
      </c>
    </row>
    <row r="380">
      <c r="A380" s="1" t="s">
        <v>194</v>
      </c>
      <c r="E380" s="27" t="s">
        <v>1121</v>
      </c>
    </row>
    <row r="381">
      <c r="A381" s="1" t="s">
        <v>185</v>
      </c>
      <c r="B381" s="1">
        <v>90</v>
      </c>
      <c r="C381" s="26" t="s">
        <v>3985</v>
      </c>
      <c r="D381" t="s">
        <v>239</v>
      </c>
      <c r="E381" s="27" t="s">
        <v>3986</v>
      </c>
      <c r="F381" s="28" t="s">
        <v>269</v>
      </c>
      <c r="G381" s="29">
        <v>509.78199999999998</v>
      </c>
      <c r="H381" s="28">
        <v>0.00040000000000000002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3714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191</v>
      </c>
      <c r="E382" s="27" t="s">
        <v>243</v>
      </c>
    </row>
    <row r="383" ht="153">
      <c r="A383" s="1" t="s">
        <v>193</v>
      </c>
      <c r="E383" s="33" t="s">
        <v>3987</v>
      </c>
    </row>
    <row r="384">
      <c r="A384" s="1" t="s">
        <v>194</v>
      </c>
      <c r="E384" s="27" t="s">
        <v>1121</v>
      </c>
    </row>
    <row r="385">
      <c r="A385" s="1" t="s">
        <v>185</v>
      </c>
      <c r="B385" s="1">
        <v>92</v>
      </c>
      <c r="C385" s="26" t="s">
        <v>3988</v>
      </c>
      <c r="D385" t="s">
        <v>239</v>
      </c>
      <c r="E385" s="27" t="s">
        <v>3989</v>
      </c>
      <c r="F385" s="28" t="s">
        <v>269</v>
      </c>
      <c r="G385" s="29">
        <v>440.738</v>
      </c>
      <c r="H385" s="28">
        <v>0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3714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191</v>
      </c>
      <c r="E386" s="27" t="s">
        <v>243</v>
      </c>
    </row>
    <row r="387" ht="25.5">
      <c r="A387" s="1" t="s">
        <v>193</v>
      </c>
      <c r="E387" s="33" t="s">
        <v>3990</v>
      </c>
    </row>
    <row r="388">
      <c r="A388" s="1" t="s">
        <v>194</v>
      </c>
      <c r="E388" s="27" t="s">
        <v>1121</v>
      </c>
    </row>
    <row r="389">
      <c r="A389" s="1" t="s">
        <v>185</v>
      </c>
      <c r="B389" s="1">
        <v>93</v>
      </c>
      <c r="C389" s="26" t="s">
        <v>3991</v>
      </c>
      <c r="D389" t="s">
        <v>239</v>
      </c>
      <c r="E389" s="27" t="s">
        <v>3992</v>
      </c>
      <c r="F389" s="28" t="s">
        <v>269</v>
      </c>
      <c r="G389" s="29">
        <v>219.58000000000001</v>
      </c>
      <c r="H389" s="28">
        <v>0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3714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191</v>
      </c>
      <c r="E390" s="27" t="s">
        <v>243</v>
      </c>
    </row>
    <row r="391" ht="102">
      <c r="A391" s="1" t="s">
        <v>193</v>
      </c>
      <c r="E391" s="33" t="s">
        <v>3993</v>
      </c>
    </row>
    <row r="392">
      <c r="A392" s="1" t="s">
        <v>194</v>
      </c>
      <c r="E392" s="27" t="s">
        <v>1121</v>
      </c>
    </row>
    <row r="393" ht="25.5">
      <c r="A393" s="1" t="s">
        <v>185</v>
      </c>
      <c r="B393" s="1">
        <v>95</v>
      </c>
      <c r="C393" s="26" t="s">
        <v>3994</v>
      </c>
      <c r="D393" t="s">
        <v>239</v>
      </c>
      <c r="E393" s="27" t="s">
        <v>3995</v>
      </c>
      <c r="F393" s="28" t="s">
        <v>269</v>
      </c>
      <c r="G393" s="29">
        <v>71.176000000000002</v>
      </c>
      <c r="H393" s="28">
        <v>0.2079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759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 ht="140.25">
      <c r="A394" s="1" t="s">
        <v>191</v>
      </c>
      <c r="E394" s="27" t="s">
        <v>3996</v>
      </c>
    </row>
    <row r="395">
      <c r="A395" s="1" t="s">
        <v>193</v>
      </c>
    </row>
    <row r="396" ht="25.5">
      <c r="A396" s="1" t="s">
        <v>194</v>
      </c>
      <c r="E396" s="27" t="s">
        <v>3746</v>
      </c>
    </row>
    <row r="397">
      <c r="A397" s="1" t="s">
        <v>182</v>
      </c>
      <c r="C397" s="22" t="s">
        <v>3997</v>
      </c>
      <c r="E397" s="23" t="s">
        <v>3998</v>
      </c>
      <c r="L397" s="24">
        <f>SUMIFS(L398:L437,A398:A437,"P")</f>
        <v>0</v>
      </c>
      <c r="M397" s="24">
        <f>SUMIFS(M398:M437,A398:A437,"P")</f>
        <v>0</v>
      </c>
      <c r="N397" s="25"/>
    </row>
    <row r="398">
      <c r="A398" s="1" t="s">
        <v>185</v>
      </c>
      <c r="B398" s="1">
        <v>103</v>
      </c>
      <c r="C398" s="26" t="s">
        <v>3999</v>
      </c>
      <c r="D398" t="s">
        <v>239</v>
      </c>
      <c r="E398" s="27" t="s">
        <v>4000</v>
      </c>
      <c r="F398" s="28" t="s">
        <v>269</v>
      </c>
      <c r="G398" s="29">
        <v>486.40199999999999</v>
      </c>
      <c r="H398" s="28">
        <v>0.00011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3714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191</v>
      </c>
      <c r="E399" s="27" t="s">
        <v>243</v>
      </c>
    </row>
    <row r="400" ht="89.25">
      <c r="A400" s="1" t="s">
        <v>193</v>
      </c>
      <c r="E400" s="33" t="s">
        <v>4001</v>
      </c>
    </row>
    <row r="401">
      <c r="A401" s="1" t="s">
        <v>194</v>
      </c>
      <c r="E401" s="27" t="s">
        <v>1121</v>
      </c>
    </row>
    <row r="402">
      <c r="A402" s="1" t="s">
        <v>185</v>
      </c>
      <c r="B402" s="1">
        <v>101</v>
      </c>
      <c r="C402" s="26" t="s">
        <v>4002</v>
      </c>
      <c r="D402" t="s">
        <v>239</v>
      </c>
      <c r="E402" s="27" t="s">
        <v>4003</v>
      </c>
      <c r="F402" s="28" t="s">
        <v>269</v>
      </c>
      <c r="G402" s="29">
        <v>60.18</v>
      </c>
      <c r="H402" s="28">
        <v>0.0028999999999999998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3714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191</v>
      </c>
      <c r="E403" s="27" t="s">
        <v>243</v>
      </c>
    </row>
    <row r="404" ht="38.25">
      <c r="A404" s="1" t="s">
        <v>193</v>
      </c>
      <c r="E404" s="33" t="s">
        <v>4004</v>
      </c>
    </row>
    <row r="405">
      <c r="A405" s="1" t="s">
        <v>194</v>
      </c>
      <c r="E405" s="27" t="s">
        <v>1121</v>
      </c>
    </row>
    <row r="406">
      <c r="A406" s="1" t="s">
        <v>185</v>
      </c>
      <c r="B406" s="1">
        <v>105</v>
      </c>
      <c r="C406" s="26" t="s">
        <v>3859</v>
      </c>
      <c r="D406" t="s">
        <v>239</v>
      </c>
      <c r="E406" s="27" t="s">
        <v>3860</v>
      </c>
      <c r="F406" s="28" t="s">
        <v>269</v>
      </c>
      <c r="G406" s="29">
        <v>114.791</v>
      </c>
      <c r="H406" s="28">
        <v>0.0018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3714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191</v>
      </c>
      <c r="E407" s="27" t="s">
        <v>243</v>
      </c>
    </row>
    <row r="408" ht="25.5">
      <c r="A408" s="1" t="s">
        <v>193</v>
      </c>
      <c r="E408" s="33" t="s">
        <v>4005</v>
      </c>
    </row>
    <row r="409">
      <c r="A409" s="1" t="s">
        <v>194</v>
      </c>
      <c r="E409" s="27" t="s">
        <v>1121</v>
      </c>
    </row>
    <row r="410">
      <c r="A410" s="1" t="s">
        <v>185</v>
      </c>
      <c r="B410" s="1">
        <v>97</v>
      </c>
      <c r="C410" s="26" t="s">
        <v>4006</v>
      </c>
      <c r="D410" t="s">
        <v>239</v>
      </c>
      <c r="E410" s="27" t="s">
        <v>4007</v>
      </c>
      <c r="F410" s="28" t="s">
        <v>269</v>
      </c>
      <c r="G410" s="29">
        <v>820.50400000000002</v>
      </c>
      <c r="H410" s="28">
        <v>0.0035000000000000001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3714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191</v>
      </c>
      <c r="E411" s="27" t="s">
        <v>243</v>
      </c>
    </row>
    <row r="412" ht="38.25">
      <c r="A412" s="1" t="s">
        <v>193</v>
      </c>
      <c r="E412" s="33" t="s">
        <v>4008</v>
      </c>
    </row>
    <row r="413">
      <c r="A413" s="1" t="s">
        <v>194</v>
      </c>
      <c r="E413" s="27" t="s">
        <v>1121</v>
      </c>
    </row>
    <row r="414" ht="25.5">
      <c r="A414" s="1" t="s">
        <v>185</v>
      </c>
      <c r="B414" s="1">
        <v>99</v>
      </c>
      <c r="C414" s="26" t="s">
        <v>4009</v>
      </c>
      <c r="D414" t="s">
        <v>239</v>
      </c>
      <c r="E414" s="27" t="s">
        <v>4010</v>
      </c>
      <c r="F414" s="28" t="s">
        <v>269</v>
      </c>
      <c r="G414" s="29">
        <v>76.150000000000006</v>
      </c>
      <c r="H414" s="28">
        <v>0.0030000000000000001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3714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191</v>
      </c>
      <c r="E415" s="27" t="s">
        <v>243</v>
      </c>
    </row>
    <row r="416" ht="38.25">
      <c r="A416" s="1" t="s">
        <v>193</v>
      </c>
      <c r="E416" s="33" t="s">
        <v>4011</v>
      </c>
    </row>
    <row r="417">
      <c r="A417" s="1" t="s">
        <v>194</v>
      </c>
      <c r="E417" s="27" t="s">
        <v>1121</v>
      </c>
    </row>
    <row r="418" ht="25.5">
      <c r="A418" s="1" t="s">
        <v>185</v>
      </c>
      <c r="B418" s="1">
        <v>100</v>
      </c>
      <c r="C418" s="26" t="s">
        <v>4012</v>
      </c>
      <c r="D418" t="s">
        <v>239</v>
      </c>
      <c r="E418" s="27" t="s">
        <v>4013</v>
      </c>
      <c r="F418" s="28" t="s">
        <v>269</v>
      </c>
      <c r="G418" s="29">
        <v>76.150000000000006</v>
      </c>
      <c r="H418" s="28">
        <v>0.0050000000000000001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3714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191</v>
      </c>
      <c r="E419" s="27" t="s">
        <v>243</v>
      </c>
    </row>
    <row r="420" ht="38.25">
      <c r="A420" s="1" t="s">
        <v>193</v>
      </c>
      <c r="E420" s="33" t="s">
        <v>4014</v>
      </c>
    </row>
    <row r="421">
      <c r="A421" s="1" t="s">
        <v>194</v>
      </c>
      <c r="E421" s="27" t="s">
        <v>1121</v>
      </c>
    </row>
    <row r="422" ht="25.5">
      <c r="A422" s="1" t="s">
        <v>185</v>
      </c>
      <c r="B422" s="1">
        <v>96</v>
      </c>
      <c r="C422" s="26" t="s">
        <v>4015</v>
      </c>
      <c r="D422" t="s">
        <v>239</v>
      </c>
      <c r="E422" s="27" t="s">
        <v>4016</v>
      </c>
      <c r="F422" s="28" t="s">
        <v>269</v>
      </c>
      <c r="G422" s="29">
        <v>820.50400000000002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3714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191</v>
      </c>
      <c r="E423" s="27" t="s">
        <v>243</v>
      </c>
    </row>
    <row r="424" ht="38.25">
      <c r="A424" s="1" t="s">
        <v>193</v>
      </c>
      <c r="E424" s="33" t="s">
        <v>4008</v>
      </c>
    </row>
    <row r="425">
      <c r="A425" s="1" t="s">
        <v>194</v>
      </c>
      <c r="E425" s="27" t="s">
        <v>1121</v>
      </c>
    </row>
    <row r="426" ht="25.5">
      <c r="A426" s="1" t="s">
        <v>185</v>
      </c>
      <c r="B426" s="1">
        <v>98</v>
      </c>
      <c r="C426" s="26" t="s">
        <v>4017</v>
      </c>
      <c r="D426" t="s">
        <v>239</v>
      </c>
      <c r="E426" s="27" t="s">
        <v>4018</v>
      </c>
      <c r="F426" s="28" t="s">
        <v>269</v>
      </c>
      <c r="G426" s="29">
        <v>212.47999999999999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3714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191</v>
      </c>
      <c r="E427" s="27" t="s">
        <v>243</v>
      </c>
    </row>
    <row r="428" ht="102">
      <c r="A428" s="1" t="s">
        <v>193</v>
      </c>
      <c r="E428" s="33" t="s">
        <v>4019</v>
      </c>
    </row>
    <row r="429">
      <c r="A429" s="1" t="s">
        <v>194</v>
      </c>
      <c r="E429" s="27" t="s">
        <v>1121</v>
      </c>
    </row>
    <row r="430">
      <c r="A430" s="1" t="s">
        <v>185</v>
      </c>
      <c r="B430" s="1">
        <v>102</v>
      </c>
      <c r="C430" s="26" t="s">
        <v>4020</v>
      </c>
      <c r="D430" t="s">
        <v>239</v>
      </c>
      <c r="E430" s="27" t="s">
        <v>4021</v>
      </c>
      <c r="F430" s="28" t="s">
        <v>269</v>
      </c>
      <c r="G430" s="29">
        <v>486.40199999999999</v>
      </c>
      <c r="H430" s="28">
        <v>3.0000000000000001E-05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3714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191</v>
      </c>
      <c r="E431" s="27" t="s">
        <v>243</v>
      </c>
    </row>
    <row r="432" ht="89.25">
      <c r="A432" s="1" t="s">
        <v>193</v>
      </c>
      <c r="E432" s="33" t="s">
        <v>4001</v>
      </c>
    </row>
    <row r="433">
      <c r="A433" s="1" t="s">
        <v>194</v>
      </c>
      <c r="E433" s="27" t="s">
        <v>1121</v>
      </c>
    </row>
    <row r="434" ht="25.5">
      <c r="A434" s="1" t="s">
        <v>185</v>
      </c>
      <c r="B434" s="1">
        <v>104</v>
      </c>
      <c r="C434" s="26" t="s">
        <v>4022</v>
      </c>
      <c r="D434" t="s">
        <v>239</v>
      </c>
      <c r="E434" s="27" t="s">
        <v>4023</v>
      </c>
      <c r="F434" s="28" t="s">
        <v>269</v>
      </c>
      <c r="G434" s="29">
        <v>114.791</v>
      </c>
      <c r="H434" s="28">
        <v>0.0060600000000000003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3714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191</v>
      </c>
      <c r="E435" s="27" t="s">
        <v>243</v>
      </c>
    </row>
    <row r="436" ht="51">
      <c r="A436" s="1" t="s">
        <v>193</v>
      </c>
      <c r="E436" s="33" t="s">
        <v>4024</v>
      </c>
    </row>
    <row r="437">
      <c r="A437" s="1" t="s">
        <v>194</v>
      </c>
      <c r="E437" s="27" t="s">
        <v>1121</v>
      </c>
    </row>
    <row r="438">
      <c r="A438" s="1" t="s">
        <v>182</v>
      </c>
      <c r="C438" s="22" t="s">
        <v>4025</v>
      </c>
      <c r="E438" s="23" t="s">
        <v>4026</v>
      </c>
      <c r="L438" s="24">
        <f>SUMIFS(L439:L446,A439:A446,"P")</f>
        <v>0</v>
      </c>
      <c r="M438" s="24">
        <f>SUMIFS(M439:M446,A439:A446,"P")</f>
        <v>0</v>
      </c>
      <c r="N438" s="25"/>
    </row>
    <row r="439">
      <c r="A439" s="1" t="s">
        <v>185</v>
      </c>
      <c r="B439" s="1">
        <v>106</v>
      </c>
      <c r="C439" s="26" t="s">
        <v>4027</v>
      </c>
      <c r="D439" t="s">
        <v>239</v>
      </c>
      <c r="E439" s="27" t="s">
        <v>4028</v>
      </c>
      <c r="F439" s="28" t="s">
        <v>289</v>
      </c>
      <c r="G439" s="29">
        <v>9</v>
      </c>
      <c r="H439" s="28">
        <v>0.017010000000000001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3714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191</v>
      </c>
      <c r="E440" s="27" t="s">
        <v>243</v>
      </c>
    </row>
    <row r="441">
      <c r="A441" s="1" t="s">
        <v>193</v>
      </c>
      <c r="E441" s="33" t="s">
        <v>4029</v>
      </c>
    </row>
    <row r="442">
      <c r="A442" s="1" t="s">
        <v>194</v>
      </c>
      <c r="E442" s="27" t="s">
        <v>1121</v>
      </c>
    </row>
    <row r="443">
      <c r="A443" s="1" t="s">
        <v>185</v>
      </c>
      <c r="B443" s="1">
        <v>107</v>
      </c>
      <c r="C443" s="26" t="s">
        <v>4030</v>
      </c>
      <c r="D443" t="s">
        <v>239</v>
      </c>
      <c r="E443" s="27" t="s">
        <v>4031</v>
      </c>
      <c r="F443" s="28" t="s">
        <v>285</v>
      </c>
      <c r="G443" s="29">
        <v>6</v>
      </c>
      <c r="H443" s="28">
        <v>0.026519999999999998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3714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191</v>
      </c>
      <c r="E444" s="27" t="s">
        <v>243</v>
      </c>
    </row>
    <row r="445">
      <c r="A445" s="1" t="s">
        <v>193</v>
      </c>
      <c r="E445" s="33" t="s">
        <v>4032</v>
      </c>
    </row>
    <row r="446">
      <c r="A446" s="1" t="s">
        <v>194</v>
      </c>
      <c r="E446" s="27" t="s">
        <v>1121</v>
      </c>
    </row>
    <row r="447">
      <c r="A447" s="1" t="s">
        <v>182</v>
      </c>
      <c r="C447" s="22" t="s">
        <v>4033</v>
      </c>
      <c r="E447" s="23" t="s">
        <v>4034</v>
      </c>
      <c r="L447" s="24">
        <f>SUMIFS(L448:L663,A448:A663,"P")</f>
        <v>0</v>
      </c>
      <c r="M447" s="24">
        <f>SUMIFS(M448:M663,A448:A663,"P")</f>
        <v>0</v>
      </c>
      <c r="N447" s="25"/>
    </row>
    <row r="448" ht="25.5">
      <c r="A448" s="1" t="s">
        <v>185</v>
      </c>
      <c r="B448" s="1">
        <v>108</v>
      </c>
      <c r="C448" s="26" t="s">
        <v>4035</v>
      </c>
      <c r="D448" t="s">
        <v>239</v>
      </c>
      <c r="E448" s="27" t="s">
        <v>4036</v>
      </c>
      <c r="F448" s="28" t="s">
        <v>285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759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191</v>
      </c>
      <c r="E449" s="27" t="s">
        <v>243</v>
      </c>
    </row>
    <row r="450">
      <c r="A450" s="1" t="s">
        <v>193</v>
      </c>
      <c r="E450" s="33" t="s">
        <v>4037</v>
      </c>
    </row>
    <row r="451" ht="25.5">
      <c r="A451" s="1" t="s">
        <v>194</v>
      </c>
      <c r="E451" s="27" t="s">
        <v>3746</v>
      </c>
    </row>
    <row r="452" ht="25.5">
      <c r="A452" s="1" t="s">
        <v>185</v>
      </c>
      <c r="B452" s="1">
        <v>109</v>
      </c>
      <c r="C452" s="26" t="s">
        <v>4038</v>
      </c>
      <c r="D452" t="s">
        <v>239</v>
      </c>
      <c r="E452" s="27" t="s">
        <v>4039</v>
      </c>
      <c r="F452" s="28" t="s">
        <v>285</v>
      </c>
      <c r="G452" s="29">
        <v>4</v>
      </c>
      <c r="H452" s="28">
        <v>0</v>
      </c>
      <c r="I452" s="30">
        <f>ROUND(G452*H452,P4)</f>
        <v>0</v>
      </c>
      <c r="L452" s="31">
        <v>0</v>
      </c>
      <c r="M452" s="24">
        <f>ROUND(G452*L452,P4)</f>
        <v>0</v>
      </c>
      <c r="N452" s="25" t="s">
        <v>759</v>
      </c>
      <c r="O452" s="32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191</v>
      </c>
      <c r="E453" s="27" t="s">
        <v>243</v>
      </c>
    </row>
    <row r="454">
      <c r="A454" s="1" t="s">
        <v>193</v>
      </c>
      <c r="E454" s="33" t="s">
        <v>4040</v>
      </c>
    </row>
    <row r="455" ht="25.5">
      <c r="A455" s="1" t="s">
        <v>194</v>
      </c>
      <c r="E455" s="27" t="s">
        <v>3746</v>
      </c>
    </row>
    <row r="456" ht="25.5">
      <c r="A456" s="1" t="s">
        <v>185</v>
      </c>
      <c r="B456" s="1">
        <v>110</v>
      </c>
      <c r="C456" s="26" t="s">
        <v>4041</v>
      </c>
      <c r="D456" t="s">
        <v>239</v>
      </c>
      <c r="E456" s="27" t="s">
        <v>4042</v>
      </c>
      <c r="F456" s="28" t="s">
        <v>285</v>
      </c>
      <c r="G456" s="29">
        <v>1</v>
      </c>
      <c r="H456" s="28">
        <v>0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759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191</v>
      </c>
      <c r="E457" s="27" t="s">
        <v>243</v>
      </c>
    </row>
    <row r="458">
      <c r="A458" s="1" t="s">
        <v>193</v>
      </c>
      <c r="E458" s="33" t="s">
        <v>4043</v>
      </c>
    </row>
    <row r="459" ht="25.5">
      <c r="A459" s="1" t="s">
        <v>194</v>
      </c>
      <c r="E459" s="27" t="s">
        <v>3746</v>
      </c>
    </row>
    <row r="460" ht="25.5">
      <c r="A460" s="1" t="s">
        <v>185</v>
      </c>
      <c r="B460" s="1">
        <v>111</v>
      </c>
      <c r="C460" s="26" t="s">
        <v>4044</v>
      </c>
      <c r="D460" t="s">
        <v>239</v>
      </c>
      <c r="E460" s="27" t="s">
        <v>4045</v>
      </c>
      <c r="F460" s="28" t="s">
        <v>285</v>
      </c>
      <c r="G460" s="29">
        <v>1</v>
      </c>
      <c r="H460" s="28">
        <v>0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759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191</v>
      </c>
      <c r="E461" s="27" t="s">
        <v>243</v>
      </c>
    </row>
    <row r="462">
      <c r="A462" s="1" t="s">
        <v>193</v>
      </c>
      <c r="E462" s="33" t="s">
        <v>4043</v>
      </c>
    </row>
    <row r="463" ht="25.5">
      <c r="A463" s="1" t="s">
        <v>194</v>
      </c>
      <c r="E463" s="27" t="s">
        <v>3746</v>
      </c>
    </row>
    <row r="464" ht="25.5">
      <c r="A464" s="1" t="s">
        <v>185</v>
      </c>
      <c r="B464" s="1">
        <v>112</v>
      </c>
      <c r="C464" s="26" t="s">
        <v>4046</v>
      </c>
      <c r="D464" t="s">
        <v>239</v>
      </c>
      <c r="E464" s="27" t="s">
        <v>4047</v>
      </c>
      <c r="F464" s="28" t="s">
        <v>285</v>
      </c>
      <c r="G464" s="29">
        <v>1</v>
      </c>
      <c r="H464" s="28">
        <v>0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759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191</v>
      </c>
      <c r="E465" s="27" t="s">
        <v>243</v>
      </c>
    </row>
    <row r="466">
      <c r="A466" s="1" t="s">
        <v>193</v>
      </c>
      <c r="E466" s="33" t="s">
        <v>4043</v>
      </c>
    </row>
    <row r="467" ht="25.5">
      <c r="A467" s="1" t="s">
        <v>194</v>
      </c>
      <c r="E467" s="27" t="s">
        <v>3746</v>
      </c>
    </row>
    <row r="468" ht="25.5">
      <c r="A468" s="1" t="s">
        <v>185</v>
      </c>
      <c r="B468" s="1">
        <v>113</v>
      </c>
      <c r="C468" s="26" t="s">
        <v>4048</v>
      </c>
      <c r="D468" t="s">
        <v>239</v>
      </c>
      <c r="E468" s="27" t="s">
        <v>4047</v>
      </c>
      <c r="F468" s="28" t="s">
        <v>285</v>
      </c>
      <c r="G468" s="29">
        <v>3</v>
      </c>
      <c r="H468" s="28">
        <v>0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759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191</v>
      </c>
      <c r="E469" s="27" t="s">
        <v>243</v>
      </c>
    </row>
    <row r="470">
      <c r="A470" s="1" t="s">
        <v>193</v>
      </c>
      <c r="E470" s="33" t="s">
        <v>4049</v>
      </c>
    </row>
    <row r="471" ht="25.5">
      <c r="A471" s="1" t="s">
        <v>194</v>
      </c>
      <c r="E471" s="27" t="s">
        <v>3746</v>
      </c>
    </row>
    <row r="472" ht="25.5">
      <c r="A472" s="1" t="s">
        <v>185</v>
      </c>
      <c r="B472" s="1">
        <v>114</v>
      </c>
      <c r="C472" s="26" t="s">
        <v>4050</v>
      </c>
      <c r="D472" t="s">
        <v>239</v>
      </c>
      <c r="E472" s="27" t="s">
        <v>4051</v>
      </c>
      <c r="F472" s="28" t="s">
        <v>285</v>
      </c>
      <c r="G472" s="29">
        <v>6</v>
      </c>
      <c r="H472" s="28">
        <v>0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759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191</v>
      </c>
      <c r="E473" s="27" t="s">
        <v>243</v>
      </c>
    </row>
    <row r="474">
      <c r="A474" s="1" t="s">
        <v>193</v>
      </c>
      <c r="E474" s="33" t="s">
        <v>4052</v>
      </c>
    </row>
    <row r="475" ht="25.5">
      <c r="A475" s="1" t="s">
        <v>194</v>
      </c>
      <c r="E475" s="27" t="s">
        <v>3746</v>
      </c>
    </row>
    <row r="476" ht="25.5">
      <c r="A476" s="1" t="s">
        <v>185</v>
      </c>
      <c r="B476" s="1">
        <v>115</v>
      </c>
      <c r="C476" s="26" t="s">
        <v>4053</v>
      </c>
      <c r="D476" t="s">
        <v>239</v>
      </c>
      <c r="E476" s="27" t="s">
        <v>4054</v>
      </c>
      <c r="F476" s="28" t="s">
        <v>285</v>
      </c>
      <c r="G476" s="29">
        <v>1</v>
      </c>
      <c r="H476" s="28">
        <v>0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759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191</v>
      </c>
      <c r="E477" s="27" t="s">
        <v>243</v>
      </c>
    </row>
    <row r="478">
      <c r="A478" s="1" t="s">
        <v>193</v>
      </c>
      <c r="E478" s="33" t="s">
        <v>4043</v>
      </c>
    </row>
    <row r="479" ht="25.5">
      <c r="A479" s="1" t="s">
        <v>194</v>
      </c>
      <c r="E479" s="27" t="s">
        <v>3746</v>
      </c>
    </row>
    <row r="480" ht="25.5">
      <c r="A480" s="1" t="s">
        <v>185</v>
      </c>
      <c r="B480" s="1">
        <v>116</v>
      </c>
      <c r="C480" s="26" t="s">
        <v>4055</v>
      </c>
      <c r="D480" t="s">
        <v>239</v>
      </c>
      <c r="E480" s="27" t="s">
        <v>4056</v>
      </c>
      <c r="F480" s="28" t="s">
        <v>285</v>
      </c>
      <c r="G480" s="29">
        <v>2</v>
      </c>
      <c r="H480" s="28">
        <v>0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759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191</v>
      </c>
      <c r="E481" s="27" t="s">
        <v>243</v>
      </c>
    </row>
    <row r="482">
      <c r="A482" s="1" t="s">
        <v>193</v>
      </c>
      <c r="E482" s="33" t="s">
        <v>4057</v>
      </c>
    </row>
    <row r="483" ht="25.5">
      <c r="A483" s="1" t="s">
        <v>194</v>
      </c>
      <c r="E483" s="27" t="s">
        <v>3746</v>
      </c>
    </row>
    <row r="484" ht="25.5">
      <c r="A484" s="1" t="s">
        <v>185</v>
      </c>
      <c r="B484" s="1">
        <v>117</v>
      </c>
      <c r="C484" s="26" t="s">
        <v>4058</v>
      </c>
      <c r="D484" t="s">
        <v>239</v>
      </c>
      <c r="E484" s="27" t="s">
        <v>4059</v>
      </c>
      <c r="F484" s="28" t="s">
        <v>285</v>
      </c>
      <c r="G484" s="29">
        <v>1</v>
      </c>
      <c r="H484" s="28">
        <v>0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759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191</v>
      </c>
      <c r="E485" s="27" t="s">
        <v>243</v>
      </c>
    </row>
    <row r="486">
      <c r="A486" s="1" t="s">
        <v>193</v>
      </c>
      <c r="E486" s="33" t="s">
        <v>4043</v>
      </c>
    </row>
    <row r="487" ht="25.5">
      <c r="A487" s="1" t="s">
        <v>194</v>
      </c>
      <c r="E487" s="27" t="s">
        <v>3746</v>
      </c>
    </row>
    <row r="488" ht="25.5">
      <c r="A488" s="1" t="s">
        <v>185</v>
      </c>
      <c r="B488" s="1">
        <v>118</v>
      </c>
      <c r="C488" s="26" t="s">
        <v>4060</v>
      </c>
      <c r="D488" t="s">
        <v>239</v>
      </c>
      <c r="E488" s="27" t="s">
        <v>4061</v>
      </c>
      <c r="F488" s="28" t="s">
        <v>285</v>
      </c>
      <c r="G488" s="29">
        <v>1</v>
      </c>
      <c r="H488" s="28">
        <v>0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759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191</v>
      </c>
      <c r="E489" s="27" t="s">
        <v>243</v>
      </c>
    </row>
    <row r="490">
      <c r="A490" s="1" t="s">
        <v>193</v>
      </c>
      <c r="E490" s="33" t="s">
        <v>4043</v>
      </c>
    </row>
    <row r="491" ht="25.5">
      <c r="A491" s="1" t="s">
        <v>194</v>
      </c>
      <c r="E491" s="27" t="s">
        <v>3746</v>
      </c>
    </row>
    <row r="492" ht="25.5">
      <c r="A492" s="1" t="s">
        <v>185</v>
      </c>
      <c r="B492" s="1">
        <v>119</v>
      </c>
      <c r="C492" s="26" t="s">
        <v>4062</v>
      </c>
      <c r="D492" t="s">
        <v>239</v>
      </c>
      <c r="E492" s="27" t="s">
        <v>4063</v>
      </c>
      <c r="F492" s="28" t="s">
        <v>285</v>
      </c>
      <c r="G492" s="29">
        <v>2</v>
      </c>
      <c r="H492" s="28">
        <v>0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759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191</v>
      </c>
      <c r="E493" s="27" t="s">
        <v>243</v>
      </c>
    </row>
    <row r="494">
      <c r="A494" s="1" t="s">
        <v>193</v>
      </c>
      <c r="E494" s="33" t="s">
        <v>4064</v>
      </c>
    </row>
    <row r="495" ht="25.5">
      <c r="A495" s="1" t="s">
        <v>194</v>
      </c>
      <c r="E495" s="27" t="s">
        <v>3746</v>
      </c>
    </row>
    <row r="496" ht="25.5">
      <c r="A496" s="1" t="s">
        <v>185</v>
      </c>
      <c r="B496" s="1">
        <v>120</v>
      </c>
      <c r="C496" s="26" t="s">
        <v>4065</v>
      </c>
      <c r="D496" t="s">
        <v>239</v>
      </c>
      <c r="E496" s="27" t="s">
        <v>4066</v>
      </c>
      <c r="F496" s="28" t="s">
        <v>285</v>
      </c>
      <c r="G496" s="29">
        <v>1</v>
      </c>
      <c r="H496" s="28">
        <v>0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759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191</v>
      </c>
      <c r="E497" s="27" t="s">
        <v>243</v>
      </c>
    </row>
    <row r="498">
      <c r="A498" s="1" t="s">
        <v>193</v>
      </c>
      <c r="E498" s="33" t="s">
        <v>4043</v>
      </c>
    </row>
    <row r="499" ht="25.5">
      <c r="A499" s="1" t="s">
        <v>194</v>
      </c>
      <c r="E499" s="27" t="s">
        <v>3746</v>
      </c>
    </row>
    <row r="500" ht="25.5">
      <c r="A500" s="1" t="s">
        <v>185</v>
      </c>
      <c r="B500" s="1">
        <v>121</v>
      </c>
      <c r="C500" s="26" t="s">
        <v>4067</v>
      </c>
      <c r="D500" t="s">
        <v>239</v>
      </c>
      <c r="E500" s="27" t="s">
        <v>4068</v>
      </c>
      <c r="F500" s="28" t="s">
        <v>285</v>
      </c>
      <c r="G500" s="29">
        <v>1</v>
      </c>
      <c r="H500" s="28">
        <v>0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759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191</v>
      </c>
      <c r="E501" s="27" t="s">
        <v>243</v>
      </c>
    </row>
    <row r="502">
      <c r="A502" s="1" t="s">
        <v>193</v>
      </c>
      <c r="E502" s="33" t="s">
        <v>4043</v>
      </c>
    </row>
    <row r="503" ht="25.5">
      <c r="A503" s="1" t="s">
        <v>194</v>
      </c>
      <c r="E503" s="27" t="s">
        <v>3746</v>
      </c>
    </row>
    <row r="504" ht="25.5">
      <c r="A504" s="1" t="s">
        <v>185</v>
      </c>
      <c r="B504" s="1">
        <v>122</v>
      </c>
      <c r="C504" s="26" t="s">
        <v>4069</v>
      </c>
      <c r="D504" t="s">
        <v>239</v>
      </c>
      <c r="E504" s="27" t="s">
        <v>4070</v>
      </c>
      <c r="F504" s="28" t="s">
        <v>285</v>
      </c>
      <c r="G504" s="29">
        <v>1</v>
      </c>
      <c r="H504" s="28">
        <v>0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759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191</v>
      </c>
      <c r="E505" s="27" t="s">
        <v>243</v>
      </c>
    </row>
    <row r="506">
      <c r="A506" s="1" t="s">
        <v>193</v>
      </c>
      <c r="E506" s="33" t="s">
        <v>4043</v>
      </c>
    </row>
    <row r="507" ht="25.5">
      <c r="A507" s="1" t="s">
        <v>194</v>
      </c>
      <c r="E507" s="27" t="s">
        <v>3746</v>
      </c>
    </row>
    <row r="508" ht="25.5">
      <c r="A508" s="1" t="s">
        <v>185</v>
      </c>
      <c r="B508" s="1">
        <v>123</v>
      </c>
      <c r="C508" s="26" t="s">
        <v>4071</v>
      </c>
      <c r="D508" t="s">
        <v>239</v>
      </c>
      <c r="E508" s="27" t="s">
        <v>4072</v>
      </c>
      <c r="F508" s="28" t="s">
        <v>289</v>
      </c>
      <c r="G508" s="29">
        <v>14</v>
      </c>
      <c r="H508" s="28">
        <v>0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759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191</v>
      </c>
      <c r="E509" s="27" t="s">
        <v>243</v>
      </c>
    </row>
    <row r="510">
      <c r="A510" s="1" t="s">
        <v>193</v>
      </c>
      <c r="E510" s="33" t="s">
        <v>4073</v>
      </c>
    </row>
    <row r="511" ht="25.5">
      <c r="A511" s="1" t="s">
        <v>194</v>
      </c>
      <c r="E511" s="27" t="s">
        <v>3746</v>
      </c>
    </row>
    <row r="512" ht="25.5">
      <c r="A512" s="1" t="s">
        <v>185</v>
      </c>
      <c r="B512" s="1">
        <v>124</v>
      </c>
      <c r="C512" s="26" t="s">
        <v>4074</v>
      </c>
      <c r="D512" t="s">
        <v>239</v>
      </c>
      <c r="E512" s="27" t="s">
        <v>4075</v>
      </c>
      <c r="F512" s="28" t="s">
        <v>285</v>
      </c>
      <c r="G512" s="29">
        <v>1</v>
      </c>
      <c r="H512" s="28">
        <v>0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759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191</v>
      </c>
      <c r="E513" s="27" t="s">
        <v>243</v>
      </c>
    </row>
    <row r="514">
      <c r="A514" s="1" t="s">
        <v>193</v>
      </c>
      <c r="E514" s="33" t="s">
        <v>4043</v>
      </c>
    </row>
    <row r="515" ht="25.5">
      <c r="A515" s="1" t="s">
        <v>194</v>
      </c>
      <c r="E515" s="27" t="s">
        <v>3746</v>
      </c>
    </row>
    <row r="516" ht="25.5">
      <c r="A516" s="1" t="s">
        <v>185</v>
      </c>
      <c r="B516" s="1">
        <v>125</v>
      </c>
      <c r="C516" s="26" t="s">
        <v>4076</v>
      </c>
      <c r="D516" t="s">
        <v>239</v>
      </c>
      <c r="E516" s="27" t="s">
        <v>4077</v>
      </c>
      <c r="F516" s="28" t="s">
        <v>285</v>
      </c>
      <c r="G516" s="29">
        <v>4</v>
      </c>
      <c r="H516" s="28">
        <v>0</v>
      </c>
      <c r="I516" s="30">
        <f>ROUND(G516*H516,P4)</f>
        <v>0</v>
      </c>
      <c r="L516" s="31">
        <v>0</v>
      </c>
      <c r="M516" s="24">
        <f>ROUND(G516*L516,P4)</f>
        <v>0</v>
      </c>
      <c r="N516" s="25" t="s">
        <v>759</v>
      </c>
      <c r="O516" s="32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191</v>
      </c>
      <c r="E517" s="27" t="s">
        <v>243</v>
      </c>
    </row>
    <row r="518">
      <c r="A518" s="1" t="s">
        <v>193</v>
      </c>
      <c r="E518" s="33" t="s">
        <v>4078</v>
      </c>
    </row>
    <row r="519" ht="25.5">
      <c r="A519" s="1" t="s">
        <v>194</v>
      </c>
      <c r="E519" s="27" t="s">
        <v>3746</v>
      </c>
    </row>
    <row r="520" ht="25.5">
      <c r="A520" s="1" t="s">
        <v>185</v>
      </c>
      <c r="B520" s="1">
        <v>126</v>
      </c>
      <c r="C520" s="26" t="s">
        <v>4079</v>
      </c>
      <c r="D520" t="s">
        <v>239</v>
      </c>
      <c r="E520" s="27" t="s">
        <v>4080</v>
      </c>
      <c r="F520" s="28" t="s">
        <v>285</v>
      </c>
      <c r="G520" s="29">
        <v>1</v>
      </c>
      <c r="H520" s="28">
        <v>0</v>
      </c>
      <c r="I520" s="30">
        <f>ROUND(G520*H520,P4)</f>
        <v>0</v>
      </c>
      <c r="L520" s="31">
        <v>0</v>
      </c>
      <c r="M520" s="24">
        <f>ROUND(G520*L520,P4)</f>
        <v>0</v>
      </c>
      <c r="N520" s="25" t="s">
        <v>759</v>
      </c>
      <c r="O520" s="32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191</v>
      </c>
      <c r="E521" s="27" t="s">
        <v>243</v>
      </c>
    </row>
    <row r="522">
      <c r="A522" s="1" t="s">
        <v>193</v>
      </c>
      <c r="E522" s="33" t="s">
        <v>4043</v>
      </c>
    </row>
    <row r="523" ht="25.5">
      <c r="A523" s="1" t="s">
        <v>194</v>
      </c>
      <c r="E523" s="27" t="s">
        <v>3746</v>
      </c>
    </row>
    <row r="524" ht="25.5">
      <c r="A524" s="1" t="s">
        <v>185</v>
      </c>
      <c r="B524" s="1">
        <v>127</v>
      </c>
      <c r="C524" s="26" t="s">
        <v>4081</v>
      </c>
      <c r="D524" t="s">
        <v>239</v>
      </c>
      <c r="E524" s="27" t="s">
        <v>4082</v>
      </c>
      <c r="F524" s="28" t="s">
        <v>285</v>
      </c>
      <c r="G524" s="29">
        <v>1</v>
      </c>
      <c r="H524" s="28">
        <v>0</v>
      </c>
      <c r="I524" s="30">
        <f>ROUND(G524*H524,P4)</f>
        <v>0</v>
      </c>
      <c r="L524" s="31">
        <v>0</v>
      </c>
      <c r="M524" s="24">
        <f>ROUND(G524*L524,P4)</f>
        <v>0</v>
      </c>
      <c r="N524" s="25" t="s">
        <v>759</v>
      </c>
      <c r="O524" s="32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191</v>
      </c>
      <c r="E525" s="27" t="s">
        <v>243</v>
      </c>
    </row>
    <row r="526">
      <c r="A526" s="1" t="s">
        <v>193</v>
      </c>
      <c r="E526" s="33" t="s">
        <v>4043</v>
      </c>
    </row>
    <row r="527" ht="25.5">
      <c r="A527" s="1" t="s">
        <v>194</v>
      </c>
      <c r="E527" s="27" t="s">
        <v>3746</v>
      </c>
    </row>
    <row r="528" ht="25.5">
      <c r="A528" s="1" t="s">
        <v>185</v>
      </c>
      <c r="B528" s="1">
        <v>128</v>
      </c>
      <c r="C528" s="26" t="s">
        <v>4083</v>
      </c>
      <c r="D528" t="s">
        <v>239</v>
      </c>
      <c r="E528" s="27" t="s">
        <v>4084</v>
      </c>
      <c r="F528" s="28" t="s">
        <v>285</v>
      </c>
      <c r="G528" s="29">
        <v>2</v>
      </c>
      <c r="H528" s="28">
        <v>0</v>
      </c>
      <c r="I528" s="30">
        <f>ROUND(G528*H528,P4)</f>
        <v>0</v>
      </c>
      <c r="L528" s="31">
        <v>0</v>
      </c>
      <c r="M528" s="24">
        <f>ROUND(G528*L528,P4)</f>
        <v>0</v>
      </c>
      <c r="N528" s="25" t="s">
        <v>759</v>
      </c>
      <c r="O528" s="32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191</v>
      </c>
      <c r="E529" s="27" t="s">
        <v>243</v>
      </c>
    </row>
    <row r="530">
      <c r="A530" s="1" t="s">
        <v>193</v>
      </c>
      <c r="E530" s="33" t="s">
        <v>4064</v>
      </c>
    </row>
    <row r="531" ht="25.5">
      <c r="A531" s="1" t="s">
        <v>194</v>
      </c>
      <c r="E531" s="27" t="s">
        <v>3746</v>
      </c>
    </row>
    <row r="532" ht="25.5">
      <c r="A532" s="1" t="s">
        <v>185</v>
      </c>
      <c r="B532" s="1">
        <v>129</v>
      </c>
      <c r="C532" s="26" t="s">
        <v>4085</v>
      </c>
      <c r="D532" t="s">
        <v>239</v>
      </c>
      <c r="E532" s="27" t="s">
        <v>4086</v>
      </c>
      <c r="F532" s="28" t="s">
        <v>285</v>
      </c>
      <c r="G532" s="29">
        <v>2</v>
      </c>
      <c r="H532" s="28">
        <v>0</v>
      </c>
      <c r="I532" s="30">
        <f>ROUND(G532*H532,P4)</f>
        <v>0</v>
      </c>
      <c r="L532" s="31">
        <v>0</v>
      </c>
      <c r="M532" s="24">
        <f>ROUND(G532*L532,P4)</f>
        <v>0</v>
      </c>
      <c r="N532" s="25" t="s">
        <v>759</v>
      </c>
      <c r="O532" s="32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191</v>
      </c>
      <c r="E533" s="27" t="s">
        <v>243</v>
      </c>
    </row>
    <row r="534">
      <c r="A534" s="1" t="s">
        <v>193</v>
      </c>
      <c r="E534" s="33" t="s">
        <v>4064</v>
      </c>
    </row>
    <row r="535" ht="25.5">
      <c r="A535" s="1" t="s">
        <v>194</v>
      </c>
      <c r="E535" s="27" t="s">
        <v>3746</v>
      </c>
    </row>
    <row r="536" ht="25.5">
      <c r="A536" s="1" t="s">
        <v>185</v>
      </c>
      <c r="B536" s="1">
        <v>130</v>
      </c>
      <c r="C536" s="26" t="s">
        <v>4087</v>
      </c>
      <c r="D536" t="s">
        <v>239</v>
      </c>
      <c r="E536" s="27" t="s">
        <v>4088</v>
      </c>
      <c r="F536" s="28" t="s">
        <v>285</v>
      </c>
      <c r="G536" s="29">
        <v>4</v>
      </c>
      <c r="H536" s="28">
        <v>0</v>
      </c>
      <c r="I536" s="30">
        <f>ROUND(G536*H536,P4)</f>
        <v>0</v>
      </c>
      <c r="L536" s="31">
        <v>0</v>
      </c>
      <c r="M536" s="24">
        <f>ROUND(G536*L536,P4)</f>
        <v>0</v>
      </c>
      <c r="N536" s="25" t="s">
        <v>759</v>
      </c>
      <c r="O536" s="32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191</v>
      </c>
      <c r="E537" s="27" t="s">
        <v>243</v>
      </c>
    </row>
    <row r="538">
      <c r="A538" s="1" t="s">
        <v>193</v>
      </c>
      <c r="E538" s="33" t="s">
        <v>4078</v>
      </c>
    </row>
    <row r="539" ht="25.5">
      <c r="A539" s="1" t="s">
        <v>194</v>
      </c>
      <c r="E539" s="27" t="s">
        <v>3746</v>
      </c>
    </row>
    <row r="540" ht="25.5">
      <c r="A540" s="1" t="s">
        <v>185</v>
      </c>
      <c r="B540" s="1">
        <v>131</v>
      </c>
      <c r="C540" s="26" t="s">
        <v>4089</v>
      </c>
      <c r="D540" t="s">
        <v>239</v>
      </c>
      <c r="E540" s="27" t="s">
        <v>4090</v>
      </c>
      <c r="F540" s="28" t="s">
        <v>285</v>
      </c>
      <c r="G540" s="29">
        <v>6</v>
      </c>
      <c r="H540" s="28">
        <v>0</v>
      </c>
      <c r="I540" s="30">
        <f>ROUND(G540*H540,P4)</f>
        <v>0</v>
      </c>
      <c r="L540" s="31">
        <v>0</v>
      </c>
      <c r="M540" s="24">
        <f>ROUND(G540*L540,P4)</f>
        <v>0</v>
      </c>
      <c r="N540" s="25" t="s">
        <v>759</v>
      </c>
      <c r="O540" s="32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191</v>
      </c>
      <c r="E541" s="27" t="s">
        <v>243</v>
      </c>
    </row>
    <row r="542">
      <c r="A542" s="1" t="s">
        <v>193</v>
      </c>
      <c r="E542" s="33" t="s">
        <v>4052</v>
      </c>
    </row>
    <row r="543" ht="25.5">
      <c r="A543" s="1" t="s">
        <v>194</v>
      </c>
      <c r="E543" s="27" t="s">
        <v>3746</v>
      </c>
    </row>
    <row r="544" ht="25.5">
      <c r="A544" s="1" t="s">
        <v>185</v>
      </c>
      <c r="B544" s="1">
        <v>132</v>
      </c>
      <c r="C544" s="26" t="s">
        <v>4091</v>
      </c>
      <c r="D544" t="s">
        <v>239</v>
      </c>
      <c r="E544" s="27" t="s">
        <v>4092</v>
      </c>
      <c r="F544" s="28" t="s">
        <v>269</v>
      </c>
      <c r="G544" s="29">
        <v>26.02</v>
      </c>
      <c r="H544" s="28">
        <v>0</v>
      </c>
      <c r="I544" s="30">
        <f>ROUND(G544*H544,P4)</f>
        <v>0</v>
      </c>
      <c r="L544" s="31">
        <v>0</v>
      </c>
      <c r="M544" s="24">
        <f>ROUND(G544*L544,P4)</f>
        <v>0</v>
      </c>
      <c r="N544" s="25" t="s">
        <v>759</v>
      </c>
      <c r="O544" s="32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191</v>
      </c>
      <c r="E545" s="27" t="s">
        <v>243</v>
      </c>
    </row>
    <row r="546">
      <c r="A546" s="1" t="s">
        <v>193</v>
      </c>
      <c r="E546" s="33" t="s">
        <v>4093</v>
      </c>
    </row>
    <row r="547" ht="25.5">
      <c r="A547" s="1" t="s">
        <v>194</v>
      </c>
      <c r="E547" s="27" t="s">
        <v>3746</v>
      </c>
    </row>
    <row r="548">
      <c r="A548" s="1" t="s">
        <v>185</v>
      </c>
      <c r="B548" s="1">
        <v>133</v>
      </c>
      <c r="C548" s="26" t="s">
        <v>4094</v>
      </c>
      <c r="D548" t="s">
        <v>239</v>
      </c>
      <c r="E548" s="27" t="s">
        <v>4095</v>
      </c>
      <c r="F548" s="28" t="s">
        <v>285</v>
      </c>
      <c r="G548" s="29">
        <v>15</v>
      </c>
      <c r="H548" s="28">
        <v>0</v>
      </c>
      <c r="I548" s="30">
        <f>ROUND(G548*H548,P4)</f>
        <v>0</v>
      </c>
      <c r="L548" s="31">
        <v>0</v>
      </c>
      <c r="M548" s="24">
        <f>ROUND(G548*L548,P4)</f>
        <v>0</v>
      </c>
      <c r="N548" s="25" t="s">
        <v>759</v>
      </c>
      <c r="O548" s="32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191</v>
      </c>
      <c r="E549" s="27" t="s">
        <v>243</v>
      </c>
    </row>
    <row r="550">
      <c r="A550" s="1" t="s">
        <v>193</v>
      </c>
      <c r="E550" s="33" t="s">
        <v>4096</v>
      </c>
    </row>
    <row r="551" ht="25.5">
      <c r="A551" s="1" t="s">
        <v>194</v>
      </c>
      <c r="E551" s="27" t="s">
        <v>3746</v>
      </c>
    </row>
    <row r="552" ht="25.5">
      <c r="A552" s="1" t="s">
        <v>185</v>
      </c>
      <c r="B552" s="1">
        <v>134</v>
      </c>
      <c r="C552" s="26" t="s">
        <v>4097</v>
      </c>
      <c r="D552" t="s">
        <v>239</v>
      </c>
      <c r="E552" s="27" t="s">
        <v>4098</v>
      </c>
      <c r="F552" s="28" t="s">
        <v>285</v>
      </c>
      <c r="G552" s="29">
        <v>6</v>
      </c>
      <c r="H552" s="28">
        <v>0</v>
      </c>
      <c r="I552" s="30">
        <f>ROUND(G552*H552,P4)</f>
        <v>0</v>
      </c>
      <c r="L552" s="31">
        <v>0</v>
      </c>
      <c r="M552" s="24">
        <f>ROUND(G552*L552,P4)</f>
        <v>0</v>
      </c>
      <c r="N552" s="25" t="s">
        <v>759</v>
      </c>
      <c r="O552" s="32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191</v>
      </c>
      <c r="E553" s="27" t="s">
        <v>243</v>
      </c>
    </row>
    <row r="554">
      <c r="A554" s="1" t="s">
        <v>193</v>
      </c>
      <c r="E554" s="33" t="s">
        <v>4052</v>
      </c>
    </row>
    <row r="555" ht="25.5">
      <c r="A555" s="1" t="s">
        <v>194</v>
      </c>
      <c r="E555" s="27" t="s">
        <v>3746</v>
      </c>
    </row>
    <row r="556" ht="25.5">
      <c r="A556" s="1" t="s">
        <v>185</v>
      </c>
      <c r="B556" s="1">
        <v>135</v>
      </c>
      <c r="C556" s="26" t="s">
        <v>4099</v>
      </c>
      <c r="D556" t="s">
        <v>239</v>
      </c>
      <c r="E556" s="27" t="s">
        <v>4100</v>
      </c>
      <c r="F556" s="28" t="s">
        <v>285</v>
      </c>
      <c r="G556" s="29">
        <v>1</v>
      </c>
      <c r="H556" s="28">
        <v>0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759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191</v>
      </c>
      <c r="E557" s="27" t="s">
        <v>243</v>
      </c>
    </row>
    <row r="558">
      <c r="A558" s="1" t="s">
        <v>193</v>
      </c>
      <c r="E558" s="33" t="s">
        <v>4043</v>
      </c>
    </row>
    <row r="559" ht="25.5">
      <c r="A559" s="1" t="s">
        <v>194</v>
      </c>
      <c r="E559" s="27" t="s">
        <v>3746</v>
      </c>
    </row>
    <row r="560">
      <c r="A560" s="1" t="s">
        <v>185</v>
      </c>
      <c r="B560" s="1">
        <v>136</v>
      </c>
      <c r="C560" s="26" t="s">
        <v>4101</v>
      </c>
      <c r="D560" t="s">
        <v>239</v>
      </c>
      <c r="E560" s="27" t="s">
        <v>4102</v>
      </c>
      <c r="F560" s="28" t="s">
        <v>285</v>
      </c>
      <c r="G560" s="29">
        <v>1</v>
      </c>
      <c r="H560" s="28">
        <v>0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759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191</v>
      </c>
      <c r="E561" s="27" t="s">
        <v>243</v>
      </c>
    </row>
    <row r="562">
      <c r="A562" s="1" t="s">
        <v>193</v>
      </c>
      <c r="E562" s="33" t="s">
        <v>4043</v>
      </c>
    </row>
    <row r="563" ht="25.5">
      <c r="A563" s="1" t="s">
        <v>194</v>
      </c>
      <c r="E563" s="27" t="s">
        <v>3746</v>
      </c>
    </row>
    <row r="564" ht="25.5">
      <c r="A564" s="1" t="s">
        <v>185</v>
      </c>
      <c r="B564" s="1">
        <v>137</v>
      </c>
      <c r="C564" s="26" t="s">
        <v>4103</v>
      </c>
      <c r="D564" t="s">
        <v>239</v>
      </c>
      <c r="E564" s="27" t="s">
        <v>4104</v>
      </c>
      <c r="F564" s="28" t="s">
        <v>285</v>
      </c>
      <c r="G564" s="29">
        <v>1</v>
      </c>
      <c r="H564" s="28">
        <v>0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759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191</v>
      </c>
      <c r="E565" s="27" t="s">
        <v>243</v>
      </c>
    </row>
    <row r="566">
      <c r="A566" s="1" t="s">
        <v>193</v>
      </c>
      <c r="E566" s="33" t="s">
        <v>4043</v>
      </c>
    </row>
    <row r="567" ht="25.5">
      <c r="A567" s="1" t="s">
        <v>194</v>
      </c>
      <c r="E567" s="27" t="s">
        <v>3746</v>
      </c>
    </row>
    <row r="568" ht="25.5">
      <c r="A568" s="1" t="s">
        <v>185</v>
      </c>
      <c r="B568" s="1">
        <v>138</v>
      </c>
      <c r="C568" s="26" t="s">
        <v>4105</v>
      </c>
      <c r="D568" t="s">
        <v>239</v>
      </c>
      <c r="E568" s="27" t="s">
        <v>4106</v>
      </c>
      <c r="F568" s="28" t="s">
        <v>285</v>
      </c>
      <c r="G568" s="29">
        <v>3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759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191</v>
      </c>
      <c r="E569" s="27" t="s">
        <v>243</v>
      </c>
    </row>
    <row r="570">
      <c r="A570" s="1" t="s">
        <v>193</v>
      </c>
      <c r="E570" s="33" t="s">
        <v>4049</v>
      </c>
    </row>
    <row r="571" ht="25.5">
      <c r="A571" s="1" t="s">
        <v>194</v>
      </c>
      <c r="E571" s="27" t="s">
        <v>3746</v>
      </c>
    </row>
    <row r="572" ht="25.5">
      <c r="A572" s="1" t="s">
        <v>185</v>
      </c>
      <c r="B572" s="1">
        <v>139</v>
      </c>
      <c r="C572" s="26" t="s">
        <v>4107</v>
      </c>
      <c r="D572" t="s">
        <v>239</v>
      </c>
      <c r="E572" s="27" t="s">
        <v>4108</v>
      </c>
      <c r="F572" s="28" t="s">
        <v>285</v>
      </c>
      <c r="G572" s="29">
        <v>2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759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191</v>
      </c>
      <c r="E573" s="27" t="s">
        <v>243</v>
      </c>
    </row>
    <row r="574">
      <c r="A574" s="1" t="s">
        <v>193</v>
      </c>
      <c r="E574" s="33" t="s">
        <v>4064</v>
      </c>
    </row>
    <row r="575" ht="25.5">
      <c r="A575" s="1" t="s">
        <v>194</v>
      </c>
      <c r="E575" s="27" t="s">
        <v>3746</v>
      </c>
    </row>
    <row r="576" ht="25.5">
      <c r="A576" s="1" t="s">
        <v>185</v>
      </c>
      <c r="B576" s="1">
        <v>140</v>
      </c>
      <c r="C576" s="26" t="s">
        <v>4109</v>
      </c>
      <c r="D576" t="s">
        <v>239</v>
      </c>
      <c r="E576" s="27" t="s">
        <v>4110</v>
      </c>
      <c r="F576" s="28" t="s">
        <v>285</v>
      </c>
      <c r="G576" s="29">
        <v>1</v>
      </c>
      <c r="H576" s="28">
        <v>0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759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191</v>
      </c>
      <c r="E577" s="27" t="s">
        <v>243</v>
      </c>
    </row>
    <row r="578">
      <c r="A578" s="1" t="s">
        <v>193</v>
      </c>
      <c r="E578" s="33" t="s">
        <v>4043</v>
      </c>
    </row>
    <row r="579" ht="25.5">
      <c r="A579" s="1" t="s">
        <v>194</v>
      </c>
      <c r="E579" s="27" t="s">
        <v>3746</v>
      </c>
    </row>
    <row r="580" ht="25.5">
      <c r="A580" s="1" t="s">
        <v>185</v>
      </c>
      <c r="B580" s="1">
        <v>141</v>
      </c>
      <c r="C580" s="26" t="s">
        <v>4111</v>
      </c>
      <c r="D580" t="s">
        <v>239</v>
      </c>
      <c r="E580" s="27" t="s">
        <v>4112</v>
      </c>
      <c r="F580" s="28" t="s">
        <v>285</v>
      </c>
      <c r="G580" s="29">
        <v>4</v>
      </c>
      <c r="H580" s="28">
        <v>0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759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191</v>
      </c>
      <c r="E581" s="27" t="s">
        <v>243</v>
      </c>
    </row>
    <row r="582">
      <c r="A582" s="1" t="s">
        <v>193</v>
      </c>
      <c r="E582" s="33" t="s">
        <v>4078</v>
      </c>
    </row>
    <row r="583" ht="25.5">
      <c r="A583" s="1" t="s">
        <v>194</v>
      </c>
      <c r="E583" s="27" t="s">
        <v>3746</v>
      </c>
    </row>
    <row r="584" ht="25.5">
      <c r="A584" s="1" t="s">
        <v>185</v>
      </c>
      <c r="B584" s="1">
        <v>142</v>
      </c>
      <c r="C584" s="26" t="s">
        <v>4113</v>
      </c>
      <c r="D584" t="s">
        <v>239</v>
      </c>
      <c r="E584" s="27" t="s">
        <v>4114</v>
      </c>
      <c r="F584" s="28" t="s">
        <v>285</v>
      </c>
      <c r="G584" s="29">
        <v>1</v>
      </c>
      <c r="H584" s="28">
        <v>0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759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191</v>
      </c>
      <c r="E585" s="27" t="s">
        <v>243</v>
      </c>
    </row>
    <row r="586">
      <c r="A586" s="1" t="s">
        <v>193</v>
      </c>
      <c r="E586" s="33" t="s">
        <v>4043</v>
      </c>
    </row>
    <row r="587" ht="25.5">
      <c r="A587" s="1" t="s">
        <v>194</v>
      </c>
      <c r="E587" s="27" t="s">
        <v>3746</v>
      </c>
    </row>
    <row r="588" ht="25.5">
      <c r="A588" s="1" t="s">
        <v>185</v>
      </c>
      <c r="B588" s="1">
        <v>143</v>
      </c>
      <c r="C588" s="26" t="s">
        <v>4115</v>
      </c>
      <c r="D588" t="s">
        <v>239</v>
      </c>
      <c r="E588" s="27" t="s">
        <v>4116</v>
      </c>
      <c r="F588" s="28" t="s">
        <v>285</v>
      </c>
      <c r="G588" s="29">
        <v>1</v>
      </c>
      <c r="H588" s="28">
        <v>0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759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191</v>
      </c>
      <c r="E589" s="27" t="s">
        <v>243</v>
      </c>
    </row>
    <row r="590">
      <c r="A590" s="1" t="s">
        <v>193</v>
      </c>
      <c r="E590" s="33" t="s">
        <v>4043</v>
      </c>
    </row>
    <row r="591" ht="25.5">
      <c r="A591" s="1" t="s">
        <v>194</v>
      </c>
      <c r="E591" s="27" t="s">
        <v>3746</v>
      </c>
    </row>
    <row r="592" ht="25.5">
      <c r="A592" s="1" t="s">
        <v>185</v>
      </c>
      <c r="B592" s="1">
        <v>144</v>
      </c>
      <c r="C592" s="26" t="s">
        <v>4117</v>
      </c>
      <c r="D592" t="s">
        <v>239</v>
      </c>
      <c r="E592" s="27" t="s">
        <v>4118</v>
      </c>
      <c r="F592" s="28" t="s">
        <v>285</v>
      </c>
      <c r="G592" s="29">
        <v>45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759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191</v>
      </c>
      <c r="E593" s="27" t="s">
        <v>243</v>
      </c>
    </row>
    <row r="594">
      <c r="A594" s="1" t="s">
        <v>193</v>
      </c>
      <c r="E594" s="33" t="s">
        <v>4119</v>
      </c>
    </row>
    <row r="595" ht="25.5">
      <c r="A595" s="1" t="s">
        <v>194</v>
      </c>
      <c r="E595" s="27" t="s">
        <v>3746</v>
      </c>
    </row>
    <row r="596" ht="25.5">
      <c r="A596" s="1" t="s">
        <v>185</v>
      </c>
      <c r="B596" s="1">
        <v>145</v>
      </c>
      <c r="C596" s="26" t="s">
        <v>4120</v>
      </c>
      <c r="D596" t="s">
        <v>239</v>
      </c>
      <c r="E596" s="27" t="s">
        <v>4121</v>
      </c>
      <c r="F596" s="28" t="s">
        <v>285</v>
      </c>
      <c r="G596" s="29">
        <v>17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759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191</v>
      </c>
      <c r="E597" s="27" t="s">
        <v>243</v>
      </c>
    </row>
    <row r="598">
      <c r="A598" s="1" t="s">
        <v>193</v>
      </c>
      <c r="E598" s="33" t="s">
        <v>4122</v>
      </c>
    </row>
    <row r="599" ht="25.5">
      <c r="A599" s="1" t="s">
        <v>194</v>
      </c>
      <c r="E599" s="27" t="s">
        <v>3746</v>
      </c>
    </row>
    <row r="600" ht="25.5">
      <c r="A600" s="1" t="s">
        <v>185</v>
      </c>
      <c r="B600" s="1">
        <v>146</v>
      </c>
      <c r="C600" s="26" t="s">
        <v>4123</v>
      </c>
      <c r="D600" t="s">
        <v>239</v>
      </c>
      <c r="E600" s="27" t="s">
        <v>4124</v>
      </c>
      <c r="F600" s="28" t="s">
        <v>285</v>
      </c>
      <c r="G600" s="29">
        <v>6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759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191</v>
      </c>
      <c r="E601" s="27" t="s">
        <v>243</v>
      </c>
    </row>
    <row r="602">
      <c r="A602" s="1" t="s">
        <v>193</v>
      </c>
      <c r="E602" s="33" t="s">
        <v>4052</v>
      </c>
    </row>
    <row r="603" ht="25.5">
      <c r="A603" s="1" t="s">
        <v>194</v>
      </c>
      <c r="E603" s="27" t="s">
        <v>3746</v>
      </c>
    </row>
    <row r="604">
      <c r="A604" s="1" t="s">
        <v>185</v>
      </c>
      <c r="B604" s="1">
        <v>147</v>
      </c>
      <c r="C604" s="26" t="s">
        <v>4125</v>
      </c>
      <c r="D604" t="s">
        <v>239</v>
      </c>
      <c r="E604" s="27" t="s">
        <v>4126</v>
      </c>
      <c r="F604" s="28" t="s">
        <v>285</v>
      </c>
      <c r="G604" s="29">
        <v>1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759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191</v>
      </c>
      <c r="E605" s="27" t="s">
        <v>243</v>
      </c>
    </row>
    <row r="606">
      <c r="A606" s="1" t="s">
        <v>193</v>
      </c>
      <c r="E606" s="33" t="s">
        <v>4043</v>
      </c>
    </row>
    <row r="607" ht="25.5">
      <c r="A607" s="1" t="s">
        <v>194</v>
      </c>
      <c r="E607" s="27" t="s">
        <v>3746</v>
      </c>
    </row>
    <row r="608" ht="25.5">
      <c r="A608" s="1" t="s">
        <v>185</v>
      </c>
      <c r="B608" s="1">
        <v>148</v>
      </c>
      <c r="C608" s="26" t="s">
        <v>4127</v>
      </c>
      <c r="D608" t="s">
        <v>239</v>
      </c>
      <c r="E608" s="27" t="s">
        <v>4128</v>
      </c>
      <c r="F608" s="28" t="s">
        <v>285</v>
      </c>
      <c r="G608" s="29">
        <v>18</v>
      </c>
      <c r="H608" s="28">
        <v>0</v>
      </c>
      <c r="I608" s="30">
        <f>ROUND(G608*H608,P4)</f>
        <v>0</v>
      </c>
      <c r="L608" s="31">
        <v>0</v>
      </c>
      <c r="M608" s="24">
        <f>ROUND(G608*L608,P4)</f>
        <v>0</v>
      </c>
      <c r="N608" s="25" t="s">
        <v>759</v>
      </c>
      <c r="O608" s="32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191</v>
      </c>
      <c r="E609" s="27" t="s">
        <v>243</v>
      </c>
    </row>
    <row r="610">
      <c r="A610" s="1" t="s">
        <v>193</v>
      </c>
      <c r="E610" s="33" t="s">
        <v>4129</v>
      </c>
    </row>
    <row r="611" ht="25.5">
      <c r="A611" s="1" t="s">
        <v>194</v>
      </c>
      <c r="E611" s="27" t="s">
        <v>3746</v>
      </c>
    </row>
    <row r="612" ht="25.5">
      <c r="A612" s="1" t="s">
        <v>185</v>
      </c>
      <c r="B612" s="1">
        <v>149</v>
      </c>
      <c r="C612" s="26" t="s">
        <v>4130</v>
      </c>
      <c r="D612" t="s">
        <v>239</v>
      </c>
      <c r="E612" s="27" t="s">
        <v>4131</v>
      </c>
      <c r="F612" s="28" t="s">
        <v>285</v>
      </c>
      <c r="G612" s="29">
        <v>1</v>
      </c>
      <c r="H612" s="28">
        <v>0</v>
      </c>
      <c r="I612" s="30">
        <f>ROUND(G612*H612,P4)</f>
        <v>0</v>
      </c>
      <c r="L612" s="31">
        <v>0</v>
      </c>
      <c r="M612" s="24">
        <f>ROUND(G612*L612,P4)</f>
        <v>0</v>
      </c>
      <c r="N612" s="25" t="s">
        <v>759</v>
      </c>
      <c r="O612" s="32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191</v>
      </c>
      <c r="E613" s="27" t="s">
        <v>243</v>
      </c>
    </row>
    <row r="614">
      <c r="A614" s="1" t="s">
        <v>193</v>
      </c>
      <c r="E614" s="33" t="s">
        <v>4043</v>
      </c>
    </row>
    <row r="615" ht="25.5">
      <c r="A615" s="1" t="s">
        <v>194</v>
      </c>
      <c r="E615" s="27" t="s">
        <v>3746</v>
      </c>
    </row>
    <row r="616" ht="25.5">
      <c r="A616" s="1" t="s">
        <v>185</v>
      </c>
      <c r="B616" s="1">
        <v>150</v>
      </c>
      <c r="C616" s="26" t="s">
        <v>4132</v>
      </c>
      <c r="D616" t="s">
        <v>239</v>
      </c>
      <c r="E616" s="27" t="s">
        <v>4133</v>
      </c>
      <c r="F616" s="28" t="s">
        <v>285</v>
      </c>
      <c r="G616" s="29">
        <v>1</v>
      </c>
      <c r="H616" s="28">
        <v>0</v>
      </c>
      <c r="I616" s="30">
        <f>ROUND(G616*H616,P4)</f>
        <v>0</v>
      </c>
      <c r="L616" s="31">
        <v>0</v>
      </c>
      <c r="M616" s="24">
        <f>ROUND(G616*L616,P4)</f>
        <v>0</v>
      </c>
      <c r="N616" s="25" t="s">
        <v>759</v>
      </c>
      <c r="O616" s="32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191</v>
      </c>
      <c r="E617" s="27" t="s">
        <v>243</v>
      </c>
    </row>
    <row r="618">
      <c r="A618" s="1" t="s">
        <v>193</v>
      </c>
      <c r="E618" s="33" t="s">
        <v>4043</v>
      </c>
    </row>
    <row r="619" ht="25.5">
      <c r="A619" s="1" t="s">
        <v>194</v>
      </c>
      <c r="E619" s="27" t="s">
        <v>3746</v>
      </c>
    </row>
    <row r="620" ht="25.5">
      <c r="A620" s="1" t="s">
        <v>185</v>
      </c>
      <c r="B620" s="1">
        <v>151</v>
      </c>
      <c r="C620" s="26" t="s">
        <v>4134</v>
      </c>
      <c r="D620" t="s">
        <v>239</v>
      </c>
      <c r="E620" s="27" t="s">
        <v>4135</v>
      </c>
      <c r="F620" s="28" t="s">
        <v>285</v>
      </c>
      <c r="G620" s="29">
        <v>5</v>
      </c>
      <c r="H620" s="28">
        <v>0</v>
      </c>
      <c r="I620" s="30">
        <f>ROUND(G620*H620,P4)</f>
        <v>0</v>
      </c>
      <c r="L620" s="31">
        <v>0</v>
      </c>
      <c r="M620" s="24">
        <f>ROUND(G620*L620,P4)</f>
        <v>0</v>
      </c>
      <c r="N620" s="25" t="s">
        <v>759</v>
      </c>
      <c r="O620" s="32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191</v>
      </c>
      <c r="E621" s="27" t="s">
        <v>243</v>
      </c>
    </row>
    <row r="622">
      <c r="A622" s="1" t="s">
        <v>193</v>
      </c>
      <c r="E622" s="33" t="s">
        <v>4136</v>
      </c>
    </row>
    <row r="623" ht="25.5">
      <c r="A623" s="1" t="s">
        <v>194</v>
      </c>
      <c r="E623" s="27" t="s">
        <v>3746</v>
      </c>
    </row>
    <row r="624" ht="25.5">
      <c r="A624" s="1" t="s">
        <v>185</v>
      </c>
      <c r="B624" s="1">
        <v>152</v>
      </c>
      <c r="C624" s="26" t="s">
        <v>4137</v>
      </c>
      <c r="D624" t="s">
        <v>239</v>
      </c>
      <c r="E624" s="27" t="s">
        <v>4138</v>
      </c>
      <c r="F624" s="28" t="s">
        <v>285</v>
      </c>
      <c r="G624" s="29">
        <v>2</v>
      </c>
      <c r="H624" s="28">
        <v>0</v>
      </c>
      <c r="I624" s="30">
        <f>ROUND(G624*H624,P4)</f>
        <v>0</v>
      </c>
      <c r="L624" s="31">
        <v>0</v>
      </c>
      <c r="M624" s="24">
        <f>ROUND(G624*L624,P4)</f>
        <v>0</v>
      </c>
      <c r="N624" s="25" t="s">
        <v>759</v>
      </c>
      <c r="O624" s="32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191</v>
      </c>
      <c r="E625" s="27" t="s">
        <v>243</v>
      </c>
    </row>
    <row r="626">
      <c r="A626" s="1" t="s">
        <v>193</v>
      </c>
      <c r="E626" s="33" t="s">
        <v>4064</v>
      </c>
    </row>
    <row r="627" ht="25.5">
      <c r="A627" s="1" t="s">
        <v>194</v>
      </c>
      <c r="E627" s="27" t="s">
        <v>3746</v>
      </c>
    </row>
    <row r="628" ht="25.5">
      <c r="A628" s="1" t="s">
        <v>185</v>
      </c>
      <c r="B628" s="1">
        <v>153</v>
      </c>
      <c r="C628" s="26" t="s">
        <v>4139</v>
      </c>
      <c r="D628" t="s">
        <v>239</v>
      </c>
      <c r="E628" s="27" t="s">
        <v>4140</v>
      </c>
      <c r="F628" s="28" t="s">
        <v>285</v>
      </c>
      <c r="G628" s="29">
        <v>27</v>
      </c>
      <c r="H628" s="28">
        <v>0</v>
      </c>
      <c r="I628" s="30">
        <f>ROUND(G628*H628,P4)</f>
        <v>0</v>
      </c>
      <c r="L628" s="31">
        <v>0</v>
      </c>
      <c r="M628" s="24">
        <f>ROUND(G628*L628,P4)</f>
        <v>0</v>
      </c>
      <c r="N628" s="25" t="s">
        <v>759</v>
      </c>
      <c r="O628" s="32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191</v>
      </c>
      <c r="E629" s="27" t="s">
        <v>243</v>
      </c>
    </row>
    <row r="630">
      <c r="A630" s="1" t="s">
        <v>193</v>
      </c>
      <c r="E630" s="33" t="s">
        <v>4141</v>
      </c>
    </row>
    <row r="631" ht="25.5">
      <c r="A631" s="1" t="s">
        <v>194</v>
      </c>
      <c r="E631" s="27" t="s">
        <v>3746</v>
      </c>
    </row>
    <row r="632">
      <c r="A632" s="1" t="s">
        <v>185</v>
      </c>
      <c r="B632" s="1">
        <v>154</v>
      </c>
      <c r="C632" s="26" t="s">
        <v>4142</v>
      </c>
      <c r="D632" t="s">
        <v>239</v>
      </c>
      <c r="E632" s="27" t="s">
        <v>4143</v>
      </c>
      <c r="F632" s="28" t="s">
        <v>285</v>
      </c>
      <c r="G632" s="29">
        <v>14</v>
      </c>
      <c r="H632" s="28">
        <v>0</v>
      </c>
      <c r="I632" s="30">
        <f>ROUND(G632*H632,P4)</f>
        <v>0</v>
      </c>
      <c r="L632" s="31">
        <v>0</v>
      </c>
      <c r="M632" s="24">
        <f>ROUND(G632*L632,P4)</f>
        <v>0</v>
      </c>
      <c r="N632" s="25" t="s">
        <v>759</v>
      </c>
      <c r="O632" s="32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191</v>
      </c>
      <c r="E633" s="27" t="s">
        <v>243</v>
      </c>
    </row>
    <row r="634">
      <c r="A634" s="1" t="s">
        <v>193</v>
      </c>
      <c r="E634" s="33" t="s">
        <v>4144</v>
      </c>
    </row>
    <row r="635" ht="25.5">
      <c r="A635" s="1" t="s">
        <v>194</v>
      </c>
      <c r="E635" s="27" t="s">
        <v>3746</v>
      </c>
    </row>
    <row r="636">
      <c r="A636" s="1" t="s">
        <v>185</v>
      </c>
      <c r="B636" s="1">
        <v>155</v>
      </c>
      <c r="C636" s="26" t="s">
        <v>4145</v>
      </c>
      <c r="D636" t="s">
        <v>239</v>
      </c>
      <c r="E636" s="27" t="s">
        <v>4146</v>
      </c>
      <c r="F636" s="28" t="s">
        <v>285</v>
      </c>
      <c r="G636" s="29">
        <v>1</v>
      </c>
      <c r="H636" s="28">
        <v>0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759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191</v>
      </c>
      <c r="E637" s="27" t="s">
        <v>243</v>
      </c>
    </row>
    <row r="638">
      <c r="A638" s="1" t="s">
        <v>193</v>
      </c>
      <c r="E638" s="33" t="s">
        <v>4043</v>
      </c>
    </row>
    <row r="639" ht="25.5">
      <c r="A639" s="1" t="s">
        <v>194</v>
      </c>
      <c r="E639" s="27" t="s">
        <v>3746</v>
      </c>
    </row>
    <row r="640" ht="25.5">
      <c r="A640" s="1" t="s">
        <v>185</v>
      </c>
      <c r="B640" s="1">
        <v>156</v>
      </c>
      <c r="C640" s="26" t="s">
        <v>4147</v>
      </c>
      <c r="D640" t="s">
        <v>239</v>
      </c>
      <c r="E640" s="27" t="s">
        <v>4148</v>
      </c>
      <c r="F640" s="28" t="s">
        <v>285</v>
      </c>
      <c r="G640" s="29">
        <v>1</v>
      </c>
      <c r="H640" s="28">
        <v>0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759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191</v>
      </c>
      <c r="E641" s="27" t="s">
        <v>243</v>
      </c>
    </row>
    <row r="642">
      <c r="A642" s="1" t="s">
        <v>193</v>
      </c>
      <c r="E642" s="33" t="s">
        <v>4043</v>
      </c>
    </row>
    <row r="643" ht="25.5">
      <c r="A643" s="1" t="s">
        <v>194</v>
      </c>
      <c r="E643" s="27" t="s">
        <v>3746</v>
      </c>
    </row>
    <row r="644">
      <c r="A644" s="1" t="s">
        <v>185</v>
      </c>
      <c r="B644" s="1">
        <v>157</v>
      </c>
      <c r="C644" s="26" t="s">
        <v>4149</v>
      </c>
      <c r="D644" t="s">
        <v>239</v>
      </c>
      <c r="E644" s="27" t="s">
        <v>4150</v>
      </c>
      <c r="F644" s="28" t="s">
        <v>285</v>
      </c>
      <c r="G644" s="29">
        <v>1</v>
      </c>
      <c r="H644" s="28">
        <v>0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759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191</v>
      </c>
      <c r="E645" s="27" t="s">
        <v>243</v>
      </c>
    </row>
    <row r="646">
      <c r="A646" s="1" t="s">
        <v>193</v>
      </c>
      <c r="E646" s="33" t="s">
        <v>4043</v>
      </c>
    </row>
    <row r="647" ht="25.5">
      <c r="A647" s="1" t="s">
        <v>194</v>
      </c>
      <c r="E647" s="27" t="s">
        <v>3746</v>
      </c>
    </row>
    <row r="648">
      <c r="A648" s="1" t="s">
        <v>185</v>
      </c>
      <c r="B648" s="1">
        <v>158</v>
      </c>
      <c r="C648" s="26" t="s">
        <v>4151</v>
      </c>
      <c r="D648" t="s">
        <v>239</v>
      </c>
      <c r="E648" s="27" t="s">
        <v>4152</v>
      </c>
      <c r="F648" s="28" t="s">
        <v>285</v>
      </c>
      <c r="G648" s="29">
        <v>12</v>
      </c>
      <c r="H648" s="28">
        <v>0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759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191</v>
      </c>
      <c r="E649" s="27" t="s">
        <v>243</v>
      </c>
    </row>
    <row r="650">
      <c r="A650" s="1" t="s">
        <v>193</v>
      </c>
      <c r="E650" s="33" t="s">
        <v>4153</v>
      </c>
    </row>
    <row r="651" ht="25.5">
      <c r="A651" s="1" t="s">
        <v>194</v>
      </c>
      <c r="E651" s="27" t="s">
        <v>3746</v>
      </c>
    </row>
    <row r="652">
      <c r="A652" s="1" t="s">
        <v>185</v>
      </c>
      <c r="B652" s="1">
        <v>159</v>
      </c>
      <c r="C652" s="26" t="s">
        <v>4154</v>
      </c>
      <c r="D652" t="s">
        <v>239</v>
      </c>
      <c r="E652" s="27" t="s">
        <v>4155</v>
      </c>
      <c r="F652" s="28" t="s">
        <v>285</v>
      </c>
      <c r="G652" s="29">
        <v>4</v>
      </c>
      <c r="H652" s="28">
        <v>0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759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191</v>
      </c>
      <c r="E653" s="27" t="s">
        <v>243</v>
      </c>
    </row>
    <row r="654">
      <c r="A654" s="1" t="s">
        <v>193</v>
      </c>
      <c r="E654" s="33" t="s">
        <v>4078</v>
      </c>
    </row>
    <row r="655" ht="25.5">
      <c r="A655" s="1" t="s">
        <v>194</v>
      </c>
      <c r="E655" s="27" t="s">
        <v>3746</v>
      </c>
    </row>
    <row r="656">
      <c r="A656" s="1" t="s">
        <v>185</v>
      </c>
      <c r="B656" s="1">
        <v>160</v>
      </c>
      <c r="C656" s="26" t="s">
        <v>4156</v>
      </c>
      <c r="D656" t="s">
        <v>239</v>
      </c>
      <c r="E656" s="27" t="s">
        <v>4157</v>
      </c>
      <c r="F656" s="28" t="s">
        <v>285</v>
      </c>
      <c r="G656" s="29">
        <v>1</v>
      </c>
      <c r="H656" s="28">
        <v>0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759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191</v>
      </c>
      <c r="E657" s="27" t="s">
        <v>243</v>
      </c>
    </row>
    <row r="658">
      <c r="A658" s="1" t="s">
        <v>193</v>
      </c>
      <c r="E658" s="33" t="s">
        <v>4043</v>
      </c>
    </row>
    <row r="659" ht="25.5">
      <c r="A659" s="1" t="s">
        <v>194</v>
      </c>
      <c r="E659" s="27" t="s">
        <v>3746</v>
      </c>
    </row>
    <row r="660">
      <c r="A660" s="1" t="s">
        <v>185</v>
      </c>
      <c r="B660" s="1">
        <v>161</v>
      </c>
      <c r="C660" s="26" t="s">
        <v>4158</v>
      </c>
      <c r="D660" t="s">
        <v>239</v>
      </c>
      <c r="E660" s="27" t="s">
        <v>4159</v>
      </c>
      <c r="F660" s="28" t="s">
        <v>285</v>
      </c>
      <c r="G660" s="29">
        <v>1</v>
      </c>
      <c r="H660" s="28">
        <v>0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759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191</v>
      </c>
      <c r="E661" s="27" t="s">
        <v>243</v>
      </c>
    </row>
    <row r="662">
      <c r="A662" s="1" t="s">
        <v>193</v>
      </c>
      <c r="E662" s="33" t="s">
        <v>4043</v>
      </c>
    </row>
    <row r="663" ht="25.5">
      <c r="A663" s="1" t="s">
        <v>194</v>
      </c>
      <c r="E663" s="27" t="s">
        <v>3746</v>
      </c>
    </row>
    <row r="664">
      <c r="A664" s="1" t="s">
        <v>182</v>
      </c>
      <c r="C664" s="22" t="s">
        <v>4160</v>
      </c>
      <c r="E664" s="23" t="s">
        <v>4161</v>
      </c>
      <c r="L664" s="24">
        <f>SUMIFS(L665:L724,A665:A724,"P")</f>
        <v>0</v>
      </c>
      <c r="M664" s="24">
        <f>SUMIFS(M665:M724,A665:A724,"P")</f>
        <v>0</v>
      </c>
      <c r="N664" s="25"/>
    </row>
    <row r="665">
      <c r="A665" s="1" t="s">
        <v>185</v>
      </c>
      <c r="B665" s="1">
        <v>167</v>
      </c>
      <c r="C665" s="26" t="s">
        <v>4162</v>
      </c>
      <c r="D665" t="s">
        <v>239</v>
      </c>
      <c r="E665" s="27" t="s">
        <v>4163</v>
      </c>
      <c r="F665" s="28" t="s">
        <v>241</v>
      </c>
      <c r="G665" s="29">
        <v>12.412000000000001</v>
      </c>
      <c r="H665" s="28">
        <v>0.55000000000000004</v>
      </c>
      <c r="I665" s="30">
        <f>ROUND(G665*H665,P4)</f>
        <v>0</v>
      </c>
      <c r="L665" s="31">
        <v>0</v>
      </c>
      <c r="M665" s="24">
        <f>ROUND(G665*L665,P4)</f>
        <v>0</v>
      </c>
      <c r="N665" s="25" t="s">
        <v>3714</v>
      </c>
      <c r="O665" s="32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191</v>
      </c>
      <c r="E666" s="27" t="s">
        <v>243</v>
      </c>
    </row>
    <row r="667" ht="25.5">
      <c r="A667" s="1" t="s">
        <v>193</v>
      </c>
      <c r="E667" s="33" t="s">
        <v>4164</v>
      </c>
    </row>
    <row r="668">
      <c r="A668" s="1" t="s">
        <v>194</v>
      </c>
      <c r="E668" s="27" t="s">
        <v>1121</v>
      </c>
    </row>
    <row r="669">
      <c r="A669" s="1" t="s">
        <v>185</v>
      </c>
      <c r="B669" s="1">
        <v>173</v>
      </c>
      <c r="C669" s="26" t="s">
        <v>4165</v>
      </c>
      <c r="D669" t="s">
        <v>239</v>
      </c>
      <c r="E669" s="27" t="s">
        <v>4166</v>
      </c>
      <c r="F669" s="28" t="s">
        <v>241</v>
      </c>
      <c r="G669" s="29">
        <v>2.6890000000000001</v>
      </c>
      <c r="H669" s="28">
        <v>0.55000000000000004</v>
      </c>
      <c r="I669" s="30">
        <f>ROUND(G669*H669,P4)</f>
        <v>0</v>
      </c>
      <c r="L669" s="31">
        <v>0</v>
      </c>
      <c r="M669" s="24">
        <f>ROUND(G669*L669,P4)</f>
        <v>0</v>
      </c>
      <c r="N669" s="25" t="s">
        <v>3714</v>
      </c>
      <c r="O669" s="32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191</v>
      </c>
      <c r="E670" s="27" t="s">
        <v>243</v>
      </c>
    </row>
    <row r="671" ht="51">
      <c r="A671" s="1" t="s">
        <v>193</v>
      </c>
      <c r="E671" s="33" t="s">
        <v>4167</v>
      </c>
    </row>
    <row r="672">
      <c r="A672" s="1" t="s">
        <v>194</v>
      </c>
      <c r="E672" s="27" t="s">
        <v>1121</v>
      </c>
    </row>
    <row r="673">
      <c r="A673" s="1" t="s">
        <v>185</v>
      </c>
      <c r="B673" s="1">
        <v>163</v>
      </c>
      <c r="C673" s="26" t="s">
        <v>4168</v>
      </c>
      <c r="D673" t="s">
        <v>239</v>
      </c>
      <c r="E673" s="27" t="s">
        <v>4169</v>
      </c>
      <c r="F673" s="28" t="s">
        <v>241</v>
      </c>
      <c r="G673" s="29">
        <v>1.0429999999999999</v>
      </c>
      <c r="H673" s="28">
        <v>0.55000000000000004</v>
      </c>
      <c r="I673" s="30">
        <f>ROUND(G673*H673,P4)</f>
        <v>0</v>
      </c>
      <c r="L673" s="31">
        <v>0</v>
      </c>
      <c r="M673" s="24">
        <f>ROUND(G673*L673,P4)</f>
        <v>0</v>
      </c>
      <c r="N673" s="25" t="s">
        <v>3714</v>
      </c>
      <c r="O673" s="32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191</v>
      </c>
      <c r="E674" s="27" t="s">
        <v>243</v>
      </c>
    </row>
    <row r="675" ht="25.5">
      <c r="A675" s="1" t="s">
        <v>193</v>
      </c>
      <c r="E675" s="33" t="s">
        <v>4170</v>
      </c>
    </row>
    <row r="676">
      <c r="A676" s="1" t="s">
        <v>194</v>
      </c>
      <c r="E676" s="27" t="s">
        <v>1121</v>
      </c>
    </row>
    <row r="677">
      <c r="A677" s="1" t="s">
        <v>185</v>
      </c>
      <c r="B677" s="1">
        <v>165</v>
      </c>
      <c r="C677" s="26" t="s">
        <v>4171</v>
      </c>
      <c r="D677" t="s">
        <v>239</v>
      </c>
      <c r="E677" s="27" t="s">
        <v>4172</v>
      </c>
      <c r="F677" s="28" t="s">
        <v>241</v>
      </c>
      <c r="G677" s="29">
        <v>1.4510000000000001</v>
      </c>
      <c r="H677" s="28">
        <v>0.55000000000000004</v>
      </c>
      <c r="I677" s="30">
        <f>ROUND(G677*H677,P4)</f>
        <v>0</v>
      </c>
      <c r="L677" s="31">
        <v>0</v>
      </c>
      <c r="M677" s="24">
        <f>ROUND(G677*L677,P4)</f>
        <v>0</v>
      </c>
      <c r="N677" s="25" t="s">
        <v>3714</v>
      </c>
      <c r="O677" s="32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191</v>
      </c>
      <c r="E678" s="27" t="s">
        <v>243</v>
      </c>
    </row>
    <row r="679" ht="25.5">
      <c r="A679" s="1" t="s">
        <v>193</v>
      </c>
      <c r="E679" s="33" t="s">
        <v>4173</v>
      </c>
    </row>
    <row r="680">
      <c r="A680" s="1" t="s">
        <v>194</v>
      </c>
      <c r="E680" s="27" t="s">
        <v>1121</v>
      </c>
    </row>
    <row r="681">
      <c r="A681" s="1" t="s">
        <v>185</v>
      </c>
      <c r="B681" s="1">
        <v>172</v>
      </c>
      <c r="C681" s="26" t="s">
        <v>4174</v>
      </c>
      <c r="D681" t="s">
        <v>239</v>
      </c>
      <c r="E681" s="27" t="s">
        <v>4175</v>
      </c>
      <c r="F681" s="28" t="s">
        <v>241</v>
      </c>
      <c r="G681" s="29">
        <v>0.57599999999999996</v>
      </c>
      <c r="H681" s="28">
        <v>0.55000000000000004</v>
      </c>
      <c r="I681" s="30">
        <f>ROUND(G681*H681,P4)</f>
        <v>0</v>
      </c>
      <c r="L681" s="31">
        <v>0</v>
      </c>
      <c r="M681" s="24">
        <f>ROUND(G681*L681,P4)</f>
        <v>0</v>
      </c>
      <c r="N681" s="25" t="s">
        <v>3714</v>
      </c>
      <c r="O681" s="32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191</v>
      </c>
      <c r="E682" s="27" t="s">
        <v>243</v>
      </c>
    </row>
    <row r="683" ht="51">
      <c r="A683" s="1" t="s">
        <v>193</v>
      </c>
      <c r="E683" s="33" t="s">
        <v>4176</v>
      </c>
    </row>
    <row r="684">
      <c r="A684" s="1" t="s">
        <v>194</v>
      </c>
      <c r="E684" s="27" t="s">
        <v>1121</v>
      </c>
    </row>
    <row r="685">
      <c r="A685" s="1" t="s">
        <v>185</v>
      </c>
      <c r="B685" s="1">
        <v>169</v>
      </c>
      <c r="C685" s="26" t="s">
        <v>4177</v>
      </c>
      <c r="D685" t="s">
        <v>239</v>
      </c>
      <c r="E685" s="27" t="s">
        <v>4178</v>
      </c>
      <c r="F685" s="28" t="s">
        <v>241</v>
      </c>
      <c r="G685" s="29">
        <v>1.2170000000000001</v>
      </c>
      <c r="H685" s="28">
        <v>0.55000000000000004</v>
      </c>
      <c r="I685" s="30">
        <f>ROUND(G685*H685,P4)</f>
        <v>0</v>
      </c>
      <c r="L685" s="31">
        <v>0</v>
      </c>
      <c r="M685" s="24">
        <f>ROUND(G685*L685,P4)</f>
        <v>0</v>
      </c>
      <c r="N685" s="25" t="s">
        <v>3714</v>
      </c>
      <c r="O685" s="32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191</v>
      </c>
      <c r="E686" s="27" t="s">
        <v>243</v>
      </c>
    </row>
    <row r="687" ht="25.5">
      <c r="A687" s="1" t="s">
        <v>193</v>
      </c>
      <c r="E687" s="33" t="s">
        <v>4179</v>
      </c>
    </row>
    <row r="688">
      <c r="A688" s="1" t="s">
        <v>194</v>
      </c>
      <c r="E688" s="27" t="s">
        <v>1121</v>
      </c>
    </row>
    <row r="689">
      <c r="A689" s="1" t="s">
        <v>185</v>
      </c>
      <c r="B689" s="1">
        <v>175</v>
      </c>
      <c r="C689" s="26" t="s">
        <v>4180</v>
      </c>
      <c r="D689" t="s">
        <v>239</v>
      </c>
      <c r="E689" s="27" t="s">
        <v>4181</v>
      </c>
      <c r="F689" s="28" t="s">
        <v>269</v>
      </c>
      <c r="G689" s="29">
        <v>61.07</v>
      </c>
      <c r="H689" s="28">
        <v>0.0073499999999999998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3714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191</v>
      </c>
      <c r="E690" s="27" t="s">
        <v>243</v>
      </c>
    </row>
    <row r="691" ht="25.5">
      <c r="A691" s="1" t="s">
        <v>193</v>
      </c>
      <c r="E691" s="33" t="s">
        <v>4182</v>
      </c>
    </row>
    <row r="692">
      <c r="A692" s="1" t="s">
        <v>194</v>
      </c>
      <c r="E692" s="27" t="s">
        <v>1121</v>
      </c>
    </row>
    <row r="693" ht="38.25">
      <c r="A693" s="1" t="s">
        <v>185</v>
      </c>
      <c r="B693" s="1">
        <v>162</v>
      </c>
      <c r="C693" s="26" t="s">
        <v>4183</v>
      </c>
      <c r="D693" t="s">
        <v>239</v>
      </c>
      <c r="E693" s="27" t="s">
        <v>4184</v>
      </c>
      <c r="F693" s="28" t="s">
        <v>289</v>
      </c>
      <c r="G693" s="29">
        <v>325.81</v>
      </c>
      <c r="H693" s="28">
        <v>0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3714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191</v>
      </c>
      <c r="E694" s="27" t="s">
        <v>243</v>
      </c>
    </row>
    <row r="695" ht="76.5">
      <c r="A695" s="1" t="s">
        <v>193</v>
      </c>
      <c r="E695" s="33" t="s">
        <v>4185</v>
      </c>
    </row>
    <row r="696">
      <c r="A696" s="1" t="s">
        <v>194</v>
      </c>
      <c r="E696" s="27" t="s">
        <v>1121</v>
      </c>
    </row>
    <row r="697" ht="38.25">
      <c r="A697" s="1" t="s">
        <v>185</v>
      </c>
      <c r="B697" s="1">
        <v>164</v>
      </c>
      <c r="C697" s="26" t="s">
        <v>4186</v>
      </c>
      <c r="D697" t="s">
        <v>239</v>
      </c>
      <c r="E697" s="27" t="s">
        <v>4187</v>
      </c>
      <c r="F697" s="28" t="s">
        <v>289</v>
      </c>
      <c r="G697" s="29">
        <v>72.540000000000006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3714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191</v>
      </c>
      <c r="E698" s="27" t="s">
        <v>243</v>
      </c>
    </row>
    <row r="699" ht="25.5">
      <c r="A699" s="1" t="s">
        <v>193</v>
      </c>
      <c r="E699" s="33" t="s">
        <v>4188</v>
      </c>
    </row>
    <row r="700">
      <c r="A700" s="1" t="s">
        <v>194</v>
      </c>
      <c r="E700" s="27" t="s">
        <v>1121</v>
      </c>
    </row>
    <row r="701" ht="25.5">
      <c r="A701" s="1" t="s">
        <v>185</v>
      </c>
      <c r="B701" s="1">
        <v>166</v>
      </c>
      <c r="C701" s="26" t="s">
        <v>4189</v>
      </c>
      <c r="D701" t="s">
        <v>239</v>
      </c>
      <c r="E701" s="27" t="s">
        <v>4190</v>
      </c>
      <c r="F701" s="28" t="s">
        <v>269</v>
      </c>
      <c r="G701" s="29">
        <v>517.17499999999995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3714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191</v>
      </c>
      <c r="E702" s="27" t="s">
        <v>243</v>
      </c>
    </row>
    <row r="703" ht="25.5">
      <c r="A703" s="1" t="s">
        <v>193</v>
      </c>
      <c r="E703" s="33" t="s">
        <v>4191</v>
      </c>
    </row>
    <row r="704">
      <c r="A704" s="1" t="s">
        <v>194</v>
      </c>
      <c r="E704" s="27" t="s">
        <v>1121</v>
      </c>
    </row>
    <row r="705">
      <c r="A705" s="1" t="s">
        <v>185</v>
      </c>
      <c r="B705" s="1">
        <v>168</v>
      </c>
      <c r="C705" s="26" t="s">
        <v>4192</v>
      </c>
      <c r="D705" t="s">
        <v>239</v>
      </c>
      <c r="E705" s="27" t="s">
        <v>4193</v>
      </c>
      <c r="F705" s="28" t="s">
        <v>289</v>
      </c>
      <c r="G705" s="29">
        <v>506.89999999999998</v>
      </c>
      <c r="H705" s="28">
        <v>2.0000000000000002E-05</v>
      </c>
      <c r="I705" s="30">
        <f>ROUND(G705*H705,P4)</f>
        <v>0</v>
      </c>
      <c r="L705" s="31">
        <v>0</v>
      </c>
      <c r="M705" s="24">
        <f>ROUND(G705*L705,P4)</f>
        <v>0</v>
      </c>
      <c r="N705" s="25" t="s">
        <v>3714</v>
      </c>
      <c r="O705" s="32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191</v>
      </c>
      <c r="E706" s="27" t="s">
        <v>243</v>
      </c>
    </row>
    <row r="707" ht="25.5">
      <c r="A707" s="1" t="s">
        <v>193</v>
      </c>
      <c r="E707" s="33" t="s">
        <v>4194</v>
      </c>
    </row>
    <row r="708">
      <c r="A708" s="1" t="s">
        <v>194</v>
      </c>
      <c r="E708" s="27" t="s">
        <v>1121</v>
      </c>
    </row>
    <row r="709" ht="25.5">
      <c r="A709" s="1" t="s">
        <v>185</v>
      </c>
      <c r="B709" s="1">
        <v>170</v>
      </c>
      <c r="C709" s="26" t="s">
        <v>4195</v>
      </c>
      <c r="D709" t="s">
        <v>239</v>
      </c>
      <c r="E709" s="27" t="s">
        <v>4196</v>
      </c>
      <c r="F709" s="28" t="s">
        <v>241</v>
      </c>
      <c r="G709" s="29">
        <v>16.123000000000001</v>
      </c>
      <c r="H709" s="28">
        <v>0.023369999999999998</v>
      </c>
      <c r="I709" s="30">
        <f>ROUND(G709*H709,P4)</f>
        <v>0</v>
      </c>
      <c r="L709" s="31">
        <v>0</v>
      </c>
      <c r="M709" s="24">
        <f>ROUND(G709*L709,P4)</f>
        <v>0</v>
      </c>
      <c r="N709" s="25" t="s">
        <v>3714</v>
      </c>
      <c r="O709" s="32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191</v>
      </c>
      <c r="E710" s="27" t="s">
        <v>243</v>
      </c>
    </row>
    <row r="711" ht="114.75">
      <c r="A711" s="1" t="s">
        <v>193</v>
      </c>
      <c r="E711" s="33" t="s">
        <v>4197</v>
      </c>
    </row>
    <row r="712">
      <c r="A712" s="1" t="s">
        <v>194</v>
      </c>
      <c r="E712" s="27" t="s">
        <v>1121</v>
      </c>
    </row>
    <row r="713">
      <c r="A713" s="1" t="s">
        <v>185</v>
      </c>
      <c r="B713" s="1">
        <v>171</v>
      </c>
      <c r="C713" s="26" t="s">
        <v>4198</v>
      </c>
      <c r="D713" t="s">
        <v>239</v>
      </c>
      <c r="E713" s="27" t="s">
        <v>4199</v>
      </c>
      <c r="F713" s="28" t="s">
        <v>269</v>
      </c>
      <c r="G713" s="29">
        <v>768.274</v>
      </c>
      <c r="H713" s="28">
        <v>0</v>
      </c>
      <c r="I713" s="30">
        <f>ROUND(G713*H713,P4)</f>
        <v>0</v>
      </c>
      <c r="L713" s="31">
        <v>0</v>
      </c>
      <c r="M713" s="24">
        <f>ROUND(G713*L713,P4)</f>
        <v>0</v>
      </c>
      <c r="N713" s="25" t="s">
        <v>3714</v>
      </c>
      <c r="O713" s="32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191</v>
      </c>
      <c r="E714" s="27" t="s">
        <v>243</v>
      </c>
    </row>
    <row r="715" ht="76.5">
      <c r="A715" s="1" t="s">
        <v>193</v>
      </c>
      <c r="E715" s="33" t="s">
        <v>4200</v>
      </c>
    </row>
    <row r="716">
      <c r="A716" s="1" t="s">
        <v>194</v>
      </c>
      <c r="E716" s="27" t="s">
        <v>1121</v>
      </c>
    </row>
    <row r="717" ht="25.5">
      <c r="A717" s="1" t="s">
        <v>185</v>
      </c>
      <c r="B717" s="1">
        <v>174</v>
      </c>
      <c r="C717" s="26" t="s">
        <v>4201</v>
      </c>
      <c r="D717" t="s">
        <v>239</v>
      </c>
      <c r="E717" s="27" t="s">
        <v>4202</v>
      </c>
      <c r="F717" s="28" t="s">
        <v>289</v>
      </c>
      <c r="G717" s="29">
        <v>102.90000000000001</v>
      </c>
      <c r="H717" s="28">
        <v>0</v>
      </c>
      <c r="I717" s="30">
        <f>ROUND(G717*H717,P4)</f>
        <v>0</v>
      </c>
      <c r="L717" s="31">
        <v>0</v>
      </c>
      <c r="M717" s="24">
        <f>ROUND(G717*L717,P4)</f>
        <v>0</v>
      </c>
      <c r="N717" s="25" t="s">
        <v>3714</v>
      </c>
      <c r="O717" s="32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191</v>
      </c>
      <c r="E718" s="27" t="s">
        <v>243</v>
      </c>
    </row>
    <row r="719" ht="25.5">
      <c r="A719" s="1" t="s">
        <v>193</v>
      </c>
      <c r="E719" s="33" t="s">
        <v>4203</v>
      </c>
    </row>
    <row r="720">
      <c r="A720" s="1" t="s">
        <v>194</v>
      </c>
      <c r="E720" s="27" t="s">
        <v>1121</v>
      </c>
    </row>
    <row r="721">
      <c r="A721" s="1" t="s">
        <v>185</v>
      </c>
      <c r="B721" s="1">
        <v>176</v>
      </c>
      <c r="C721" s="26" t="s">
        <v>4204</v>
      </c>
      <c r="D721" t="s">
        <v>239</v>
      </c>
      <c r="E721" s="27" t="s">
        <v>4205</v>
      </c>
      <c r="F721" s="28" t="s">
        <v>241</v>
      </c>
      <c r="G721" s="29">
        <v>0.85499999999999998</v>
      </c>
      <c r="H721" s="28">
        <v>0.00281</v>
      </c>
      <c r="I721" s="30">
        <f>ROUND(G721*H721,P4)</f>
        <v>0</v>
      </c>
      <c r="L721" s="31">
        <v>0</v>
      </c>
      <c r="M721" s="24">
        <f>ROUND(G721*L721,P4)</f>
        <v>0</v>
      </c>
      <c r="N721" s="25" t="s">
        <v>3714</v>
      </c>
      <c r="O721" s="32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191</v>
      </c>
      <c r="E722" s="27" t="s">
        <v>243</v>
      </c>
    </row>
    <row r="723" ht="25.5">
      <c r="A723" s="1" t="s">
        <v>193</v>
      </c>
      <c r="E723" s="33" t="s">
        <v>4206</v>
      </c>
    </row>
    <row r="724">
      <c r="A724" s="1" t="s">
        <v>194</v>
      </c>
      <c r="E724" s="27" t="s">
        <v>1121</v>
      </c>
    </row>
    <row r="725">
      <c r="A725" s="1" t="s">
        <v>182</v>
      </c>
      <c r="C725" s="22" t="s">
        <v>4207</v>
      </c>
      <c r="E725" s="23" t="s">
        <v>4208</v>
      </c>
      <c r="L725" s="24">
        <f>SUMIFS(L726:L741,A726:A741,"P")</f>
        <v>0</v>
      </c>
      <c r="M725" s="24">
        <f>SUMIFS(M726:M741,A726:A741,"P")</f>
        <v>0</v>
      </c>
      <c r="N725" s="25"/>
    </row>
    <row r="726">
      <c r="A726" s="1" t="s">
        <v>185</v>
      </c>
      <c r="B726" s="1">
        <v>180</v>
      </c>
      <c r="C726" s="26" t="s">
        <v>4209</v>
      </c>
      <c r="D726" t="s">
        <v>239</v>
      </c>
      <c r="E726" s="27" t="s">
        <v>4210</v>
      </c>
      <c r="F726" s="28" t="s">
        <v>289</v>
      </c>
      <c r="G726" s="29">
        <v>411.44</v>
      </c>
      <c r="H726" s="28">
        <v>0.012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3714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>
      <c r="A727" s="1" t="s">
        <v>191</v>
      </c>
      <c r="E727" s="27" t="s">
        <v>243</v>
      </c>
    </row>
    <row r="728" ht="25.5">
      <c r="A728" s="1" t="s">
        <v>193</v>
      </c>
      <c r="E728" s="33" t="s">
        <v>4211</v>
      </c>
    </row>
    <row r="729">
      <c r="A729" s="1" t="s">
        <v>194</v>
      </c>
      <c r="E729" s="27" t="s">
        <v>1121</v>
      </c>
    </row>
    <row r="730" ht="38.25">
      <c r="A730" s="1" t="s">
        <v>185</v>
      </c>
      <c r="B730" s="1">
        <v>177</v>
      </c>
      <c r="C730" s="26" t="s">
        <v>4212</v>
      </c>
      <c r="D730" t="s">
        <v>239</v>
      </c>
      <c r="E730" s="27" t="s">
        <v>4213</v>
      </c>
      <c r="F730" s="28" t="s">
        <v>269</v>
      </c>
      <c r="G730" s="29">
        <v>76.150000000000006</v>
      </c>
      <c r="H730" s="28">
        <v>0.01661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3714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>
      <c r="A731" s="1" t="s">
        <v>191</v>
      </c>
      <c r="E731" s="27" t="s">
        <v>243</v>
      </c>
    </row>
    <row r="732" ht="25.5">
      <c r="A732" s="1" t="s">
        <v>193</v>
      </c>
      <c r="E732" s="33" t="s">
        <v>4214</v>
      </c>
    </row>
    <row r="733">
      <c r="A733" s="1" t="s">
        <v>194</v>
      </c>
      <c r="E733" s="27" t="s">
        <v>1121</v>
      </c>
    </row>
    <row r="734" ht="25.5">
      <c r="A734" s="1" t="s">
        <v>185</v>
      </c>
      <c r="B734" s="1">
        <v>178</v>
      </c>
      <c r="C734" s="26" t="s">
        <v>4215</v>
      </c>
      <c r="D734" t="s">
        <v>239</v>
      </c>
      <c r="E734" s="27" t="s">
        <v>4216</v>
      </c>
      <c r="F734" s="28" t="s">
        <v>269</v>
      </c>
      <c r="G734" s="29">
        <v>76.150000000000006</v>
      </c>
      <c r="H734" s="28">
        <v>0.0001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3714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191</v>
      </c>
      <c r="E735" s="27" t="s">
        <v>243</v>
      </c>
    </row>
    <row r="736" ht="25.5">
      <c r="A736" s="1" t="s">
        <v>193</v>
      </c>
      <c r="E736" s="33" t="s">
        <v>4214</v>
      </c>
    </row>
    <row r="737">
      <c r="A737" s="1" t="s">
        <v>194</v>
      </c>
      <c r="E737" s="27" t="s">
        <v>1121</v>
      </c>
    </row>
    <row r="738" ht="25.5">
      <c r="A738" s="1" t="s">
        <v>185</v>
      </c>
      <c r="B738" s="1">
        <v>179</v>
      </c>
      <c r="C738" s="26" t="s">
        <v>4217</v>
      </c>
      <c r="D738" t="s">
        <v>239</v>
      </c>
      <c r="E738" s="27" t="s">
        <v>4218</v>
      </c>
      <c r="F738" s="28" t="s">
        <v>289</v>
      </c>
      <c r="G738" s="29">
        <v>411.44</v>
      </c>
      <c r="H738" s="28">
        <v>0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3714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191</v>
      </c>
      <c r="E739" s="27" t="s">
        <v>243</v>
      </c>
    </row>
    <row r="740" ht="25.5">
      <c r="A740" s="1" t="s">
        <v>193</v>
      </c>
      <c r="E740" s="33" t="s">
        <v>4211</v>
      </c>
    </row>
    <row r="741">
      <c r="A741" s="1" t="s">
        <v>194</v>
      </c>
      <c r="E741" s="27" t="s">
        <v>1121</v>
      </c>
    </row>
    <row r="742">
      <c r="A742" s="1" t="s">
        <v>182</v>
      </c>
      <c r="C742" s="22" t="s">
        <v>4219</v>
      </c>
      <c r="E742" s="23" t="s">
        <v>4220</v>
      </c>
      <c r="L742" s="24">
        <f>SUMIFS(L743:L774,A743:A774,"P")</f>
        <v>0</v>
      </c>
      <c r="M742" s="24">
        <f>SUMIFS(M743:M774,A743:A774,"P")</f>
        <v>0</v>
      </c>
      <c r="N742" s="25"/>
    </row>
    <row r="743">
      <c r="A743" s="1" t="s">
        <v>185</v>
      </c>
      <c r="B743" s="1">
        <v>181</v>
      </c>
      <c r="C743" s="26" t="s">
        <v>4221</v>
      </c>
      <c r="D743" t="s">
        <v>239</v>
      </c>
      <c r="E743" s="27" t="s">
        <v>4222</v>
      </c>
      <c r="F743" s="28" t="s">
        <v>269</v>
      </c>
      <c r="G743" s="29">
        <v>517.17499999999995</v>
      </c>
      <c r="H743" s="28">
        <v>0.00058</v>
      </c>
      <c r="I743" s="30">
        <f>ROUND(G743*H743,P4)</f>
        <v>0</v>
      </c>
      <c r="L743" s="31">
        <v>0</v>
      </c>
      <c r="M743" s="24">
        <f>ROUND(G743*L743,P4)</f>
        <v>0</v>
      </c>
      <c r="N743" s="25" t="s">
        <v>3714</v>
      </c>
      <c r="O743" s="32">
        <f>M743*AA743</f>
        <v>0</v>
      </c>
      <c r="P743" s="1">
        <v>3</v>
      </c>
      <c r="AA743" s="1">
        <f>IF(P743=1,$O$3,IF(P743=2,$O$4,$O$5))</f>
        <v>0</v>
      </c>
    </row>
    <row r="744">
      <c r="A744" s="1" t="s">
        <v>191</v>
      </c>
      <c r="E744" s="27" t="s">
        <v>243</v>
      </c>
    </row>
    <row r="745" ht="25.5">
      <c r="A745" s="1" t="s">
        <v>193</v>
      </c>
      <c r="E745" s="33" t="s">
        <v>4223</v>
      </c>
    </row>
    <row r="746">
      <c r="A746" s="1" t="s">
        <v>194</v>
      </c>
      <c r="E746" s="27" t="s">
        <v>1121</v>
      </c>
    </row>
    <row r="747" ht="38.25">
      <c r="A747" s="1" t="s">
        <v>185</v>
      </c>
      <c r="B747" s="1">
        <v>182</v>
      </c>
      <c r="C747" s="26" t="s">
        <v>4224</v>
      </c>
      <c r="D747" t="s">
        <v>239</v>
      </c>
      <c r="E747" s="27" t="s">
        <v>4225</v>
      </c>
      <c r="F747" s="28" t="s">
        <v>269</v>
      </c>
      <c r="G747" s="29">
        <v>517.17499999999995</v>
      </c>
      <c r="H747" s="28">
        <v>0.0066600000000000001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3714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191</v>
      </c>
      <c r="E748" s="27" t="s">
        <v>243</v>
      </c>
    </row>
    <row r="749" ht="25.5">
      <c r="A749" s="1" t="s">
        <v>193</v>
      </c>
      <c r="E749" s="33" t="s">
        <v>4223</v>
      </c>
    </row>
    <row r="750">
      <c r="A750" s="1" t="s">
        <v>194</v>
      </c>
      <c r="E750" s="27" t="s">
        <v>1121</v>
      </c>
    </row>
    <row r="751" ht="25.5">
      <c r="A751" s="1" t="s">
        <v>185</v>
      </c>
      <c r="B751" s="1">
        <v>183</v>
      </c>
      <c r="C751" s="26" t="s">
        <v>4226</v>
      </c>
      <c r="D751" t="s">
        <v>239</v>
      </c>
      <c r="E751" s="27" t="s">
        <v>4227</v>
      </c>
      <c r="F751" s="28" t="s">
        <v>289</v>
      </c>
      <c r="G751" s="29">
        <v>37.75</v>
      </c>
      <c r="H751" s="28">
        <v>0.0032000000000000002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3714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191</v>
      </c>
      <c r="E752" s="27" t="s">
        <v>243</v>
      </c>
    </row>
    <row r="753" ht="25.5">
      <c r="A753" s="1" t="s">
        <v>193</v>
      </c>
      <c r="E753" s="33" t="s">
        <v>4228</v>
      </c>
    </row>
    <row r="754">
      <c r="A754" s="1" t="s">
        <v>194</v>
      </c>
      <c r="E754" s="27" t="s">
        <v>1121</v>
      </c>
    </row>
    <row r="755" ht="25.5">
      <c r="A755" s="1" t="s">
        <v>185</v>
      </c>
      <c r="B755" s="1">
        <v>184</v>
      </c>
      <c r="C755" s="26" t="s">
        <v>4229</v>
      </c>
      <c r="D755" t="s">
        <v>239</v>
      </c>
      <c r="E755" s="27" t="s">
        <v>4230</v>
      </c>
      <c r="F755" s="28" t="s">
        <v>289</v>
      </c>
      <c r="G755" s="29">
        <v>27.399999999999999</v>
      </c>
      <c r="H755" s="28">
        <v>0.0029299999999999999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3714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191</v>
      </c>
      <c r="E756" s="27" t="s">
        <v>243</v>
      </c>
    </row>
    <row r="757">
      <c r="A757" s="1" t="s">
        <v>193</v>
      </c>
      <c r="E757" s="33" t="s">
        <v>4231</v>
      </c>
    </row>
    <row r="758">
      <c r="A758" s="1" t="s">
        <v>194</v>
      </c>
      <c r="E758" s="27" t="s">
        <v>1121</v>
      </c>
    </row>
    <row r="759" ht="25.5">
      <c r="A759" s="1" t="s">
        <v>185</v>
      </c>
      <c r="B759" s="1">
        <v>185</v>
      </c>
      <c r="C759" s="26" t="s">
        <v>4232</v>
      </c>
      <c r="D759" t="s">
        <v>239</v>
      </c>
      <c r="E759" s="27" t="s">
        <v>4233</v>
      </c>
      <c r="F759" s="28" t="s">
        <v>289</v>
      </c>
      <c r="G759" s="29">
        <v>14</v>
      </c>
      <c r="H759" s="28">
        <v>0.00264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3714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191</v>
      </c>
      <c r="E760" s="27" t="s">
        <v>243</v>
      </c>
    </row>
    <row r="761">
      <c r="A761" s="1" t="s">
        <v>193</v>
      </c>
      <c r="E761" s="33" t="s">
        <v>4234</v>
      </c>
    </row>
    <row r="762">
      <c r="A762" s="1" t="s">
        <v>194</v>
      </c>
      <c r="E762" s="27" t="s">
        <v>1121</v>
      </c>
    </row>
    <row r="763" ht="25.5">
      <c r="A763" s="1" t="s">
        <v>185</v>
      </c>
      <c r="B763" s="1">
        <v>186</v>
      </c>
      <c r="C763" s="26" t="s">
        <v>4235</v>
      </c>
      <c r="D763" t="s">
        <v>239</v>
      </c>
      <c r="E763" s="27" t="s">
        <v>4236</v>
      </c>
      <c r="F763" s="28" t="s">
        <v>289</v>
      </c>
      <c r="G763" s="29">
        <v>75.5</v>
      </c>
      <c r="H763" s="28">
        <v>0.0036600000000000001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3714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191</v>
      </c>
      <c r="E764" s="27" t="s">
        <v>243</v>
      </c>
    </row>
    <row r="765">
      <c r="A765" s="1" t="s">
        <v>193</v>
      </c>
      <c r="E765" s="33" t="s">
        <v>4237</v>
      </c>
    </row>
    <row r="766">
      <c r="A766" s="1" t="s">
        <v>194</v>
      </c>
      <c r="E766" s="27" t="s">
        <v>1121</v>
      </c>
    </row>
    <row r="767" ht="25.5">
      <c r="A767" s="1" t="s">
        <v>185</v>
      </c>
      <c r="B767" s="1">
        <v>187</v>
      </c>
      <c r="C767" s="26" t="s">
        <v>4238</v>
      </c>
      <c r="D767" t="s">
        <v>239</v>
      </c>
      <c r="E767" s="27" t="s">
        <v>4239</v>
      </c>
      <c r="F767" s="28" t="s">
        <v>285</v>
      </c>
      <c r="G767" s="29">
        <v>6</v>
      </c>
      <c r="H767" s="28">
        <v>0.00064000000000000005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3714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191</v>
      </c>
      <c r="E768" s="27" t="s">
        <v>243</v>
      </c>
    </row>
    <row r="769">
      <c r="A769" s="1" t="s">
        <v>193</v>
      </c>
      <c r="E769" s="33" t="s">
        <v>4032</v>
      </c>
    </row>
    <row r="770">
      <c r="A770" s="1" t="s">
        <v>194</v>
      </c>
      <c r="E770" s="27" t="s">
        <v>1121</v>
      </c>
    </row>
    <row r="771" ht="25.5">
      <c r="A771" s="1" t="s">
        <v>185</v>
      </c>
      <c r="B771" s="1">
        <v>188</v>
      </c>
      <c r="C771" s="26" t="s">
        <v>4240</v>
      </c>
      <c r="D771" t="s">
        <v>239</v>
      </c>
      <c r="E771" s="27" t="s">
        <v>4241</v>
      </c>
      <c r="F771" s="28" t="s">
        <v>289</v>
      </c>
      <c r="G771" s="29">
        <v>23.5</v>
      </c>
      <c r="H771" s="28">
        <v>0.0028900000000000002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3714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191</v>
      </c>
      <c r="E772" s="27" t="s">
        <v>243</v>
      </c>
    </row>
    <row r="773">
      <c r="A773" s="1" t="s">
        <v>193</v>
      </c>
      <c r="E773" s="33" t="s">
        <v>4242</v>
      </c>
    </row>
    <row r="774">
      <c r="A774" s="1" t="s">
        <v>194</v>
      </c>
      <c r="E774" s="27" t="s">
        <v>1121</v>
      </c>
    </row>
    <row r="775">
      <c r="A775" s="1" t="s">
        <v>182</v>
      </c>
      <c r="C775" s="22" t="s">
        <v>4243</v>
      </c>
      <c r="E775" s="23" t="s">
        <v>4244</v>
      </c>
      <c r="L775" s="24">
        <f>SUMIFS(L776:L783,A776:A783,"P")</f>
        <v>0</v>
      </c>
      <c r="M775" s="24">
        <f>SUMIFS(M776:M783,A776:A783,"P")</f>
        <v>0</v>
      </c>
      <c r="N775" s="25"/>
    </row>
    <row r="776" ht="25.5">
      <c r="A776" s="1" t="s">
        <v>185</v>
      </c>
      <c r="B776" s="1">
        <v>190</v>
      </c>
      <c r="C776" s="26" t="s">
        <v>4245</v>
      </c>
      <c r="D776" t="s">
        <v>239</v>
      </c>
      <c r="E776" s="27" t="s">
        <v>4246</v>
      </c>
      <c r="F776" s="28" t="s">
        <v>269</v>
      </c>
      <c r="G776" s="29">
        <v>517.17499999999995</v>
      </c>
      <c r="H776" s="28">
        <v>0.00016000000000000001</v>
      </c>
      <c r="I776" s="30">
        <f>ROUND(G776*H776,P4)</f>
        <v>0</v>
      </c>
      <c r="L776" s="31">
        <v>0</v>
      </c>
      <c r="M776" s="24">
        <f>ROUND(G776*L776,P4)</f>
        <v>0</v>
      </c>
      <c r="N776" s="25" t="s">
        <v>3714</v>
      </c>
      <c r="O776" s="32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191</v>
      </c>
      <c r="E777" s="27" t="s">
        <v>243</v>
      </c>
    </row>
    <row r="778" ht="25.5">
      <c r="A778" s="1" t="s">
        <v>193</v>
      </c>
      <c r="E778" s="33" t="s">
        <v>4247</v>
      </c>
    </row>
    <row r="779">
      <c r="A779" s="1" t="s">
        <v>194</v>
      </c>
      <c r="E779" s="27" t="s">
        <v>1121</v>
      </c>
    </row>
    <row r="780" ht="25.5">
      <c r="A780" s="1" t="s">
        <v>185</v>
      </c>
      <c r="B780" s="1">
        <v>189</v>
      </c>
      <c r="C780" s="26" t="s">
        <v>4248</v>
      </c>
      <c r="D780" t="s">
        <v>239</v>
      </c>
      <c r="E780" s="27" t="s">
        <v>4249</v>
      </c>
      <c r="F780" s="28" t="s">
        <v>269</v>
      </c>
      <c r="G780" s="29">
        <v>517.17499999999995</v>
      </c>
      <c r="H780" s="28">
        <v>0</v>
      </c>
      <c r="I780" s="30">
        <f>ROUND(G780*H780,P4)</f>
        <v>0</v>
      </c>
      <c r="L780" s="31">
        <v>0</v>
      </c>
      <c r="M780" s="24">
        <f>ROUND(G780*L780,P4)</f>
        <v>0</v>
      </c>
      <c r="N780" s="25" t="s">
        <v>3714</v>
      </c>
      <c r="O780" s="32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191</v>
      </c>
      <c r="E781" s="27" t="s">
        <v>243</v>
      </c>
    </row>
    <row r="782" ht="25.5">
      <c r="A782" s="1" t="s">
        <v>193</v>
      </c>
      <c r="E782" s="33" t="s">
        <v>4247</v>
      </c>
    </row>
    <row r="783">
      <c r="A783" s="1" t="s">
        <v>194</v>
      </c>
      <c r="E783" s="27" t="s">
        <v>1121</v>
      </c>
    </row>
    <row r="784">
      <c r="A784" s="1" t="s">
        <v>182</v>
      </c>
      <c r="C784" s="22" t="s">
        <v>4250</v>
      </c>
      <c r="E784" s="23" t="s">
        <v>4251</v>
      </c>
      <c r="L784" s="24">
        <f>SUMIFS(L785:L800,A785:A800,"P")</f>
        <v>0</v>
      </c>
      <c r="M784" s="24">
        <f>SUMIFS(M785:M800,A785:A800,"P")</f>
        <v>0</v>
      </c>
      <c r="N784" s="25"/>
    </row>
    <row r="785" ht="38.25">
      <c r="A785" s="1" t="s">
        <v>185</v>
      </c>
      <c r="B785" s="1">
        <v>191</v>
      </c>
      <c r="C785" s="26" t="s">
        <v>4252</v>
      </c>
      <c r="D785" t="s">
        <v>239</v>
      </c>
      <c r="E785" s="27" t="s">
        <v>4253</v>
      </c>
      <c r="F785" s="28" t="s">
        <v>269</v>
      </c>
      <c r="G785" s="29">
        <v>242.94</v>
      </c>
      <c r="H785" s="28">
        <v>0.0064900000000000001</v>
      </c>
      <c r="I785" s="30">
        <f>ROUND(G785*H785,P4)</f>
        <v>0</v>
      </c>
      <c r="L785" s="31">
        <v>0</v>
      </c>
      <c r="M785" s="24">
        <f>ROUND(G785*L785,P4)</f>
        <v>0</v>
      </c>
      <c r="N785" s="25" t="s">
        <v>3714</v>
      </c>
      <c r="O785" s="32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191</v>
      </c>
      <c r="E786" s="27" t="s">
        <v>243</v>
      </c>
    </row>
    <row r="787" ht="63.75">
      <c r="A787" s="1" t="s">
        <v>193</v>
      </c>
      <c r="E787" s="33" t="s">
        <v>4254</v>
      </c>
    </row>
    <row r="788">
      <c r="A788" s="1" t="s">
        <v>194</v>
      </c>
      <c r="E788" s="27" t="s">
        <v>1121</v>
      </c>
    </row>
    <row r="789">
      <c r="A789" s="1" t="s">
        <v>185</v>
      </c>
      <c r="B789" s="1">
        <v>192</v>
      </c>
      <c r="C789" s="26" t="s">
        <v>4255</v>
      </c>
      <c r="D789" t="s">
        <v>239</v>
      </c>
      <c r="E789" s="27" t="s">
        <v>4256</v>
      </c>
      <c r="F789" s="28" t="s">
        <v>269</v>
      </c>
      <c r="G789" s="29">
        <v>242.94</v>
      </c>
      <c r="H789" s="28">
        <v>0</v>
      </c>
      <c r="I789" s="30">
        <f>ROUND(G789*H789,P4)</f>
        <v>0</v>
      </c>
      <c r="L789" s="31">
        <v>0</v>
      </c>
      <c r="M789" s="24">
        <f>ROUND(G789*L789,P4)</f>
        <v>0</v>
      </c>
      <c r="N789" s="25" t="s">
        <v>3714</v>
      </c>
      <c r="O789" s="32">
        <f>M789*AA789</f>
        <v>0</v>
      </c>
      <c r="P789" s="1">
        <v>3</v>
      </c>
      <c r="AA789" s="1">
        <f>IF(P789=1,$O$3,IF(P789=2,$O$4,$O$5))</f>
        <v>0</v>
      </c>
    </row>
    <row r="790">
      <c r="A790" s="1" t="s">
        <v>191</v>
      </c>
      <c r="E790" s="27" t="s">
        <v>243</v>
      </c>
    </row>
    <row r="791" ht="63.75">
      <c r="A791" s="1" t="s">
        <v>193</v>
      </c>
      <c r="E791" s="33" t="s">
        <v>4254</v>
      </c>
    </row>
    <row r="792">
      <c r="A792" s="1" t="s">
        <v>194</v>
      </c>
      <c r="E792" s="27" t="s">
        <v>1121</v>
      </c>
    </row>
    <row r="793" ht="25.5">
      <c r="A793" s="1" t="s">
        <v>185</v>
      </c>
      <c r="B793" s="1">
        <v>194</v>
      </c>
      <c r="C793" s="26" t="s">
        <v>4257</v>
      </c>
      <c r="D793" t="s">
        <v>239</v>
      </c>
      <c r="E793" s="27" t="s">
        <v>4258</v>
      </c>
      <c r="F793" s="28" t="s">
        <v>289</v>
      </c>
      <c r="G793" s="29">
        <v>74.275000000000006</v>
      </c>
      <c r="H793" s="28">
        <v>0</v>
      </c>
      <c r="I793" s="30">
        <f>ROUND(G793*H793,P4)</f>
        <v>0</v>
      </c>
      <c r="L793" s="31">
        <v>0</v>
      </c>
      <c r="M793" s="24">
        <f>ROUND(G793*L793,P4)</f>
        <v>0</v>
      </c>
      <c r="N793" s="25" t="s">
        <v>3714</v>
      </c>
      <c r="O793" s="32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191</v>
      </c>
      <c r="E794" s="27" t="s">
        <v>243</v>
      </c>
    </row>
    <row r="795" ht="63.75">
      <c r="A795" s="1" t="s">
        <v>193</v>
      </c>
      <c r="E795" s="33" t="s">
        <v>4259</v>
      </c>
    </row>
    <row r="796">
      <c r="A796" s="1" t="s">
        <v>194</v>
      </c>
      <c r="E796" s="27" t="s">
        <v>1121</v>
      </c>
    </row>
    <row r="797" ht="25.5">
      <c r="A797" s="1" t="s">
        <v>185</v>
      </c>
      <c r="B797" s="1">
        <v>193</v>
      </c>
      <c r="C797" s="26" t="s">
        <v>4260</v>
      </c>
      <c r="D797" t="s">
        <v>239</v>
      </c>
      <c r="E797" s="27" t="s">
        <v>4261</v>
      </c>
      <c r="F797" s="28" t="s">
        <v>269</v>
      </c>
      <c r="G797" s="29">
        <v>242.94</v>
      </c>
      <c r="H797" s="28">
        <v>0.032000000000000001</v>
      </c>
      <c r="I797" s="30">
        <f>ROUND(G797*H797,P4)</f>
        <v>0</v>
      </c>
      <c r="L797" s="31">
        <v>0</v>
      </c>
      <c r="M797" s="24">
        <f>ROUND(G797*L797,P4)</f>
        <v>0</v>
      </c>
      <c r="N797" s="25" t="s">
        <v>759</v>
      </c>
      <c r="O797" s="32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191</v>
      </c>
      <c r="E798" s="27" t="s">
        <v>243</v>
      </c>
    </row>
    <row r="799">
      <c r="A799" s="1" t="s">
        <v>193</v>
      </c>
      <c r="E799" s="33" t="s">
        <v>4262</v>
      </c>
    </row>
    <row r="800" ht="25.5">
      <c r="A800" s="1" t="s">
        <v>194</v>
      </c>
      <c r="E800" s="27" t="s">
        <v>3746</v>
      </c>
    </row>
    <row r="801" ht="25.5">
      <c r="A801" s="1" t="s">
        <v>182</v>
      </c>
      <c r="C801" s="22" t="s">
        <v>4263</v>
      </c>
      <c r="E801" s="23" t="s">
        <v>4264</v>
      </c>
      <c r="L801" s="24">
        <f>SUMIFS(L802:L897,A802:A897,"P")</f>
        <v>0</v>
      </c>
      <c r="M801" s="24">
        <f>SUMIFS(M802:M897,A802:A897,"P")</f>
        <v>0</v>
      </c>
      <c r="N801" s="25"/>
    </row>
    <row r="802" ht="25.5">
      <c r="A802" s="1" t="s">
        <v>185</v>
      </c>
      <c r="B802" s="1">
        <v>195</v>
      </c>
      <c r="C802" s="26" t="s">
        <v>4265</v>
      </c>
      <c r="D802" t="s">
        <v>239</v>
      </c>
      <c r="E802" s="27" t="s">
        <v>4266</v>
      </c>
      <c r="F802" s="28" t="s">
        <v>4267</v>
      </c>
      <c r="G802" s="29">
        <v>1</v>
      </c>
      <c r="H802" s="28">
        <v>0</v>
      </c>
      <c r="I802" s="30">
        <f>ROUND(G802*H802,P4)</f>
        <v>0</v>
      </c>
      <c r="L802" s="31">
        <v>0</v>
      </c>
      <c r="M802" s="24">
        <f>ROUND(G802*L802,P4)</f>
        <v>0</v>
      </c>
      <c r="N802" s="25" t="s">
        <v>759</v>
      </c>
      <c r="O802" s="32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191</v>
      </c>
      <c r="E803" s="27" t="s">
        <v>243</v>
      </c>
    </row>
    <row r="804" ht="114.75">
      <c r="A804" s="1" t="s">
        <v>193</v>
      </c>
      <c r="E804" s="33" t="s">
        <v>4268</v>
      </c>
    </row>
    <row r="805" ht="25.5">
      <c r="A805" s="1" t="s">
        <v>194</v>
      </c>
      <c r="E805" s="27" t="s">
        <v>3746</v>
      </c>
    </row>
    <row r="806">
      <c r="A806" s="1" t="s">
        <v>185</v>
      </c>
      <c r="B806" s="1">
        <v>211</v>
      </c>
      <c r="C806" s="26" t="s">
        <v>4269</v>
      </c>
      <c r="D806" t="s">
        <v>239</v>
      </c>
      <c r="E806" s="27" t="s">
        <v>4270</v>
      </c>
      <c r="F806" s="28" t="s">
        <v>4267</v>
      </c>
      <c r="G806" s="29">
        <v>1</v>
      </c>
      <c r="H806" s="28">
        <v>0</v>
      </c>
      <c r="I806" s="30">
        <f>ROUND(G806*H806,P4)</f>
        <v>0</v>
      </c>
      <c r="L806" s="31">
        <v>0</v>
      </c>
      <c r="M806" s="24">
        <f>ROUND(G806*L806,P4)</f>
        <v>0</v>
      </c>
      <c r="N806" s="25" t="s">
        <v>759</v>
      </c>
      <c r="O806" s="32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191</v>
      </c>
      <c r="E807" s="27" t="s">
        <v>243</v>
      </c>
    </row>
    <row r="808">
      <c r="A808" s="1" t="s">
        <v>193</v>
      </c>
      <c r="E808" s="33" t="s">
        <v>4043</v>
      </c>
    </row>
    <row r="809" ht="25.5">
      <c r="A809" s="1" t="s">
        <v>194</v>
      </c>
      <c r="E809" s="27" t="s">
        <v>3746</v>
      </c>
    </row>
    <row r="810">
      <c r="A810" s="1" t="s">
        <v>185</v>
      </c>
      <c r="B810" s="1">
        <v>212</v>
      </c>
      <c r="C810" s="26" t="s">
        <v>4271</v>
      </c>
      <c r="D810" t="s">
        <v>239</v>
      </c>
      <c r="E810" s="27" t="s">
        <v>4272</v>
      </c>
      <c r="F810" s="28" t="s">
        <v>4267</v>
      </c>
      <c r="G810" s="29">
        <v>1</v>
      </c>
      <c r="H810" s="28">
        <v>0</v>
      </c>
      <c r="I810" s="30">
        <f>ROUND(G810*H810,P4)</f>
        <v>0</v>
      </c>
      <c r="L810" s="31">
        <v>0</v>
      </c>
      <c r="M810" s="24">
        <f>ROUND(G810*L810,P4)</f>
        <v>0</v>
      </c>
      <c r="N810" s="25" t="s">
        <v>759</v>
      </c>
      <c r="O810" s="32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191</v>
      </c>
      <c r="E811" s="27" t="s">
        <v>243</v>
      </c>
    </row>
    <row r="812">
      <c r="A812" s="1" t="s">
        <v>193</v>
      </c>
      <c r="E812" s="33" t="s">
        <v>4043</v>
      </c>
    </row>
    <row r="813" ht="25.5">
      <c r="A813" s="1" t="s">
        <v>194</v>
      </c>
      <c r="E813" s="27" t="s">
        <v>3746</v>
      </c>
    </row>
    <row r="814">
      <c r="A814" s="1" t="s">
        <v>185</v>
      </c>
      <c r="B814" s="1">
        <v>213</v>
      </c>
      <c r="C814" s="26" t="s">
        <v>4273</v>
      </c>
      <c r="D814" t="s">
        <v>239</v>
      </c>
      <c r="E814" s="27" t="s">
        <v>4274</v>
      </c>
      <c r="F814" s="28" t="s">
        <v>4267</v>
      </c>
      <c r="G814" s="29">
        <v>4</v>
      </c>
      <c r="H814" s="28">
        <v>0</v>
      </c>
      <c r="I814" s="30">
        <f>ROUND(G814*H814,P4)</f>
        <v>0</v>
      </c>
      <c r="L814" s="31">
        <v>0</v>
      </c>
      <c r="M814" s="24">
        <f>ROUND(G814*L814,P4)</f>
        <v>0</v>
      </c>
      <c r="N814" s="25" t="s">
        <v>759</v>
      </c>
      <c r="O814" s="32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191</v>
      </c>
      <c r="E815" s="27" t="s">
        <v>243</v>
      </c>
    </row>
    <row r="816">
      <c r="A816" s="1" t="s">
        <v>193</v>
      </c>
      <c r="E816" s="33" t="s">
        <v>4078</v>
      </c>
    </row>
    <row r="817" ht="25.5">
      <c r="A817" s="1" t="s">
        <v>194</v>
      </c>
      <c r="E817" s="27" t="s">
        <v>3746</v>
      </c>
    </row>
    <row r="818">
      <c r="A818" s="1" t="s">
        <v>185</v>
      </c>
      <c r="B818" s="1">
        <v>214</v>
      </c>
      <c r="C818" s="26" t="s">
        <v>4275</v>
      </c>
      <c r="D818" t="s">
        <v>239</v>
      </c>
      <c r="E818" s="27" t="s">
        <v>4276</v>
      </c>
      <c r="F818" s="28" t="s">
        <v>4267</v>
      </c>
      <c r="G818" s="29">
        <v>4</v>
      </c>
      <c r="H818" s="28">
        <v>0</v>
      </c>
      <c r="I818" s="30">
        <f>ROUND(G818*H818,P4)</f>
        <v>0</v>
      </c>
      <c r="L818" s="31">
        <v>0</v>
      </c>
      <c r="M818" s="24">
        <f>ROUND(G818*L818,P4)</f>
        <v>0</v>
      </c>
      <c r="N818" s="25" t="s">
        <v>759</v>
      </c>
      <c r="O818" s="32">
        <f>M818*AA818</f>
        <v>0</v>
      </c>
      <c r="P818" s="1">
        <v>3</v>
      </c>
      <c r="AA818" s="1">
        <f>IF(P818=1,$O$3,IF(P818=2,$O$4,$O$5))</f>
        <v>0</v>
      </c>
    </row>
    <row r="819">
      <c r="A819" s="1" t="s">
        <v>191</v>
      </c>
      <c r="E819" s="27" t="s">
        <v>243</v>
      </c>
    </row>
    <row r="820">
      <c r="A820" s="1" t="s">
        <v>193</v>
      </c>
      <c r="E820" s="33" t="s">
        <v>4078</v>
      </c>
    </row>
    <row r="821" ht="25.5">
      <c r="A821" s="1" t="s">
        <v>194</v>
      </c>
      <c r="E821" s="27" t="s">
        <v>3746</v>
      </c>
    </row>
    <row r="822">
      <c r="A822" s="1" t="s">
        <v>185</v>
      </c>
      <c r="B822" s="1">
        <v>215</v>
      </c>
      <c r="C822" s="26" t="s">
        <v>4277</v>
      </c>
      <c r="D822" t="s">
        <v>239</v>
      </c>
      <c r="E822" s="27" t="s">
        <v>4278</v>
      </c>
      <c r="F822" s="28" t="s">
        <v>269</v>
      </c>
      <c r="G822" s="29">
        <v>4</v>
      </c>
      <c r="H822" s="28">
        <v>0</v>
      </c>
      <c r="I822" s="30">
        <f>ROUND(G822*H822,P4)</f>
        <v>0</v>
      </c>
      <c r="L822" s="31">
        <v>0</v>
      </c>
      <c r="M822" s="24">
        <f>ROUND(G822*L822,P4)</f>
        <v>0</v>
      </c>
      <c r="N822" s="25" t="s">
        <v>759</v>
      </c>
      <c r="O822" s="32">
        <f>M822*AA822</f>
        <v>0</v>
      </c>
      <c r="P822" s="1">
        <v>3</v>
      </c>
      <c r="AA822" s="1">
        <f>IF(P822=1,$O$3,IF(P822=2,$O$4,$O$5))</f>
        <v>0</v>
      </c>
    </row>
    <row r="823">
      <c r="A823" s="1" t="s">
        <v>191</v>
      </c>
      <c r="E823" s="27" t="s">
        <v>243</v>
      </c>
    </row>
    <row r="824">
      <c r="A824" s="1" t="s">
        <v>193</v>
      </c>
      <c r="E824" s="33" t="s">
        <v>4078</v>
      </c>
    </row>
    <row r="825" ht="25.5">
      <c r="A825" s="1" t="s">
        <v>194</v>
      </c>
      <c r="E825" s="27" t="s">
        <v>3746</v>
      </c>
    </row>
    <row r="826">
      <c r="A826" s="1" t="s">
        <v>185</v>
      </c>
      <c r="B826" s="1">
        <v>216</v>
      </c>
      <c r="C826" s="26" t="s">
        <v>4279</v>
      </c>
      <c r="D826" t="s">
        <v>239</v>
      </c>
      <c r="E826" s="27" t="s">
        <v>4280</v>
      </c>
      <c r="F826" s="28" t="s">
        <v>269</v>
      </c>
      <c r="G826" s="29">
        <v>4</v>
      </c>
      <c r="H826" s="28">
        <v>0</v>
      </c>
      <c r="I826" s="30">
        <f>ROUND(G826*H826,P4)</f>
        <v>0</v>
      </c>
      <c r="L826" s="31">
        <v>0</v>
      </c>
      <c r="M826" s="24">
        <f>ROUND(G826*L826,P4)</f>
        <v>0</v>
      </c>
      <c r="N826" s="25" t="s">
        <v>759</v>
      </c>
      <c r="O826" s="32">
        <f>M826*AA826</f>
        <v>0</v>
      </c>
      <c r="P826" s="1">
        <v>3</v>
      </c>
      <c r="AA826" s="1">
        <f>IF(P826=1,$O$3,IF(P826=2,$O$4,$O$5))</f>
        <v>0</v>
      </c>
    </row>
    <row r="827">
      <c r="A827" s="1" t="s">
        <v>191</v>
      </c>
      <c r="E827" s="27" t="s">
        <v>243</v>
      </c>
    </row>
    <row r="828">
      <c r="A828" s="1" t="s">
        <v>193</v>
      </c>
      <c r="E828" s="33" t="s">
        <v>4078</v>
      </c>
    </row>
    <row r="829" ht="25.5">
      <c r="A829" s="1" t="s">
        <v>194</v>
      </c>
      <c r="E829" s="27" t="s">
        <v>3746</v>
      </c>
    </row>
    <row r="830">
      <c r="A830" s="1" t="s">
        <v>185</v>
      </c>
      <c r="B830" s="1">
        <v>217</v>
      </c>
      <c r="C830" s="26" t="s">
        <v>4281</v>
      </c>
      <c r="D830" t="s">
        <v>239</v>
      </c>
      <c r="E830" s="27" t="s">
        <v>4282</v>
      </c>
      <c r="F830" s="28" t="s">
        <v>289</v>
      </c>
      <c r="G830" s="29">
        <v>50</v>
      </c>
      <c r="H830" s="28">
        <v>0</v>
      </c>
      <c r="I830" s="30">
        <f>ROUND(G830*H830,P4)</f>
        <v>0</v>
      </c>
      <c r="L830" s="31">
        <v>0</v>
      </c>
      <c r="M830" s="24">
        <f>ROUND(G830*L830,P4)</f>
        <v>0</v>
      </c>
      <c r="N830" s="25" t="s">
        <v>759</v>
      </c>
      <c r="O830" s="32">
        <f>M830*AA830</f>
        <v>0</v>
      </c>
      <c r="P830" s="1">
        <v>3</v>
      </c>
      <c r="AA830" s="1">
        <f>IF(P830=1,$O$3,IF(P830=2,$O$4,$O$5))</f>
        <v>0</v>
      </c>
    </row>
    <row r="831">
      <c r="A831" s="1" t="s">
        <v>191</v>
      </c>
      <c r="E831" s="27" t="s">
        <v>243</v>
      </c>
    </row>
    <row r="832">
      <c r="A832" s="1" t="s">
        <v>193</v>
      </c>
      <c r="E832" s="33" t="s">
        <v>4283</v>
      </c>
    </row>
    <row r="833" ht="25.5">
      <c r="A833" s="1" t="s">
        <v>194</v>
      </c>
      <c r="E833" s="27" t="s">
        <v>3746</v>
      </c>
    </row>
    <row r="834">
      <c r="A834" s="1" t="s">
        <v>185</v>
      </c>
      <c r="B834" s="1">
        <v>218</v>
      </c>
      <c r="C834" s="26" t="s">
        <v>4284</v>
      </c>
      <c r="D834" t="s">
        <v>239</v>
      </c>
      <c r="E834" s="27" t="s">
        <v>4285</v>
      </c>
      <c r="F834" s="28" t="s">
        <v>289</v>
      </c>
      <c r="G834" s="29">
        <v>50</v>
      </c>
      <c r="H834" s="28">
        <v>0</v>
      </c>
      <c r="I834" s="30">
        <f>ROUND(G834*H834,P4)</f>
        <v>0</v>
      </c>
      <c r="L834" s="31">
        <v>0</v>
      </c>
      <c r="M834" s="24">
        <f>ROUND(G834*L834,P4)</f>
        <v>0</v>
      </c>
      <c r="N834" s="25" t="s">
        <v>759</v>
      </c>
      <c r="O834" s="32">
        <f>M834*AA834</f>
        <v>0</v>
      </c>
      <c r="P834" s="1">
        <v>3</v>
      </c>
      <c r="AA834" s="1">
        <f>IF(P834=1,$O$3,IF(P834=2,$O$4,$O$5))</f>
        <v>0</v>
      </c>
    </row>
    <row r="835">
      <c r="A835" s="1" t="s">
        <v>191</v>
      </c>
      <c r="E835" s="27" t="s">
        <v>243</v>
      </c>
    </row>
    <row r="836">
      <c r="A836" s="1" t="s">
        <v>193</v>
      </c>
      <c r="E836" s="33" t="s">
        <v>4283</v>
      </c>
    </row>
    <row r="837" ht="25.5">
      <c r="A837" s="1" t="s">
        <v>194</v>
      </c>
      <c r="E837" s="27" t="s">
        <v>3746</v>
      </c>
    </row>
    <row r="838">
      <c r="A838" s="1" t="s">
        <v>185</v>
      </c>
      <c r="B838" s="1">
        <v>196</v>
      </c>
      <c r="C838" s="26" t="s">
        <v>4286</v>
      </c>
      <c r="D838" t="s">
        <v>239</v>
      </c>
      <c r="E838" s="27" t="s">
        <v>4287</v>
      </c>
      <c r="F838" s="28" t="s">
        <v>4267</v>
      </c>
      <c r="G838" s="29">
        <v>1</v>
      </c>
      <c r="H838" s="28">
        <v>0</v>
      </c>
      <c r="I838" s="30">
        <f>ROUND(G838*H838,P4)</f>
        <v>0</v>
      </c>
      <c r="L838" s="31">
        <v>0</v>
      </c>
      <c r="M838" s="24">
        <f>ROUND(G838*L838,P4)</f>
        <v>0</v>
      </c>
      <c r="N838" s="25" t="s">
        <v>759</v>
      </c>
      <c r="O838" s="32">
        <f>M838*AA838</f>
        <v>0</v>
      </c>
      <c r="P838" s="1">
        <v>3</v>
      </c>
      <c r="AA838" s="1">
        <f>IF(P838=1,$O$3,IF(P838=2,$O$4,$O$5))</f>
        <v>0</v>
      </c>
    </row>
    <row r="839">
      <c r="A839" s="1" t="s">
        <v>191</v>
      </c>
      <c r="E839" s="27" t="s">
        <v>243</v>
      </c>
    </row>
    <row r="840">
      <c r="A840" s="1" t="s">
        <v>193</v>
      </c>
      <c r="E840" s="33" t="s">
        <v>4043</v>
      </c>
    </row>
    <row r="841" ht="25.5">
      <c r="A841" s="1" t="s">
        <v>194</v>
      </c>
      <c r="E841" s="27" t="s">
        <v>3746</v>
      </c>
    </row>
    <row r="842" ht="25.5">
      <c r="A842" s="1" t="s">
        <v>185</v>
      </c>
      <c r="B842" s="1">
        <v>197</v>
      </c>
      <c r="C842" s="26" t="s">
        <v>4288</v>
      </c>
      <c r="D842" t="s">
        <v>239</v>
      </c>
      <c r="E842" s="27" t="s">
        <v>4289</v>
      </c>
      <c r="F842" s="28" t="s">
        <v>4267</v>
      </c>
      <c r="G842" s="29">
        <v>1</v>
      </c>
      <c r="H842" s="28">
        <v>0</v>
      </c>
      <c r="I842" s="30">
        <f>ROUND(G842*H842,P4)</f>
        <v>0</v>
      </c>
      <c r="L842" s="31">
        <v>0</v>
      </c>
      <c r="M842" s="24">
        <f>ROUND(G842*L842,P4)</f>
        <v>0</v>
      </c>
      <c r="N842" s="25" t="s">
        <v>759</v>
      </c>
      <c r="O842" s="32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191</v>
      </c>
      <c r="E843" s="27" t="s">
        <v>243</v>
      </c>
    </row>
    <row r="844" ht="51">
      <c r="A844" s="1" t="s">
        <v>193</v>
      </c>
      <c r="E844" s="33" t="s">
        <v>4290</v>
      </c>
    </row>
    <row r="845" ht="25.5">
      <c r="A845" s="1" t="s">
        <v>194</v>
      </c>
      <c r="E845" s="27" t="s">
        <v>3746</v>
      </c>
    </row>
    <row r="846">
      <c r="A846" s="1" t="s">
        <v>185</v>
      </c>
      <c r="B846" s="1">
        <v>198</v>
      </c>
      <c r="C846" s="26" t="s">
        <v>4291</v>
      </c>
      <c r="D846" t="s">
        <v>239</v>
      </c>
      <c r="E846" s="27" t="s">
        <v>4292</v>
      </c>
      <c r="F846" s="28" t="s">
        <v>4267</v>
      </c>
      <c r="G846" s="29">
        <v>1</v>
      </c>
      <c r="H846" s="28">
        <v>0</v>
      </c>
      <c r="I846" s="30">
        <f>ROUND(G846*H846,P4)</f>
        <v>0</v>
      </c>
      <c r="L846" s="31">
        <v>0</v>
      </c>
      <c r="M846" s="24">
        <f>ROUND(G846*L846,P4)</f>
        <v>0</v>
      </c>
      <c r="N846" s="25" t="s">
        <v>759</v>
      </c>
      <c r="O846" s="32">
        <f>M846*AA846</f>
        <v>0</v>
      </c>
      <c r="P846" s="1">
        <v>3</v>
      </c>
      <c r="AA846" s="1">
        <f>IF(P846=1,$O$3,IF(P846=2,$O$4,$O$5))</f>
        <v>0</v>
      </c>
    </row>
    <row r="847">
      <c r="A847" s="1" t="s">
        <v>191</v>
      </c>
      <c r="E847" s="27" t="s">
        <v>243</v>
      </c>
    </row>
    <row r="848">
      <c r="A848" s="1" t="s">
        <v>193</v>
      </c>
      <c r="E848" s="33" t="s">
        <v>4043</v>
      </c>
    </row>
    <row r="849" ht="25.5">
      <c r="A849" s="1" t="s">
        <v>194</v>
      </c>
      <c r="E849" s="27" t="s">
        <v>3746</v>
      </c>
    </row>
    <row r="850" ht="25.5">
      <c r="A850" s="1" t="s">
        <v>185</v>
      </c>
      <c r="B850" s="1">
        <v>199</v>
      </c>
      <c r="C850" s="26" t="s">
        <v>4293</v>
      </c>
      <c r="D850" t="s">
        <v>239</v>
      </c>
      <c r="E850" s="27" t="s">
        <v>4294</v>
      </c>
      <c r="F850" s="28" t="s">
        <v>4267</v>
      </c>
      <c r="G850" s="29">
        <v>4</v>
      </c>
      <c r="H850" s="28">
        <v>0</v>
      </c>
      <c r="I850" s="30">
        <f>ROUND(G850*H850,P4)</f>
        <v>0</v>
      </c>
      <c r="L850" s="31">
        <v>0</v>
      </c>
      <c r="M850" s="24">
        <f>ROUND(G850*L850,P4)</f>
        <v>0</v>
      </c>
      <c r="N850" s="25" t="s">
        <v>759</v>
      </c>
      <c r="O850" s="32">
        <f>M850*AA850</f>
        <v>0</v>
      </c>
      <c r="P850" s="1">
        <v>3</v>
      </c>
      <c r="AA850" s="1">
        <f>IF(P850=1,$O$3,IF(P850=2,$O$4,$O$5))</f>
        <v>0</v>
      </c>
    </row>
    <row r="851">
      <c r="A851" s="1" t="s">
        <v>191</v>
      </c>
      <c r="E851" s="27" t="s">
        <v>243</v>
      </c>
    </row>
    <row r="852">
      <c r="A852" s="1" t="s">
        <v>193</v>
      </c>
      <c r="E852" s="33" t="s">
        <v>4078</v>
      </c>
    </row>
    <row r="853" ht="25.5">
      <c r="A853" s="1" t="s">
        <v>194</v>
      </c>
      <c r="E853" s="27" t="s">
        <v>3746</v>
      </c>
    </row>
    <row r="854">
      <c r="A854" s="1" t="s">
        <v>185</v>
      </c>
      <c r="B854" s="1">
        <v>200</v>
      </c>
      <c r="C854" s="26" t="s">
        <v>4295</v>
      </c>
      <c r="D854" t="s">
        <v>239</v>
      </c>
      <c r="E854" s="27" t="s">
        <v>4296</v>
      </c>
      <c r="F854" s="28" t="s">
        <v>4267</v>
      </c>
      <c r="G854" s="29">
        <v>4</v>
      </c>
      <c r="H854" s="28">
        <v>0</v>
      </c>
      <c r="I854" s="30">
        <f>ROUND(G854*H854,P4)</f>
        <v>0</v>
      </c>
      <c r="L854" s="31">
        <v>0</v>
      </c>
      <c r="M854" s="24">
        <f>ROUND(G854*L854,P4)</f>
        <v>0</v>
      </c>
      <c r="N854" s="25" t="s">
        <v>759</v>
      </c>
      <c r="O854" s="32">
        <f>M854*AA854</f>
        <v>0</v>
      </c>
      <c r="P854" s="1">
        <v>3</v>
      </c>
      <c r="AA854" s="1">
        <f>IF(P854=1,$O$3,IF(P854=2,$O$4,$O$5))</f>
        <v>0</v>
      </c>
    </row>
    <row r="855">
      <c r="A855" s="1" t="s">
        <v>191</v>
      </c>
      <c r="E855" s="27" t="s">
        <v>243</v>
      </c>
    </row>
    <row r="856">
      <c r="A856" s="1" t="s">
        <v>193</v>
      </c>
      <c r="E856" s="33" t="s">
        <v>4078</v>
      </c>
    </row>
    <row r="857" ht="25.5">
      <c r="A857" s="1" t="s">
        <v>194</v>
      </c>
      <c r="E857" s="27" t="s">
        <v>3746</v>
      </c>
    </row>
    <row r="858" ht="25.5">
      <c r="A858" s="1" t="s">
        <v>185</v>
      </c>
      <c r="B858" s="1">
        <v>201</v>
      </c>
      <c r="C858" s="26" t="s">
        <v>4297</v>
      </c>
      <c r="D858" t="s">
        <v>239</v>
      </c>
      <c r="E858" s="27" t="s">
        <v>4298</v>
      </c>
      <c r="F858" s="28" t="s">
        <v>4267</v>
      </c>
      <c r="G858" s="29">
        <v>2</v>
      </c>
      <c r="H858" s="28">
        <v>0</v>
      </c>
      <c r="I858" s="30">
        <f>ROUND(G858*H858,P4)</f>
        <v>0</v>
      </c>
      <c r="L858" s="31">
        <v>0</v>
      </c>
      <c r="M858" s="24">
        <f>ROUND(G858*L858,P4)</f>
        <v>0</v>
      </c>
      <c r="N858" s="25" t="s">
        <v>759</v>
      </c>
      <c r="O858" s="32">
        <f>M858*AA858</f>
        <v>0</v>
      </c>
      <c r="P858" s="1">
        <v>3</v>
      </c>
      <c r="AA858" s="1">
        <f>IF(P858=1,$O$3,IF(P858=2,$O$4,$O$5))</f>
        <v>0</v>
      </c>
    </row>
    <row r="859">
      <c r="A859" s="1" t="s">
        <v>191</v>
      </c>
      <c r="E859" s="27" t="s">
        <v>243</v>
      </c>
    </row>
    <row r="860">
      <c r="A860" s="1" t="s">
        <v>193</v>
      </c>
      <c r="E860" s="33" t="s">
        <v>4064</v>
      </c>
    </row>
    <row r="861" ht="25.5">
      <c r="A861" s="1" t="s">
        <v>194</v>
      </c>
      <c r="E861" s="27" t="s">
        <v>3746</v>
      </c>
    </row>
    <row r="862">
      <c r="A862" s="1" t="s">
        <v>185</v>
      </c>
      <c r="B862" s="1">
        <v>202</v>
      </c>
      <c r="C862" s="26" t="s">
        <v>4299</v>
      </c>
      <c r="D862" t="s">
        <v>239</v>
      </c>
      <c r="E862" s="27" t="s">
        <v>4300</v>
      </c>
      <c r="F862" s="28" t="s">
        <v>4267</v>
      </c>
      <c r="G862" s="29">
        <v>2</v>
      </c>
      <c r="H862" s="28">
        <v>0</v>
      </c>
      <c r="I862" s="30">
        <f>ROUND(G862*H862,P4)</f>
        <v>0</v>
      </c>
      <c r="L862" s="31">
        <v>0</v>
      </c>
      <c r="M862" s="24">
        <f>ROUND(G862*L862,P4)</f>
        <v>0</v>
      </c>
      <c r="N862" s="25" t="s">
        <v>759</v>
      </c>
      <c r="O862" s="32">
        <f>M862*AA862</f>
        <v>0</v>
      </c>
      <c r="P862" s="1">
        <v>3</v>
      </c>
      <c r="AA862" s="1">
        <f>IF(P862=1,$O$3,IF(P862=2,$O$4,$O$5))</f>
        <v>0</v>
      </c>
    </row>
    <row r="863">
      <c r="A863" s="1" t="s">
        <v>191</v>
      </c>
      <c r="E863" s="27" t="s">
        <v>243</v>
      </c>
    </row>
    <row r="864">
      <c r="A864" s="1" t="s">
        <v>193</v>
      </c>
      <c r="E864" s="33" t="s">
        <v>4064</v>
      </c>
    </row>
    <row r="865" ht="25.5">
      <c r="A865" s="1" t="s">
        <v>194</v>
      </c>
      <c r="E865" s="27" t="s">
        <v>3746</v>
      </c>
    </row>
    <row r="866">
      <c r="A866" s="1" t="s">
        <v>185</v>
      </c>
      <c r="B866" s="1">
        <v>203</v>
      </c>
      <c r="C866" s="26" t="s">
        <v>4301</v>
      </c>
      <c r="D866" t="s">
        <v>239</v>
      </c>
      <c r="E866" s="27" t="s">
        <v>4302</v>
      </c>
      <c r="F866" s="28" t="s">
        <v>4267</v>
      </c>
      <c r="G866" s="29">
        <v>2</v>
      </c>
      <c r="H866" s="28">
        <v>0</v>
      </c>
      <c r="I866" s="30">
        <f>ROUND(G866*H866,P4)</f>
        <v>0</v>
      </c>
      <c r="L866" s="31">
        <v>0</v>
      </c>
      <c r="M866" s="24">
        <f>ROUND(G866*L866,P4)</f>
        <v>0</v>
      </c>
      <c r="N866" s="25" t="s">
        <v>759</v>
      </c>
      <c r="O866" s="32">
        <f>M866*AA866</f>
        <v>0</v>
      </c>
      <c r="P866" s="1">
        <v>3</v>
      </c>
      <c r="AA866" s="1">
        <f>IF(P866=1,$O$3,IF(P866=2,$O$4,$O$5))</f>
        <v>0</v>
      </c>
    </row>
    <row r="867">
      <c r="A867" s="1" t="s">
        <v>191</v>
      </c>
      <c r="E867" s="27" t="s">
        <v>243</v>
      </c>
    </row>
    <row r="868">
      <c r="A868" s="1" t="s">
        <v>193</v>
      </c>
      <c r="E868" s="33" t="s">
        <v>4064</v>
      </c>
    </row>
    <row r="869" ht="25.5">
      <c r="A869" s="1" t="s">
        <v>194</v>
      </c>
      <c r="E869" s="27" t="s">
        <v>3746</v>
      </c>
    </row>
    <row r="870">
      <c r="A870" s="1" t="s">
        <v>185</v>
      </c>
      <c r="B870" s="1">
        <v>204</v>
      </c>
      <c r="C870" s="26" t="s">
        <v>4303</v>
      </c>
      <c r="D870" t="s">
        <v>239</v>
      </c>
      <c r="E870" s="27" t="s">
        <v>4304</v>
      </c>
      <c r="F870" s="28" t="s">
        <v>4267</v>
      </c>
      <c r="G870" s="29">
        <v>2</v>
      </c>
      <c r="H870" s="28">
        <v>0</v>
      </c>
      <c r="I870" s="30">
        <f>ROUND(G870*H870,P4)</f>
        <v>0</v>
      </c>
      <c r="L870" s="31">
        <v>0</v>
      </c>
      <c r="M870" s="24">
        <f>ROUND(G870*L870,P4)</f>
        <v>0</v>
      </c>
      <c r="N870" s="25" t="s">
        <v>759</v>
      </c>
      <c r="O870" s="32">
        <f>M870*AA870</f>
        <v>0</v>
      </c>
      <c r="P870" s="1">
        <v>3</v>
      </c>
      <c r="AA870" s="1">
        <f>IF(P870=1,$O$3,IF(P870=2,$O$4,$O$5))</f>
        <v>0</v>
      </c>
    </row>
    <row r="871">
      <c r="A871" s="1" t="s">
        <v>191</v>
      </c>
      <c r="E871" s="27" t="s">
        <v>243</v>
      </c>
    </row>
    <row r="872">
      <c r="A872" s="1" t="s">
        <v>193</v>
      </c>
      <c r="E872" s="33" t="s">
        <v>4064</v>
      </c>
    </row>
    <row r="873" ht="25.5">
      <c r="A873" s="1" t="s">
        <v>194</v>
      </c>
      <c r="E873" s="27" t="s">
        <v>3746</v>
      </c>
    </row>
    <row r="874" ht="38.25">
      <c r="A874" s="1" t="s">
        <v>185</v>
      </c>
      <c r="B874" s="1">
        <v>205</v>
      </c>
      <c r="C874" s="26" t="s">
        <v>4305</v>
      </c>
      <c r="D874" t="s">
        <v>239</v>
      </c>
      <c r="E874" s="27" t="s">
        <v>4306</v>
      </c>
      <c r="F874" s="28" t="s">
        <v>4267</v>
      </c>
      <c r="G874" s="29">
        <v>2</v>
      </c>
      <c r="H874" s="28">
        <v>0</v>
      </c>
      <c r="I874" s="30">
        <f>ROUND(G874*H874,P4)</f>
        <v>0</v>
      </c>
      <c r="L874" s="31">
        <v>0</v>
      </c>
      <c r="M874" s="24">
        <f>ROUND(G874*L874,P4)</f>
        <v>0</v>
      </c>
      <c r="N874" s="25" t="s">
        <v>759</v>
      </c>
      <c r="O874" s="32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191</v>
      </c>
      <c r="E875" s="27" t="s">
        <v>243</v>
      </c>
    </row>
    <row r="876">
      <c r="A876" s="1" t="s">
        <v>193</v>
      </c>
      <c r="E876" s="33" t="s">
        <v>4064</v>
      </c>
    </row>
    <row r="877" ht="25.5">
      <c r="A877" s="1" t="s">
        <v>194</v>
      </c>
      <c r="E877" s="27" t="s">
        <v>3746</v>
      </c>
    </row>
    <row r="878">
      <c r="A878" s="1" t="s">
        <v>185</v>
      </c>
      <c r="B878" s="1">
        <v>206</v>
      </c>
      <c r="C878" s="26" t="s">
        <v>4307</v>
      </c>
      <c r="D878" t="s">
        <v>239</v>
      </c>
      <c r="E878" s="27" t="s">
        <v>4308</v>
      </c>
      <c r="F878" s="28" t="s">
        <v>4267</v>
      </c>
      <c r="G878" s="29">
        <v>2</v>
      </c>
      <c r="H878" s="28">
        <v>0</v>
      </c>
      <c r="I878" s="30">
        <f>ROUND(G878*H878,P4)</f>
        <v>0</v>
      </c>
      <c r="L878" s="31">
        <v>0</v>
      </c>
      <c r="M878" s="24">
        <f>ROUND(G878*L878,P4)</f>
        <v>0</v>
      </c>
      <c r="N878" s="25" t="s">
        <v>759</v>
      </c>
      <c r="O878" s="32">
        <f>M878*AA878</f>
        <v>0</v>
      </c>
      <c r="P878" s="1">
        <v>3</v>
      </c>
      <c r="AA878" s="1">
        <f>IF(P878=1,$O$3,IF(P878=2,$O$4,$O$5))</f>
        <v>0</v>
      </c>
    </row>
    <row r="879">
      <c r="A879" s="1" t="s">
        <v>191</v>
      </c>
      <c r="E879" s="27" t="s">
        <v>243</v>
      </c>
    </row>
    <row r="880">
      <c r="A880" s="1" t="s">
        <v>193</v>
      </c>
      <c r="E880" s="33" t="s">
        <v>4064</v>
      </c>
    </row>
    <row r="881" ht="25.5">
      <c r="A881" s="1" t="s">
        <v>194</v>
      </c>
      <c r="E881" s="27" t="s">
        <v>3746</v>
      </c>
    </row>
    <row r="882" ht="38.25">
      <c r="A882" s="1" t="s">
        <v>185</v>
      </c>
      <c r="B882" s="1">
        <v>207</v>
      </c>
      <c r="C882" s="26" t="s">
        <v>4309</v>
      </c>
      <c r="D882" t="s">
        <v>239</v>
      </c>
      <c r="E882" s="27" t="s">
        <v>4310</v>
      </c>
      <c r="F882" s="28" t="s">
        <v>4267</v>
      </c>
      <c r="G882" s="29">
        <v>2</v>
      </c>
      <c r="H882" s="28">
        <v>0</v>
      </c>
      <c r="I882" s="30">
        <f>ROUND(G882*H882,P4)</f>
        <v>0</v>
      </c>
      <c r="L882" s="31">
        <v>0</v>
      </c>
      <c r="M882" s="24">
        <f>ROUND(G882*L882,P4)</f>
        <v>0</v>
      </c>
      <c r="N882" s="25" t="s">
        <v>759</v>
      </c>
      <c r="O882" s="32">
        <f>M882*AA882</f>
        <v>0</v>
      </c>
      <c r="P882" s="1">
        <v>3</v>
      </c>
      <c r="AA882" s="1">
        <f>IF(P882=1,$O$3,IF(P882=2,$O$4,$O$5))</f>
        <v>0</v>
      </c>
    </row>
    <row r="883">
      <c r="A883" s="1" t="s">
        <v>191</v>
      </c>
      <c r="E883" s="27" t="s">
        <v>243</v>
      </c>
    </row>
    <row r="884">
      <c r="A884" s="1" t="s">
        <v>193</v>
      </c>
      <c r="E884" s="33" t="s">
        <v>4064</v>
      </c>
    </row>
    <row r="885" ht="25.5">
      <c r="A885" s="1" t="s">
        <v>194</v>
      </c>
      <c r="E885" s="27" t="s">
        <v>3746</v>
      </c>
    </row>
    <row r="886">
      <c r="A886" s="1" t="s">
        <v>185</v>
      </c>
      <c r="B886" s="1">
        <v>208</v>
      </c>
      <c r="C886" s="26" t="s">
        <v>4311</v>
      </c>
      <c r="D886" t="s">
        <v>239</v>
      </c>
      <c r="E886" s="27" t="s">
        <v>4312</v>
      </c>
      <c r="F886" s="28" t="s">
        <v>4267</v>
      </c>
      <c r="G886" s="29">
        <v>2</v>
      </c>
      <c r="H886" s="28">
        <v>0</v>
      </c>
      <c r="I886" s="30">
        <f>ROUND(G886*H886,P4)</f>
        <v>0</v>
      </c>
      <c r="L886" s="31">
        <v>0</v>
      </c>
      <c r="M886" s="24">
        <f>ROUND(G886*L886,P4)</f>
        <v>0</v>
      </c>
      <c r="N886" s="25" t="s">
        <v>759</v>
      </c>
      <c r="O886" s="32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191</v>
      </c>
      <c r="E887" s="27" t="s">
        <v>243</v>
      </c>
    </row>
    <row r="888">
      <c r="A888" s="1" t="s">
        <v>193</v>
      </c>
      <c r="E888" s="33" t="s">
        <v>4064</v>
      </c>
    </row>
    <row r="889" ht="25.5">
      <c r="A889" s="1" t="s">
        <v>194</v>
      </c>
      <c r="E889" s="27" t="s">
        <v>3746</v>
      </c>
    </row>
    <row r="890">
      <c r="A890" s="1" t="s">
        <v>185</v>
      </c>
      <c r="B890" s="1">
        <v>209</v>
      </c>
      <c r="C890" s="26" t="s">
        <v>4313</v>
      </c>
      <c r="D890" t="s">
        <v>239</v>
      </c>
      <c r="E890" s="27" t="s">
        <v>4314</v>
      </c>
      <c r="F890" s="28" t="s">
        <v>4267</v>
      </c>
      <c r="G890" s="29">
        <v>3</v>
      </c>
      <c r="H890" s="28">
        <v>0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759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>
      <c r="A891" s="1" t="s">
        <v>191</v>
      </c>
      <c r="E891" s="27" t="s">
        <v>243</v>
      </c>
    </row>
    <row r="892">
      <c r="A892" s="1" t="s">
        <v>193</v>
      </c>
      <c r="E892" s="33" t="s">
        <v>4049</v>
      </c>
    </row>
    <row r="893" ht="25.5">
      <c r="A893" s="1" t="s">
        <v>194</v>
      </c>
      <c r="E893" s="27" t="s">
        <v>3746</v>
      </c>
    </row>
    <row r="894">
      <c r="A894" s="1" t="s">
        <v>185</v>
      </c>
      <c r="B894" s="1">
        <v>210</v>
      </c>
      <c r="C894" s="26" t="s">
        <v>4315</v>
      </c>
      <c r="D894" t="s">
        <v>239</v>
      </c>
      <c r="E894" s="27" t="s">
        <v>4316</v>
      </c>
      <c r="F894" s="28" t="s">
        <v>4267</v>
      </c>
      <c r="G894" s="29">
        <v>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759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191</v>
      </c>
      <c r="E895" s="27" t="s">
        <v>243</v>
      </c>
    </row>
    <row r="896">
      <c r="A896" s="1" t="s">
        <v>193</v>
      </c>
      <c r="E896" s="33" t="s">
        <v>4049</v>
      </c>
    </row>
    <row r="897" ht="25.5">
      <c r="A897" s="1" t="s">
        <v>194</v>
      </c>
      <c r="E897" s="27" t="s">
        <v>3746</v>
      </c>
    </row>
    <row r="898">
      <c r="A898" s="1" t="s">
        <v>182</v>
      </c>
      <c r="C898" s="22" t="s">
        <v>4317</v>
      </c>
      <c r="E898" s="23" t="s">
        <v>4318</v>
      </c>
      <c r="L898" s="24">
        <f>SUMIFS(L899:L922,A899:A922,"P")</f>
        <v>0</v>
      </c>
      <c r="M898" s="24">
        <f>SUMIFS(M899:M922,A899:A922,"P")</f>
        <v>0</v>
      </c>
      <c r="N898" s="25"/>
    </row>
    <row r="899">
      <c r="A899" s="1" t="s">
        <v>185</v>
      </c>
      <c r="B899" s="1">
        <v>219</v>
      </c>
      <c r="C899" s="26" t="s">
        <v>4319</v>
      </c>
      <c r="D899" t="s">
        <v>239</v>
      </c>
      <c r="E899" s="27" t="s">
        <v>4320</v>
      </c>
      <c r="F899" s="28" t="s">
        <v>4267</v>
      </c>
      <c r="G899" s="29">
        <v>2</v>
      </c>
      <c r="H899" s="28">
        <v>0</v>
      </c>
      <c r="I899" s="30">
        <f>ROUND(G899*H899,P4)</f>
        <v>0</v>
      </c>
      <c r="L899" s="31">
        <v>0</v>
      </c>
      <c r="M899" s="24">
        <f>ROUND(G899*L899,P4)</f>
        <v>0</v>
      </c>
      <c r="N899" s="25" t="s">
        <v>759</v>
      </c>
      <c r="O899" s="32">
        <f>M899*AA899</f>
        <v>0</v>
      </c>
      <c r="P899" s="1">
        <v>3</v>
      </c>
      <c r="AA899" s="1">
        <f>IF(P899=1,$O$3,IF(P899=2,$O$4,$O$5))</f>
        <v>0</v>
      </c>
    </row>
    <row r="900">
      <c r="A900" s="1" t="s">
        <v>191</v>
      </c>
      <c r="E900" s="27" t="s">
        <v>243</v>
      </c>
    </row>
    <row r="901">
      <c r="A901" s="1" t="s">
        <v>193</v>
      </c>
      <c r="E901" s="33" t="s">
        <v>4064</v>
      </c>
    </row>
    <row r="902" ht="25.5">
      <c r="A902" s="1" t="s">
        <v>194</v>
      </c>
      <c r="E902" s="27" t="s">
        <v>3746</v>
      </c>
    </row>
    <row r="903">
      <c r="A903" s="1" t="s">
        <v>185</v>
      </c>
      <c r="B903" s="1">
        <v>220</v>
      </c>
      <c r="C903" s="26" t="s">
        <v>4321</v>
      </c>
      <c r="D903" t="s">
        <v>239</v>
      </c>
      <c r="E903" s="27" t="s">
        <v>4322</v>
      </c>
      <c r="F903" s="28" t="s">
        <v>4267</v>
      </c>
      <c r="G903" s="29">
        <v>2</v>
      </c>
      <c r="H903" s="28">
        <v>0</v>
      </c>
      <c r="I903" s="30">
        <f>ROUND(G903*H903,P4)</f>
        <v>0</v>
      </c>
      <c r="L903" s="31">
        <v>0</v>
      </c>
      <c r="M903" s="24">
        <f>ROUND(G903*L903,P4)</f>
        <v>0</v>
      </c>
      <c r="N903" s="25" t="s">
        <v>759</v>
      </c>
      <c r="O903" s="32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191</v>
      </c>
      <c r="E904" s="27" t="s">
        <v>243</v>
      </c>
    </row>
    <row r="905">
      <c r="A905" s="1" t="s">
        <v>193</v>
      </c>
      <c r="E905" s="33" t="s">
        <v>4064</v>
      </c>
    </row>
    <row r="906" ht="25.5">
      <c r="A906" s="1" t="s">
        <v>194</v>
      </c>
      <c r="E906" s="27" t="s">
        <v>3746</v>
      </c>
    </row>
    <row r="907">
      <c r="A907" s="1" t="s">
        <v>185</v>
      </c>
      <c r="B907" s="1">
        <v>221</v>
      </c>
      <c r="C907" s="26" t="s">
        <v>4323</v>
      </c>
      <c r="D907" t="s">
        <v>239</v>
      </c>
      <c r="E907" s="27" t="s">
        <v>4324</v>
      </c>
      <c r="F907" s="28" t="s">
        <v>4267</v>
      </c>
      <c r="G907" s="29">
        <v>2</v>
      </c>
      <c r="H907" s="28">
        <v>0</v>
      </c>
      <c r="I907" s="30">
        <f>ROUND(G907*H907,P4)</f>
        <v>0</v>
      </c>
      <c r="L907" s="31">
        <v>0</v>
      </c>
      <c r="M907" s="24">
        <f>ROUND(G907*L907,P4)</f>
        <v>0</v>
      </c>
      <c r="N907" s="25" t="s">
        <v>759</v>
      </c>
      <c r="O907" s="32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191</v>
      </c>
      <c r="E908" s="27" t="s">
        <v>243</v>
      </c>
    </row>
    <row r="909">
      <c r="A909" s="1" t="s">
        <v>193</v>
      </c>
      <c r="E909" s="33" t="s">
        <v>4064</v>
      </c>
    </row>
    <row r="910" ht="25.5">
      <c r="A910" s="1" t="s">
        <v>194</v>
      </c>
      <c r="E910" s="27" t="s">
        <v>3746</v>
      </c>
    </row>
    <row r="911">
      <c r="A911" s="1" t="s">
        <v>185</v>
      </c>
      <c r="B911" s="1">
        <v>222</v>
      </c>
      <c r="C911" s="26" t="s">
        <v>4325</v>
      </c>
      <c r="D911" t="s">
        <v>239</v>
      </c>
      <c r="E911" s="27" t="s">
        <v>4326</v>
      </c>
      <c r="F911" s="28" t="s">
        <v>4267</v>
      </c>
      <c r="G911" s="29">
        <v>2</v>
      </c>
      <c r="H911" s="28">
        <v>0</v>
      </c>
      <c r="I911" s="30">
        <f>ROUND(G911*H911,P4)</f>
        <v>0</v>
      </c>
      <c r="L911" s="31">
        <v>0</v>
      </c>
      <c r="M911" s="24">
        <f>ROUND(G911*L911,P4)</f>
        <v>0</v>
      </c>
      <c r="N911" s="25" t="s">
        <v>759</v>
      </c>
      <c r="O911" s="32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191</v>
      </c>
      <c r="E912" s="27" t="s">
        <v>243</v>
      </c>
    </row>
    <row r="913">
      <c r="A913" s="1" t="s">
        <v>193</v>
      </c>
      <c r="E913" s="33" t="s">
        <v>4064</v>
      </c>
    </row>
    <row r="914" ht="25.5">
      <c r="A914" s="1" t="s">
        <v>194</v>
      </c>
      <c r="E914" s="27" t="s">
        <v>3746</v>
      </c>
    </row>
    <row r="915">
      <c r="A915" s="1" t="s">
        <v>185</v>
      </c>
      <c r="B915" s="1">
        <v>223</v>
      </c>
      <c r="C915" s="26" t="s">
        <v>4327</v>
      </c>
      <c r="D915" t="s">
        <v>239</v>
      </c>
      <c r="E915" s="27" t="s">
        <v>4328</v>
      </c>
      <c r="F915" s="28" t="s">
        <v>269</v>
      </c>
      <c r="G915" s="29">
        <v>4</v>
      </c>
      <c r="H915" s="28">
        <v>0</v>
      </c>
      <c r="I915" s="30">
        <f>ROUND(G915*H915,P4)</f>
        <v>0</v>
      </c>
      <c r="L915" s="31">
        <v>0</v>
      </c>
      <c r="M915" s="24">
        <f>ROUND(G915*L915,P4)</f>
        <v>0</v>
      </c>
      <c r="N915" s="25" t="s">
        <v>759</v>
      </c>
      <c r="O915" s="32">
        <f>M915*AA915</f>
        <v>0</v>
      </c>
      <c r="P915" s="1">
        <v>3</v>
      </c>
      <c r="AA915" s="1">
        <f>IF(P915=1,$O$3,IF(P915=2,$O$4,$O$5))</f>
        <v>0</v>
      </c>
    </row>
    <row r="916">
      <c r="A916" s="1" t="s">
        <v>191</v>
      </c>
      <c r="E916" s="27" t="s">
        <v>243</v>
      </c>
    </row>
    <row r="917">
      <c r="A917" s="1" t="s">
        <v>193</v>
      </c>
      <c r="E917" s="33" t="s">
        <v>4078</v>
      </c>
    </row>
    <row r="918" ht="25.5">
      <c r="A918" s="1" t="s">
        <v>194</v>
      </c>
      <c r="E918" s="27" t="s">
        <v>3746</v>
      </c>
    </row>
    <row r="919">
      <c r="A919" s="1" t="s">
        <v>185</v>
      </c>
      <c r="B919" s="1">
        <v>224</v>
      </c>
      <c r="C919" s="26" t="s">
        <v>4329</v>
      </c>
      <c r="D919" t="s">
        <v>239</v>
      </c>
      <c r="E919" s="27" t="s">
        <v>4322</v>
      </c>
      <c r="F919" s="28" t="s">
        <v>269</v>
      </c>
      <c r="G919" s="29">
        <v>4</v>
      </c>
      <c r="H919" s="28">
        <v>0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759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>
      <c r="A920" s="1" t="s">
        <v>191</v>
      </c>
      <c r="E920" s="27" t="s">
        <v>243</v>
      </c>
    </row>
    <row r="921">
      <c r="A921" s="1" t="s">
        <v>193</v>
      </c>
      <c r="E921" s="33" t="s">
        <v>4078</v>
      </c>
    </row>
    <row r="922" ht="25.5">
      <c r="A922" s="1" t="s">
        <v>194</v>
      </c>
      <c r="E922" s="27" t="s">
        <v>3746</v>
      </c>
    </row>
    <row r="923">
      <c r="A923" s="1" t="s">
        <v>182</v>
      </c>
      <c r="C923" s="22" t="s">
        <v>4330</v>
      </c>
      <c r="E923" s="23" t="s">
        <v>4331</v>
      </c>
      <c r="L923" s="24">
        <f>SUMIFS(L924:L971,A924:A971,"P")</f>
        <v>0</v>
      </c>
      <c r="M923" s="24">
        <f>SUMIFS(M924:M971,A924:A971,"P")</f>
        <v>0</v>
      </c>
      <c r="N923" s="25"/>
    </row>
    <row r="924" ht="25.5">
      <c r="A924" s="1" t="s">
        <v>185</v>
      </c>
      <c r="B924" s="1">
        <v>225</v>
      </c>
      <c r="C924" s="26" t="s">
        <v>4332</v>
      </c>
      <c r="D924" t="s">
        <v>239</v>
      </c>
      <c r="E924" s="27" t="s">
        <v>4333</v>
      </c>
      <c r="F924" s="28" t="s">
        <v>4267</v>
      </c>
      <c r="G924" s="29">
        <v>1</v>
      </c>
      <c r="H924" s="28">
        <v>0</v>
      </c>
      <c r="I924" s="30">
        <f>ROUND(G924*H924,P4)</f>
        <v>0</v>
      </c>
      <c r="L924" s="31">
        <v>0</v>
      </c>
      <c r="M924" s="24">
        <f>ROUND(G924*L924,P4)</f>
        <v>0</v>
      </c>
      <c r="N924" s="25" t="s">
        <v>759</v>
      </c>
      <c r="O924" s="32">
        <f>M924*AA924</f>
        <v>0</v>
      </c>
      <c r="P924" s="1">
        <v>3</v>
      </c>
      <c r="AA924" s="1">
        <f>IF(P924=1,$O$3,IF(P924=2,$O$4,$O$5))</f>
        <v>0</v>
      </c>
    </row>
    <row r="925">
      <c r="A925" s="1" t="s">
        <v>191</v>
      </c>
      <c r="E925" s="27" t="s">
        <v>243</v>
      </c>
    </row>
    <row r="926">
      <c r="A926" s="1" t="s">
        <v>193</v>
      </c>
      <c r="E926" s="33" t="s">
        <v>4043</v>
      </c>
    </row>
    <row r="927" ht="25.5">
      <c r="A927" s="1" t="s">
        <v>194</v>
      </c>
      <c r="E927" s="27" t="s">
        <v>3746</v>
      </c>
    </row>
    <row r="928">
      <c r="A928" s="1" t="s">
        <v>185</v>
      </c>
      <c r="B928" s="1">
        <v>226</v>
      </c>
      <c r="C928" s="26" t="s">
        <v>4334</v>
      </c>
      <c r="D928" t="s">
        <v>239</v>
      </c>
      <c r="E928" s="27" t="s">
        <v>4335</v>
      </c>
      <c r="F928" s="28" t="s">
        <v>4267</v>
      </c>
      <c r="G928" s="29">
        <v>1</v>
      </c>
      <c r="H928" s="28">
        <v>0</v>
      </c>
      <c r="I928" s="30">
        <f>ROUND(G928*H928,P4)</f>
        <v>0</v>
      </c>
      <c r="L928" s="31">
        <v>0</v>
      </c>
      <c r="M928" s="24">
        <f>ROUND(G928*L928,P4)</f>
        <v>0</v>
      </c>
      <c r="N928" s="25" t="s">
        <v>759</v>
      </c>
      <c r="O928" s="32">
        <f>M928*AA928</f>
        <v>0</v>
      </c>
      <c r="P928" s="1">
        <v>3</v>
      </c>
      <c r="AA928" s="1">
        <f>IF(P928=1,$O$3,IF(P928=2,$O$4,$O$5))</f>
        <v>0</v>
      </c>
    </row>
    <row r="929">
      <c r="A929" s="1" t="s">
        <v>191</v>
      </c>
      <c r="E929" s="27" t="s">
        <v>243</v>
      </c>
    </row>
    <row r="930">
      <c r="A930" s="1" t="s">
        <v>193</v>
      </c>
      <c r="E930" s="33" t="s">
        <v>4043</v>
      </c>
    </row>
    <row r="931" ht="25.5">
      <c r="A931" s="1" t="s">
        <v>194</v>
      </c>
      <c r="E931" s="27" t="s">
        <v>3746</v>
      </c>
    </row>
    <row r="932">
      <c r="A932" s="1" t="s">
        <v>185</v>
      </c>
      <c r="B932" s="1">
        <v>227</v>
      </c>
      <c r="C932" s="26" t="s">
        <v>4336</v>
      </c>
      <c r="D932" t="s">
        <v>239</v>
      </c>
      <c r="E932" s="27" t="s">
        <v>4337</v>
      </c>
      <c r="F932" s="28" t="s">
        <v>4267</v>
      </c>
      <c r="G932" s="29">
        <v>1</v>
      </c>
      <c r="H932" s="28">
        <v>0</v>
      </c>
      <c r="I932" s="30">
        <f>ROUND(G932*H932,P4)</f>
        <v>0</v>
      </c>
      <c r="L932" s="31">
        <v>0</v>
      </c>
      <c r="M932" s="24">
        <f>ROUND(G932*L932,P4)</f>
        <v>0</v>
      </c>
      <c r="N932" s="25" t="s">
        <v>759</v>
      </c>
      <c r="O932" s="32">
        <f>M932*AA932</f>
        <v>0</v>
      </c>
      <c r="P932" s="1">
        <v>3</v>
      </c>
      <c r="AA932" s="1">
        <f>IF(P932=1,$O$3,IF(P932=2,$O$4,$O$5))</f>
        <v>0</v>
      </c>
    </row>
    <row r="933">
      <c r="A933" s="1" t="s">
        <v>191</v>
      </c>
      <c r="E933" s="27" t="s">
        <v>243</v>
      </c>
    </row>
    <row r="934">
      <c r="A934" s="1" t="s">
        <v>193</v>
      </c>
      <c r="E934" s="33" t="s">
        <v>4043</v>
      </c>
    </row>
    <row r="935" ht="25.5">
      <c r="A935" s="1" t="s">
        <v>194</v>
      </c>
      <c r="E935" s="27" t="s">
        <v>3746</v>
      </c>
    </row>
    <row r="936">
      <c r="A936" s="1" t="s">
        <v>185</v>
      </c>
      <c r="B936" s="1">
        <v>228</v>
      </c>
      <c r="C936" s="26" t="s">
        <v>4338</v>
      </c>
      <c r="D936" t="s">
        <v>239</v>
      </c>
      <c r="E936" s="27" t="s">
        <v>4339</v>
      </c>
      <c r="F936" s="28" t="s">
        <v>4267</v>
      </c>
      <c r="G936" s="29">
        <v>1</v>
      </c>
      <c r="H936" s="28">
        <v>0</v>
      </c>
      <c r="I936" s="30">
        <f>ROUND(G936*H936,P4)</f>
        <v>0</v>
      </c>
      <c r="L936" s="31">
        <v>0</v>
      </c>
      <c r="M936" s="24">
        <f>ROUND(G936*L936,P4)</f>
        <v>0</v>
      </c>
      <c r="N936" s="25" t="s">
        <v>759</v>
      </c>
      <c r="O936" s="32">
        <f>M936*AA936</f>
        <v>0</v>
      </c>
      <c r="P936" s="1">
        <v>3</v>
      </c>
      <c r="AA936" s="1">
        <f>IF(P936=1,$O$3,IF(P936=2,$O$4,$O$5))</f>
        <v>0</v>
      </c>
    </row>
    <row r="937">
      <c r="A937" s="1" t="s">
        <v>191</v>
      </c>
      <c r="E937" s="27" t="s">
        <v>243</v>
      </c>
    </row>
    <row r="938">
      <c r="A938" s="1" t="s">
        <v>193</v>
      </c>
      <c r="E938" s="33" t="s">
        <v>4043</v>
      </c>
    </row>
    <row r="939" ht="25.5">
      <c r="A939" s="1" t="s">
        <v>194</v>
      </c>
      <c r="E939" s="27" t="s">
        <v>3746</v>
      </c>
    </row>
    <row r="940">
      <c r="A940" s="1" t="s">
        <v>185</v>
      </c>
      <c r="B940" s="1">
        <v>229</v>
      </c>
      <c r="C940" s="26" t="s">
        <v>4340</v>
      </c>
      <c r="D940" t="s">
        <v>239</v>
      </c>
      <c r="E940" s="27" t="s">
        <v>4341</v>
      </c>
      <c r="F940" s="28" t="s">
        <v>4267</v>
      </c>
      <c r="G940" s="29">
        <v>1</v>
      </c>
      <c r="H940" s="28">
        <v>0</v>
      </c>
      <c r="I940" s="30">
        <f>ROUND(G940*H940,P4)</f>
        <v>0</v>
      </c>
      <c r="L940" s="31">
        <v>0</v>
      </c>
      <c r="M940" s="24">
        <f>ROUND(G940*L940,P4)</f>
        <v>0</v>
      </c>
      <c r="N940" s="25" t="s">
        <v>759</v>
      </c>
      <c r="O940" s="32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191</v>
      </c>
      <c r="E941" s="27" t="s">
        <v>243</v>
      </c>
    </row>
    <row r="942">
      <c r="A942" s="1" t="s">
        <v>193</v>
      </c>
      <c r="E942" s="33" t="s">
        <v>4043</v>
      </c>
    </row>
    <row r="943" ht="25.5">
      <c r="A943" s="1" t="s">
        <v>194</v>
      </c>
      <c r="E943" s="27" t="s">
        <v>3746</v>
      </c>
    </row>
    <row r="944">
      <c r="A944" s="1" t="s">
        <v>185</v>
      </c>
      <c r="B944" s="1">
        <v>230</v>
      </c>
      <c r="C944" s="26" t="s">
        <v>4342</v>
      </c>
      <c r="D944" t="s">
        <v>239</v>
      </c>
      <c r="E944" s="27" t="s">
        <v>4343</v>
      </c>
      <c r="F944" s="28" t="s">
        <v>4267</v>
      </c>
      <c r="G944" s="29">
        <v>1</v>
      </c>
      <c r="H944" s="28">
        <v>0</v>
      </c>
      <c r="I944" s="30">
        <f>ROUND(G944*H944,P4)</f>
        <v>0</v>
      </c>
      <c r="L944" s="31">
        <v>0</v>
      </c>
      <c r="M944" s="24">
        <f>ROUND(G944*L944,P4)</f>
        <v>0</v>
      </c>
      <c r="N944" s="25" t="s">
        <v>759</v>
      </c>
      <c r="O944" s="32">
        <f>M944*AA944</f>
        <v>0</v>
      </c>
      <c r="P944" s="1">
        <v>3</v>
      </c>
      <c r="AA944" s="1">
        <f>IF(P944=1,$O$3,IF(P944=2,$O$4,$O$5))</f>
        <v>0</v>
      </c>
    </row>
    <row r="945">
      <c r="A945" s="1" t="s">
        <v>191</v>
      </c>
      <c r="E945" s="27" t="s">
        <v>243</v>
      </c>
    </row>
    <row r="946">
      <c r="A946" s="1" t="s">
        <v>193</v>
      </c>
      <c r="E946" s="33" t="s">
        <v>4043</v>
      </c>
    </row>
    <row r="947" ht="25.5">
      <c r="A947" s="1" t="s">
        <v>194</v>
      </c>
      <c r="E947" s="27" t="s">
        <v>3746</v>
      </c>
    </row>
    <row r="948">
      <c r="A948" s="1" t="s">
        <v>185</v>
      </c>
      <c r="B948" s="1">
        <v>231</v>
      </c>
      <c r="C948" s="26" t="s">
        <v>4344</v>
      </c>
      <c r="D948" t="s">
        <v>239</v>
      </c>
      <c r="E948" s="27" t="s">
        <v>4345</v>
      </c>
      <c r="F948" s="28" t="s">
        <v>4267</v>
      </c>
      <c r="G948" s="29">
        <v>1</v>
      </c>
      <c r="H948" s="28">
        <v>0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759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>
      <c r="A949" s="1" t="s">
        <v>191</v>
      </c>
      <c r="E949" s="27" t="s">
        <v>243</v>
      </c>
    </row>
    <row r="950">
      <c r="A950" s="1" t="s">
        <v>193</v>
      </c>
      <c r="E950" s="33" t="s">
        <v>4043</v>
      </c>
    </row>
    <row r="951" ht="25.5">
      <c r="A951" s="1" t="s">
        <v>194</v>
      </c>
      <c r="E951" s="27" t="s">
        <v>3746</v>
      </c>
    </row>
    <row r="952">
      <c r="A952" s="1" t="s">
        <v>185</v>
      </c>
      <c r="B952" s="1">
        <v>232</v>
      </c>
      <c r="C952" s="26" t="s">
        <v>4346</v>
      </c>
      <c r="D952" t="s">
        <v>239</v>
      </c>
      <c r="E952" s="27" t="s">
        <v>4347</v>
      </c>
      <c r="F952" s="28" t="s">
        <v>4267</v>
      </c>
      <c r="G952" s="29">
        <v>1</v>
      </c>
      <c r="H952" s="28">
        <v>0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759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191</v>
      </c>
      <c r="E953" s="27" t="s">
        <v>243</v>
      </c>
    </row>
    <row r="954">
      <c r="A954" s="1" t="s">
        <v>193</v>
      </c>
      <c r="E954" s="33" t="s">
        <v>4043</v>
      </c>
    </row>
    <row r="955" ht="25.5">
      <c r="A955" s="1" t="s">
        <v>194</v>
      </c>
      <c r="E955" s="27" t="s">
        <v>3746</v>
      </c>
    </row>
    <row r="956">
      <c r="A956" s="1" t="s">
        <v>185</v>
      </c>
      <c r="B956" s="1">
        <v>233</v>
      </c>
      <c r="C956" s="26" t="s">
        <v>4348</v>
      </c>
      <c r="D956" t="s">
        <v>239</v>
      </c>
      <c r="E956" s="27" t="s">
        <v>4349</v>
      </c>
      <c r="F956" s="28" t="s">
        <v>4267</v>
      </c>
      <c r="G956" s="29">
        <v>1</v>
      </c>
      <c r="H956" s="28">
        <v>0</v>
      </c>
      <c r="I956" s="30">
        <f>ROUND(G956*H956,P4)</f>
        <v>0</v>
      </c>
      <c r="L956" s="31">
        <v>0</v>
      </c>
      <c r="M956" s="24">
        <f>ROUND(G956*L956,P4)</f>
        <v>0</v>
      </c>
      <c r="N956" s="25" t="s">
        <v>759</v>
      </c>
      <c r="O956" s="32">
        <f>M956*AA956</f>
        <v>0</v>
      </c>
      <c r="P956" s="1">
        <v>3</v>
      </c>
      <c r="AA956" s="1">
        <f>IF(P956=1,$O$3,IF(P956=2,$O$4,$O$5))</f>
        <v>0</v>
      </c>
    </row>
    <row r="957">
      <c r="A957" s="1" t="s">
        <v>191</v>
      </c>
      <c r="E957" s="27" t="s">
        <v>243</v>
      </c>
    </row>
    <row r="958">
      <c r="A958" s="1" t="s">
        <v>193</v>
      </c>
      <c r="E958" s="33" t="s">
        <v>4043</v>
      </c>
    </row>
    <row r="959" ht="25.5">
      <c r="A959" s="1" t="s">
        <v>194</v>
      </c>
      <c r="E959" s="27" t="s">
        <v>3746</v>
      </c>
    </row>
    <row r="960">
      <c r="A960" s="1" t="s">
        <v>185</v>
      </c>
      <c r="B960" s="1">
        <v>234</v>
      </c>
      <c r="C960" s="26" t="s">
        <v>4350</v>
      </c>
      <c r="D960" t="s">
        <v>239</v>
      </c>
      <c r="E960" s="27" t="s">
        <v>4351</v>
      </c>
      <c r="F960" s="28" t="s">
        <v>4267</v>
      </c>
      <c r="G960" s="29">
        <v>1</v>
      </c>
      <c r="H960" s="28">
        <v>0</v>
      </c>
      <c r="I960" s="30">
        <f>ROUND(G960*H960,P4)</f>
        <v>0</v>
      </c>
      <c r="L960" s="31">
        <v>0</v>
      </c>
      <c r="M960" s="24">
        <f>ROUND(G960*L960,P4)</f>
        <v>0</v>
      </c>
      <c r="N960" s="25" t="s">
        <v>759</v>
      </c>
      <c r="O960" s="32">
        <f>M960*AA960</f>
        <v>0</v>
      </c>
      <c r="P960" s="1">
        <v>3</v>
      </c>
      <c r="AA960" s="1">
        <f>IF(P960=1,$O$3,IF(P960=2,$O$4,$O$5))</f>
        <v>0</v>
      </c>
    </row>
    <row r="961">
      <c r="A961" s="1" t="s">
        <v>191</v>
      </c>
      <c r="E961" s="27" t="s">
        <v>243</v>
      </c>
    </row>
    <row r="962">
      <c r="A962" s="1" t="s">
        <v>193</v>
      </c>
      <c r="E962" s="33" t="s">
        <v>4043</v>
      </c>
    </row>
    <row r="963" ht="25.5">
      <c r="A963" s="1" t="s">
        <v>194</v>
      </c>
      <c r="E963" s="27" t="s">
        <v>3746</v>
      </c>
    </row>
    <row r="964">
      <c r="A964" s="1" t="s">
        <v>185</v>
      </c>
      <c r="B964" s="1">
        <v>235</v>
      </c>
      <c r="C964" s="26" t="s">
        <v>4352</v>
      </c>
      <c r="D964" t="s">
        <v>239</v>
      </c>
      <c r="E964" s="27" t="s">
        <v>4353</v>
      </c>
      <c r="F964" s="28" t="s">
        <v>4354</v>
      </c>
      <c r="G964" s="29">
        <v>2</v>
      </c>
      <c r="H964" s="28">
        <v>0</v>
      </c>
      <c r="I964" s="30">
        <f>ROUND(G964*H964,P4)</f>
        <v>0</v>
      </c>
      <c r="L964" s="31">
        <v>0</v>
      </c>
      <c r="M964" s="24">
        <f>ROUND(G964*L964,P4)</f>
        <v>0</v>
      </c>
      <c r="N964" s="25" t="s">
        <v>759</v>
      </c>
      <c r="O964" s="32">
        <f>M964*AA964</f>
        <v>0</v>
      </c>
      <c r="P964" s="1">
        <v>3</v>
      </c>
      <c r="AA964" s="1">
        <f>IF(P964=1,$O$3,IF(P964=2,$O$4,$O$5))</f>
        <v>0</v>
      </c>
    </row>
    <row r="965">
      <c r="A965" s="1" t="s">
        <v>191</v>
      </c>
      <c r="E965" s="27" t="s">
        <v>243</v>
      </c>
    </row>
    <row r="966">
      <c r="A966" s="1" t="s">
        <v>193</v>
      </c>
      <c r="E966" s="33" t="s">
        <v>4064</v>
      </c>
    </row>
    <row r="967" ht="25.5">
      <c r="A967" s="1" t="s">
        <v>194</v>
      </c>
      <c r="E967" s="27" t="s">
        <v>3746</v>
      </c>
    </row>
    <row r="968">
      <c r="A968" s="1" t="s">
        <v>185</v>
      </c>
      <c r="B968" s="1">
        <v>236</v>
      </c>
      <c r="C968" s="26" t="s">
        <v>4355</v>
      </c>
      <c r="D968" t="s">
        <v>239</v>
      </c>
      <c r="E968" s="27" t="s">
        <v>4308</v>
      </c>
      <c r="F968" s="28" t="s">
        <v>4354</v>
      </c>
      <c r="G968" s="29">
        <v>2</v>
      </c>
      <c r="H968" s="28">
        <v>0</v>
      </c>
      <c r="I968" s="30">
        <f>ROUND(G968*H968,P4)</f>
        <v>0</v>
      </c>
      <c r="L968" s="31">
        <v>0</v>
      </c>
      <c r="M968" s="24">
        <f>ROUND(G968*L968,P4)</f>
        <v>0</v>
      </c>
      <c r="N968" s="25" t="s">
        <v>759</v>
      </c>
      <c r="O968" s="32">
        <f>M968*AA968</f>
        <v>0</v>
      </c>
      <c r="P968" s="1">
        <v>3</v>
      </c>
      <c r="AA968" s="1">
        <f>IF(P968=1,$O$3,IF(P968=2,$O$4,$O$5))</f>
        <v>0</v>
      </c>
    </row>
    <row r="969">
      <c r="A969" s="1" t="s">
        <v>191</v>
      </c>
      <c r="E969" s="27" t="s">
        <v>243</v>
      </c>
    </row>
    <row r="970">
      <c r="A970" s="1" t="s">
        <v>193</v>
      </c>
      <c r="E970" s="33" t="s">
        <v>4064</v>
      </c>
    </row>
    <row r="971" ht="25.5">
      <c r="A971" s="1" t="s">
        <v>194</v>
      </c>
      <c r="E971" s="27" t="s">
        <v>3746</v>
      </c>
    </row>
    <row r="972" ht="25.5">
      <c r="A972" s="1" t="s">
        <v>182</v>
      </c>
      <c r="C972" s="22" t="s">
        <v>4356</v>
      </c>
      <c r="E972" s="23" t="s">
        <v>4357</v>
      </c>
      <c r="L972" s="24">
        <f>SUMIFS(L973:L988,A973:A988,"P")</f>
        <v>0</v>
      </c>
      <c r="M972" s="24">
        <f>SUMIFS(M973:M988,A973:A988,"P")</f>
        <v>0</v>
      </c>
      <c r="N972" s="25"/>
    </row>
    <row r="973" ht="25.5">
      <c r="A973" s="1" t="s">
        <v>185</v>
      </c>
      <c r="B973" s="1">
        <v>237</v>
      </c>
      <c r="C973" s="26" t="s">
        <v>4358</v>
      </c>
      <c r="D973" t="s">
        <v>239</v>
      </c>
      <c r="E973" s="27" t="s">
        <v>4359</v>
      </c>
      <c r="F973" s="28" t="s">
        <v>4267</v>
      </c>
      <c r="G973" s="29">
        <v>2</v>
      </c>
      <c r="H973" s="28">
        <v>0</v>
      </c>
      <c r="I973" s="30">
        <f>ROUND(G973*H973,P4)</f>
        <v>0</v>
      </c>
      <c r="L973" s="31">
        <v>0</v>
      </c>
      <c r="M973" s="24">
        <f>ROUND(G973*L973,P4)</f>
        <v>0</v>
      </c>
      <c r="N973" s="25" t="s">
        <v>759</v>
      </c>
      <c r="O973" s="32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191</v>
      </c>
      <c r="E974" s="27" t="s">
        <v>243</v>
      </c>
    </row>
    <row r="975">
      <c r="A975" s="1" t="s">
        <v>193</v>
      </c>
      <c r="E975" s="33" t="s">
        <v>4064</v>
      </c>
    </row>
    <row r="976" ht="25.5">
      <c r="A976" s="1" t="s">
        <v>194</v>
      </c>
      <c r="E976" s="27" t="s">
        <v>3746</v>
      </c>
    </row>
    <row r="977">
      <c r="A977" s="1" t="s">
        <v>185</v>
      </c>
      <c r="B977" s="1">
        <v>238</v>
      </c>
      <c r="C977" s="26" t="s">
        <v>4360</v>
      </c>
      <c r="D977" t="s">
        <v>239</v>
      </c>
      <c r="E977" s="27" t="s">
        <v>4361</v>
      </c>
      <c r="F977" s="28" t="s">
        <v>4267</v>
      </c>
      <c r="G977" s="29">
        <v>2</v>
      </c>
      <c r="H977" s="28">
        <v>0</v>
      </c>
      <c r="I977" s="30">
        <f>ROUND(G977*H977,P4)</f>
        <v>0</v>
      </c>
      <c r="L977" s="31">
        <v>0</v>
      </c>
      <c r="M977" s="24">
        <f>ROUND(G977*L977,P4)</f>
        <v>0</v>
      </c>
      <c r="N977" s="25" t="s">
        <v>759</v>
      </c>
      <c r="O977" s="32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191</v>
      </c>
      <c r="E978" s="27" t="s">
        <v>243</v>
      </c>
    </row>
    <row r="979">
      <c r="A979" s="1" t="s">
        <v>193</v>
      </c>
      <c r="E979" s="33" t="s">
        <v>4064</v>
      </c>
    </row>
    <row r="980" ht="25.5">
      <c r="A980" s="1" t="s">
        <v>194</v>
      </c>
      <c r="E980" s="27" t="s">
        <v>3746</v>
      </c>
    </row>
    <row r="981">
      <c r="A981" s="1" t="s">
        <v>185</v>
      </c>
      <c r="B981" s="1">
        <v>239</v>
      </c>
      <c r="C981" s="26" t="s">
        <v>4362</v>
      </c>
      <c r="D981" t="s">
        <v>239</v>
      </c>
      <c r="E981" s="27" t="s">
        <v>4363</v>
      </c>
      <c r="F981" s="28" t="s">
        <v>4267</v>
      </c>
      <c r="G981" s="29">
        <v>2</v>
      </c>
      <c r="H981" s="28">
        <v>0</v>
      </c>
      <c r="I981" s="30">
        <f>ROUND(G981*H981,P4)</f>
        <v>0</v>
      </c>
      <c r="L981" s="31">
        <v>0</v>
      </c>
      <c r="M981" s="24">
        <f>ROUND(G981*L981,P4)</f>
        <v>0</v>
      </c>
      <c r="N981" s="25" t="s">
        <v>759</v>
      </c>
      <c r="O981" s="32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191</v>
      </c>
      <c r="E982" s="27" t="s">
        <v>243</v>
      </c>
    </row>
    <row r="983">
      <c r="A983" s="1" t="s">
        <v>193</v>
      </c>
      <c r="E983" s="33" t="s">
        <v>4064</v>
      </c>
    </row>
    <row r="984" ht="25.5">
      <c r="A984" s="1" t="s">
        <v>194</v>
      </c>
      <c r="E984" s="27" t="s">
        <v>3746</v>
      </c>
    </row>
    <row r="985">
      <c r="A985" s="1" t="s">
        <v>185</v>
      </c>
      <c r="B985" s="1">
        <v>240</v>
      </c>
      <c r="C985" s="26" t="s">
        <v>4364</v>
      </c>
      <c r="D985" t="s">
        <v>239</v>
      </c>
      <c r="E985" s="27" t="s">
        <v>4365</v>
      </c>
      <c r="F985" s="28" t="s">
        <v>4267</v>
      </c>
      <c r="G985" s="29">
        <v>2</v>
      </c>
      <c r="H985" s="28">
        <v>0</v>
      </c>
      <c r="I985" s="30">
        <f>ROUND(G985*H985,P4)</f>
        <v>0</v>
      </c>
      <c r="L985" s="31">
        <v>0</v>
      </c>
      <c r="M985" s="24">
        <f>ROUND(G985*L985,P4)</f>
        <v>0</v>
      </c>
      <c r="N985" s="25" t="s">
        <v>759</v>
      </c>
      <c r="O985" s="32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191</v>
      </c>
      <c r="E986" s="27" t="s">
        <v>243</v>
      </c>
    </row>
    <row r="987">
      <c r="A987" s="1" t="s">
        <v>193</v>
      </c>
      <c r="E987" s="33" t="s">
        <v>4064</v>
      </c>
    </row>
    <row r="988" ht="25.5">
      <c r="A988" s="1" t="s">
        <v>194</v>
      </c>
      <c r="E988" s="27" t="s">
        <v>3746</v>
      </c>
    </row>
    <row r="989">
      <c r="A989" s="1" t="s">
        <v>182</v>
      </c>
      <c r="C989" s="22" t="s">
        <v>4366</v>
      </c>
      <c r="E989" s="23" t="s">
        <v>4367</v>
      </c>
      <c r="L989" s="24">
        <f>SUMIFS(L990:L1005,A990:A1005,"P")</f>
        <v>0</v>
      </c>
      <c r="M989" s="24">
        <f>SUMIFS(M990:M1005,A990:A1005,"P")</f>
        <v>0</v>
      </c>
      <c r="N989" s="25"/>
    </row>
    <row r="990" ht="25.5">
      <c r="A990" s="1" t="s">
        <v>185</v>
      </c>
      <c r="B990" s="1">
        <v>241</v>
      </c>
      <c r="C990" s="26" t="s">
        <v>4368</v>
      </c>
      <c r="D990" t="s">
        <v>239</v>
      </c>
      <c r="E990" s="27" t="s">
        <v>4369</v>
      </c>
      <c r="F990" s="28" t="s">
        <v>4267</v>
      </c>
      <c r="G990" s="29">
        <v>1</v>
      </c>
      <c r="H990" s="28">
        <v>0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759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>
      <c r="A991" s="1" t="s">
        <v>191</v>
      </c>
      <c r="E991" s="27" t="s">
        <v>243</v>
      </c>
    </row>
    <row r="992">
      <c r="A992" s="1" t="s">
        <v>193</v>
      </c>
      <c r="E992" s="33" t="s">
        <v>4043</v>
      </c>
    </row>
    <row r="993" ht="25.5">
      <c r="A993" s="1" t="s">
        <v>194</v>
      </c>
      <c r="E993" s="27" t="s">
        <v>3746</v>
      </c>
    </row>
    <row r="994">
      <c r="A994" s="1" t="s">
        <v>185</v>
      </c>
      <c r="B994" s="1">
        <v>242</v>
      </c>
      <c r="C994" s="26" t="s">
        <v>4370</v>
      </c>
      <c r="D994" t="s">
        <v>239</v>
      </c>
      <c r="E994" s="27" t="s">
        <v>4361</v>
      </c>
      <c r="F994" s="28" t="s">
        <v>4267</v>
      </c>
      <c r="G994" s="29">
        <v>1</v>
      </c>
      <c r="H994" s="28">
        <v>0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759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191</v>
      </c>
      <c r="E995" s="27" t="s">
        <v>243</v>
      </c>
    </row>
    <row r="996">
      <c r="A996" s="1" t="s">
        <v>193</v>
      </c>
      <c r="E996" s="33" t="s">
        <v>4043</v>
      </c>
    </row>
    <row r="997" ht="25.5">
      <c r="A997" s="1" t="s">
        <v>194</v>
      </c>
      <c r="E997" s="27" t="s">
        <v>3746</v>
      </c>
    </row>
    <row r="998">
      <c r="A998" s="1" t="s">
        <v>185</v>
      </c>
      <c r="B998" s="1">
        <v>243</v>
      </c>
      <c r="C998" s="26" t="s">
        <v>4371</v>
      </c>
      <c r="D998" t="s">
        <v>239</v>
      </c>
      <c r="E998" s="27" t="s">
        <v>4372</v>
      </c>
      <c r="F998" s="28" t="s">
        <v>4267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759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191</v>
      </c>
      <c r="E999" s="27" t="s">
        <v>243</v>
      </c>
    </row>
    <row r="1000">
      <c r="A1000" s="1" t="s">
        <v>193</v>
      </c>
      <c r="E1000" s="33" t="s">
        <v>4043</v>
      </c>
    </row>
    <row r="1001" ht="25.5">
      <c r="A1001" s="1" t="s">
        <v>194</v>
      </c>
      <c r="E1001" s="27" t="s">
        <v>3746</v>
      </c>
    </row>
    <row r="1002">
      <c r="A1002" s="1" t="s">
        <v>185</v>
      </c>
      <c r="B1002" s="1">
        <v>244</v>
      </c>
      <c r="C1002" s="26" t="s">
        <v>4373</v>
      </c>
      <c r="D1002" t="s">
        <v>239</v>
      </c>
      <c r="E1002" s="27" t="s">
        <v>4365</v>
      </c>
      <c r="F1002" s="28" t="s">
        <v>4267</v>
      </c>
      <c r="G1002" s="29">
        <v>1</v>
      </c>
      <c r="H1002" s="28">
        <v>0</v>
      </c>
      <c r="I1002" s="30">
        <f>ROUND(G1002*H1002,P4)</f>
        <v>0</v>
      </c>
      <c r="L1002" s="31">
        <v>0</v>
      </c>
      <c r="M1002" s="24">
        <f>ROUND(G1002*L1002,P4)</f>
        <v>0</v>
      </c>
      <c r="N1002" s="25" t="s">
        <v>759</v>
      </c>
      <c r="O1002" s="32">
        <f>M1002*AA1002</f>
        <v>0</v>
      </c>
      <c r="P1002" s="1">
        <v>3</v>
      </c>
      <c r="AA1002" s="1">
        <f>IF(P1002=1,$O$3,IF(P1002=2,$O$4,$O$5))</f>
        <v>0</v>
      </c>
    </row>
    <row r="1003">
      <c r="A1003" s="1" t="s">
        <v>191</v>
      </c>
      <c r="E1003" s="27" t="s">
        <v>243</v>
      </c>
    </row>
    <row r="1004">
      <c r="A1004" s="1" t="s">
        <v>193</v>
      </c>
      <c r="E1004" s="33" t="s">
        <v>4043</v>
      </c>
    </row>
    <row r="1005" ht="25.5">
      <c r="A1005" s="1" t="s">
        <v>194</v>
      </c>
      <c r="E1005" s="27" t="s">
        <v>3746</v>
      </c>
    </row>
    <row r="1006" ht="25.5">
      <c r="A1006" s="1" t="s">
        <v>182</v>
      </c>
      <c r="C1006" s="22" t="s">
        <v>4374</v>
      </c>
      <c r="E1006" s="23" t="s">
        <v>4375</v>
      </c>
      <c r="L1006" s="24">
        <f>SUMIFS(L1007:L1054,A1007:A1054,"P")</f>
        <v>0</v>
      </c>
      <c r="M1006" s="24">
        <f>SUMIFS(M1007:M1054,A1007:A1054,"P")</f>
        <v>0</v>
      </c>
      <c r="N1006" s="25"/>
    </row>
    <row r="1007" ht="25.5">
      <c r="A1007" s="1" t="s">
        <v>185</v>
      </c>
      <c r="B1007" s="1">
        <v>245</v>
      </c>
      <c r="C1007" s="26" t="s">
        <v>4376</v>
      </c>
      <c r="D1007" t="s">
        <v>239</v>
      </c>
      <c r="E1007" s="27" t="s">
        <v>4377</v>
      </c>
      <c r="F1007" s="28" t="s">
        <v>4267</v>
      </c>
      <c r="G1007" s="29">
        <v>2</v>
      </c>
      <c r="H1007" s="28">
        <v>0</v>
      </c>
      <c r="I1007" s="30">
        <f>ROUND(G1007*H1007,P4)</f>
        <v>0</v>
      </c>
      <c r="L1007" s="31">
        <v>0</v>
      </c>
      <c r="M1007" s="24">
        <f>ROUND(G1007*L1007,P4)</f>
        <v>0</v>
      </c>
      <c r="N1007" s="25" t="s">
        <v>759</v>
      </c>
      <c r="O1007" s="32">
        <f>M1007*AA1007</f>
        <v>0</v>
      </c>
      <c r="P1007" s="1">
        <v>3</v>
      </c>
      <c r="AA1007" s="1">
        <f>IF(P1007=1,$O$3,IF(P1007=2,$O$4,$O$5))</f>
        <v>0</v>
      </c>
    </row>
    <row r="1008">
      <c r="A1008" s="1" t="s">
        <v>191</v>
      </c>
      <c r="E1008" s="27" t="s">
        <v>243</v>
      </c>
    </row>
    <row r="1009">
      <c r="A1009" s="1" t="s">
        <v>193</v>
      </c>
      <c r="E1009" s="33" t="s">
        <v>4064</v>
      </c>
    </row>
    <row r="1010" ht="25.5">
      <c r="A1010" s="1" t="s">
        <v>194</v>
      </c>
      <c r="E1010" s="27" t="s">
        <v>3746</v>
      </c>
    </row>
    <row r="1011">
      <c r="A1011" s="1" t="s">
        <v>185</v>
      </c>
      <c r="B1011" s="1">
        <v>246</v>
      </c>
      <c r="C1011" s="26" t="s">
        <v>4378</v>
      </c>
      <c r="D1011" t="s">
        <v>239</v>
      </c>
      <c r="E1011" s="27" t="s">
        <v>4379</v>
      </c>
      <c r="F1011" s="28" t="s">
        <v>4267</v>
      </c>
      <c r="G1011" s="29">
        <v>2</v>
      </c>
      <c r="H1011" s="28">
        <v>0</v>
      </c>
      <c r="I1011" s="30">
        <f>ROUND(G1011*H1011,P4)</f>
        <v>0</v>
      </c>
      <c r="L1011" s="31">
        <v>0</v>
      </c>
      <c r="M1011" s="24">
        <f>ROUND(G1011*L1011,P4)</f>
        <v>0</v>
      </c>
      <c r="N1011" s="25" t="s">
        <v>759</v>
      </c>
      <c r="O1011" s="32">
        <f>M1011*AA1011</f>
        <v>0</v>
      </c>
      <c r="P1011" s="1">
        <v>3</v>
      </c>
      <c r="AA1011" s="1">
        <f>IF(P1011=1,$O$3,IF(P1011=2,$O$4,$O$5))</f>
        <v>0</v>
      </c>
    </row>
    <row r="1012">
      <c r="A1012" s="1" t="s">
        <v>191</v>
      </c>
      <c r="E1012" s="27" t="s">
        <v>243</v>
      </c>
    </row>
    <row r="1013">
      <c r="A1013" s="1" t="s">
        <v>193</v>
      </c>
      <c r="E1013" s="33" t="s">
        <v>4064</v>
      </c>
    </row>
    <row r="1014" ht="25.5">
      <c r="A1014" s="1" t="s">
        <v>194</v>
      </c>
      <c r="E1014" s="27" t="s">
        <v>3746</v>
      </c>
    </row>
    <row r="1015">
      <c r="A1015" s="1" t="s">
        <v>185</v>
      </c>
      <c r="B1015" s="1">
        <v>247</v>
      </c>
      <c r="C1015" s="26" t="s">
        <v>4380</v>
      </c>
      <c r="D1015" t="s">
        <v>239</v>
      </c>
      <c r="E1015" s="27" t="s">
        <v>4381</v>
      </c>
      <c r="F1015" s="28" t="s">
        <v>4267</v>
      </c>
      <c r="G1015" s="29">
        <v>2</v>
      </c>
      <c r="H1015" s="28">
        <v>0</v>
      </c>
      <c r="I1015" s="30">
        <f>ROUND(G1015*H1015,P4)</f>
        <v>0</v>
      </c>
      <c r="L1015" s="31">
        <v>0</v>
      </c>
      <c r="M1015" s="24">
        <f>ROUND(G1015*L1015,P4)</f>
        <v>0</v>
      </c>
      <c r="N1015" s="25" t="s">
        <v>759</v>
      </c>
      <c r="O1015" s="32">
        <f>M1015*AA1015</f>
        <v>0</v>
      </c>
      <c r="P1015" s="1">
        <v>3</v>
      </c>
      <c r="AA1015" s="1">
        <f>IF(P1015=1,$O$3,IF(P1015=2,$O$4,$O$5))</f>
        <v>0</v>
      </c>
    </row>
    <row r="1016">
      <c r="A1016" s="1" t="s">
        <v>191</v>
      </c>
      <c r="E1016" s="27" t="s">
        <v>243</v>
      </c>
    </row>
    <row r="1017">
      <c r="A1017" s="1" t="s">
        <v>193</v>
      </c>
      <c r="E1017" s="33" t="s">
        <v>4064</v>
      </c>
    </row>
    <row r="1018" ht="25.5">
      <c r="A1018" s="1" t="s">
        <v>194</v>
      </c>
      <c r="E1018" s="27" t="s">
        <v>3746</v>
      </c>
    </row>
    <row r="1019">
      <c r="A1019" s="1" t="s">
        <v>185</v>
      </c>
      <c r="B1019" s="1">
        <v>248</v>
      </c>
      <c r="C1019" s="26" t="s">
        <v>4382</v>
      </c>
      <c r="D1019" t="s">
        <v>239</v>
      </c>
      <c r="E1019" s="27" t="s">
        <v>4383</v>
      </c>
      <c r="F1019" s="28" t="s">
        <v>4267</v>
      </c>
      <c r="G1019" s="29">
        <v>2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759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191</v>
      </c>
      <c r="E1020" s="27" t="s">
        <v>243</v>
      </c>
    </row>
    <row r="1021">
      <c r="A1021" s="1" t="s">
        <v>193</v>
      </c>
      <c r="E1021" s="33" t="s">
        <v>4064</v>
      </c>
    </row>
    <row r="1022" ht="25.5">
      <c r="A1022" s="1" t="s">
        <v>194</v>
      </c>
      <c r="E1022" s="27" t="s">
        <v>3746</v>
      </c>
    </row>
    <row r="1023">
      <c r="A1023" s="1" t="s">
        <v>185</v>
      </c>
      <c r="B1023" s="1">
        <v>249</v>
      </c>
      <c r="C1023" s="26" t="s">
        <v>4384</v>
      </c>
      <c r="D1023" t="s">
        <v>239</v>
      </c>
      <c r="E1023" s="27" t="s">
        <v>4385</v>
      </c>
      <c r="F1023" s="28" t="s">
        <v>4267</v>
      </c>
      <c r="G1023" s="29">
        <v>2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759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191</v>
      </c>
      <c r="E1024" s="27" t="s">
        <v>243</v>
      </c>
    </row>
    <row r="1025">
      <c r="A1025" s="1" t="s">
        <v>193</v>
      </c>
      <c r="E1025" s="33" t="s">
        <v>4064</v>
      </c>
    </row>
    <row r="1026" ht="25.5">
      <c r="A1026" s="1" t="s">
        <v>194</v>
      </c>
      <c r="E1026" s="27" t="s">
        <v>3746</v>
      </c>
    </row>
    <row r="1027">
      <c r="A1027" s="1" t="s">
        <v>185</v>
      </c>
      <c r="B1027" s="1">
        <v>250</v>
      </c>
      <c r="C1027" s="26" t="s">
        <v>4386</v>
      </c>
      <c r="D1027" t="s">
        <v>239</v>
      </c>
      <c r="E1027" s="27" t="s">
        <v>4387</v>
      </c>
      <c r="F1027" s="28" t="s">
        <v>4267</v>
      </c>
      <c r="G1027" s="29">
        <v>2</v>
      </c>
      <c r="H1027" s="28">
        <v>0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759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191</v>
      </c>
      <c r="E1028" s="27" t="s">
        <v>243</v>
      </c>
    </row>
    <row r="1029">
      <c r="A1029" s="1" t="s">
        <v>193</v>
      </c>
      <c r="E1029" s="33" t="s">
        <v>4064</v>
      </c>
    </row>
    <row r="1030" ht="25.5">
      <c r="A1030" s="1" t="s">
        <v>194</v>
      </c>
      <c r="E1030" s="27" t="s">
        <v>3746</v>
      </c>
    </row>
    <row r="1031">
      <c r="A1031" s="1" t="s">
        <v>185</v>
      </c>
      <c r="B1031" s="1">
        <v>251</v>
      </c>
      <c r="C1031" s="26" t="s">
        <v>4388</v>
      </c>
      <c r="D1031" t="s">
        <v>239</v>
      </c>
      <c r="E1031" s="27" t="s">
        <v>4389</v>
      </c>
      <c r="F1031" s="28" t="s">
        <v>4267</v>
      </c>
      <c r="G1031" s="29">
        <v>2</v>
      </c>
      <c r="H1031" s="28">
        <v>0</v>
      </c>
      <c r="I1031" s="30">
        <f>ROUND(G1031*H1031,P4)</f>
        <v>0</v>
      </c>
      <c r="L1031" s="31">
        <v>0</v>
      </c>
      <c r="M1031" s="24">
        <f>ROUND(G1031*L1031,P4)</f>
        <v>0</v>
      </c>
      <c r="N1031" s="25" t="s">
        <v>759</v>
      </c>
      <c r="O1031" s="32">
        <f>M1031*AA1031</f>
        <v>0</v>
      </c>
      <c r="P1031" s="1">
        <v>3</v>
      </c>
      <c r="AA1031" s="1">
        <f>IF(P1031=1,$O$3,IF(P1031=2,$O$4,$O$5))</f>
        <v>0</v>
      </c>
    </row>
    <row r="1032">
      <c r="A1032" s="1" t="s">
        <v>191</v>
      </c>
      <c r="E1032" s="27" t="s">
        <v>243</v>
      </c>
    </row>
    <row r="1033">
      <c r="A1033" s="1" t="s">
        <v>193</v>
      </c>
      <c r="E1033" s="33" t="s">
        <v>4064</v>
      </c>
    </row>
    <row r="1034" ht="25.5">
      <c r="A1034" s="1" t="s">
        <v>194</v>
      </c>
      <c r="E1034" s="27" t="s">
        <v>3746</v>
      </c>
    </row>
    <row r="1035">
      <c r="A1035" s="1" t="s">
        <v>185</v>
      </c>
      <c r="B1035" s="1">
        <v>252</v>
      </c>
      <c r="C1035" s="26" t="s">
        <v>4390</v>
      </c>
      <c r="D1035" t="s">
        <v>239</v>
      </c>
      <c r="E1035" s="27" t="s">
        <v>4391</v>
      </c>
      <c r="F1035" s="28" t="s">
        <v>4267</v>
      </c>
      <c r="G1035" s="29">
        <v>2</v>
      </c>
      <c r="H1035" s="28">
        <v>0</v>
      </c>
      <c r="I1035" s="30">
        <f>ROUND(G1035*H1035,P4)</f>
        <v>0</v>
      </c>
      <c r="L1035" s="31">
        <v>0</v>
      </c>
      <c r="M1035" s="24">
        <f>ROUND(G1035*L1035,P4)</f>
        <v>0</v>
      </c>
      <c r="N1035" s="25" t="s">
        <v>759</v>
      </c>
      <c r="O1035" s="32">
        <f>M1035*AA1035</f>
        <v>0</v>
      </c>
      <c r="P1035" s="1">
        <v>3</v>
      </c>
      <c r="AA1035" s="1">
        <f>IF(P1035=1,$O$3,IF(P1035=2,$O$4,$O$5))</f>
        <v>0</v>
      </c>
    </row>
    <row r="1036">
      <c r="A1036" s="1" t="s">
        <v>191</v>
      </c>
      <c r="E1036" s="27" t="s">
        <v>243</v>
      </c>
    </row>
    <row r="1037">
      <c r="A1037" s="1" t="s">
        <v>193</v>
      </c>
      <c r="E1037" s="33" t="s">
        <v>4064</v>
      </c>
    </row>
    <row r="1038" ht="25.5">
      <c r="A1038" s="1" t="s">
        <v>194</v>
      </c>
      <c r="E1038" s="27" t="s">
        <v>3746</v>
      </c>
    </row>
    <row r="1039">
      <c r="A1039" s="1" t="s">
        <v>185</v>
      </c>
      <c r="B1039" s="1">
        <v>253</v>
      </c>
      <c r="C1039" s="26" t="s">
        <v>4392</v>
      </c>
      <c r="D1039" t="s">
        <v>239</v>
      </c>
      <c r="E1039" s="27" t="s">
        <v>4393</v>
      </c>
      <c r="F1039" s="28" t="s">
        <v>4267</v>
      </c>
      <c r="G1039" s="29">
        <v>2</v>
      </c>
      <c r="H1039" s="28">
        <v>0</v>
      </c>
      <c r="I1039" s="30">
        <f>ROUND(G1039*H1039,P4)</f>
        <v>0</v>
      </c>
      <c r="L1039" s="31">
        <v>0</v>
      </c>
      <c r="M1039" s="24">
        <f>ROUND(G1039*L1039,P4)</f>
        <v>0</v>
      </c>
      <c r="N1039" s="25" t="s">
        <v>759</v>
      </c>
      <c r="O1039" s="32">
        <f>M1039*AA1039</f>
        <v>0</v>
      </c>
      <c r="P1039" s="1">
        <v>3</v>
      </c>
      <c r="AA1039" s="1">
        <f>IF(P1039=1,$O$3,IF(P1039=2,$O$4,$O$5))</f>
        <v>0</v>
      </c>
    </row>
    <row r="1040">
      <c r="A1040" s="1" t="s">
        <v>191</v>
      </c>
      <c r="E1040" s="27" t="s">
        <v>243</v>
      </c>
    </row>
    <row r="1041">
      <c r="A1041" s="1" t="s">
        <v>193</v>
      </c>
      <c r="E1041" s="33" t="s">
        <v>4064</v>
      </c>
    </row>
    <row r="1042" ht="25.5">
      <c r="A1042" s="1" t="s">
        <v>194</v>
      </c>
      <c r="E1042" s="27" t="s">
        <v>3746</v>
      </c>
    </row>
    <row r="1043">
      <c r="A1043" s="1" t="s">
        <v>185</v>
      </c>
      <c r="B1043" s="1">
        <v>254</v>
      </c>
      <c r="C1043" s="26" t="s">
        <v>4394</v>
      </c>
      <c r="D1043" t="s">
        <v>239</v>
      </c>
      <c r="E1043" s="27" t="s">
        <v>4395</v>
      </c>
      <c r="F1043" s="28" t="s">
        <v>4267</v>
      </c>
      <c r="G1043" s="29">
        <v>2</v>
      </c>
      <c r="H1043" s="28">
        <v>0</v>
      </c>
      <c r="I1043" s="30">
        <f>ROUND(G1043*H1043,P4)</f>
        <v>0</v>
      </c>
      <c r="L1043" s="31">
        <v>0</v>
      </c>
      <c r="M1043" s="24">
        <f>ROUND(G1043*L1043,P4)</f>
        <v>0</v>
      </c>
      <c r="N1043" s="25" t="s">
        <v>759</v>
      </c>
      <c r="O1043" s="32">
        <f>M1043*AA1043</f>
        <v>0</v>
      </c>
      <c r="P1043" s="1">
        <v>3</v>
      </c>
      <c r="AA1043" s="1">
        <f>IF(P1043=1,$O$3,IF(P1043=2,$O$4,$O$5))</f>
        <v>0</v>
      </c>
    </row>
    <row r="1044">
      <c r="A1044" s="1" t="s">
        <v>191</v>
      </c>
      <c r="E1044" s="27" t="s">
        <v>243</v>
      </c>
    </row>
    <row r="1045">
      <c r="A1045" s="1" t="s">
        <v>193</v>
      </c>
      <c r="E1045" s="33" t="s">
        <v>4064</v>
      </c>
    </row>
    <row r="1046" ht="25.5">
      <c r="A1046" s="1" t="s">
        <v>194</v>
      </c>
      <c r="E1046" s="27" t="s">
        <v>3746</v>
      </c>
    </row>
    <row r="1047">
      <c r="A1047" s="1" t="s">
        <v>185</v>
      </c>
      <c r="B1047" s="1">
        <v>255</v>
      </c>
      <c r="C1047" s="26" t="s">
        <v>4396</v>
      </c>
      <c r="D1047" t="s">
        <v>239</v>
      </c>
      <c r="E1047" s="27" t="s">
        <v>4397</v>
      </c>
      <c r="F1047" s="28" t="s">
        <v>4267</v>
      </c>
      <c r="G1047" s="29">
        <v>2</v>
      </c>
      <c r="H1047" s="28">
        <v>0</v>
      </c>
      <c r="I1047" s="30">
        <f>ROUND(G1047*H1047,P4)</f>
        <v>0</v>
      </c>
      <c r="L1047" s="31">
        <v>0</v>
      </c>
      <c r="M1047" s="24">
        <f>ROUND(G1047*L1047,P4)</f>
        <v>0</v>
      </c>
      <c r="N1047" s="25" t="s">
        <v>759</v>
      </c>
      <c r="O1047" s="32">
        <f>M1047*AA1047</f>
        <v>0</v>
      </c>
      <c r="P1047" s="1">
        <v>3</v>
      </c>
      <c r="AA1047" s="1">
        <f>IF(P1047=1,$O$3,IF(P1047=2,$O$4,$O$5))</f>
        <v>0</v>
      </c>
    </row>
    <row r="1048">
      <c r="A1048" s="1" t="s">
        <v>191</v>
      </c>
      <c r="E1048" s="27" t="s">
        <v>243</v>
      </c>
    </row>
    <row r="1049">
      <c r="A1049" s="1" t="s">
        <v>193</v>
      </c>
      <c r="E1049" s="33" t="s">
        <v>4064</v>
      </c>
    </row>
    <row r="1050" ht="25.5">
      <c r="A1050" s="1" t="s">
        <v>194</v>
      </c>
      <c r="E1050" s="27" t="s">
        <v>3746</v>
      </c>
    </row>
    <row r="1051">
      <c r="A1051" s="1" t="s">
        <v>185</v>
      </c>
      <c r="B1051" s="1">
        <v>256</v>
      </c>
      <c r="C1051" s="26" t="s">
        <v>4398</v>
      </c>
      <c r="D1051" t="s">
        <v>239</v>
      </c>
      <c r="E1051" s="27" t="s">
        <v>4399</v>
      </c>
      <c r="F1051" s="28" t="s">
        <v>4267</v>
      </c>
      <c r="G1051" s="29">
        <v>2</v>
      </c>
      <c r="H1051" s="28">
        <v>0</v>
      </c>
      <c r="I1051" s="30">
        <f>ROUND(G1051*H1051,P4)</f>
        <v>0</v>
      </c>
      <c r="L1051" s="31">
        <v>0</v>
      </c>
      <c r="M1051" s="24">
        <f>ROUND(G1051*L1051,P4)</f>
        <v>0</v>
      </c>
      <c r="N1051" s="25" t="s">
        <v>759</v>
      </c>
      <c r="O1051" s="32">
        <f>M1051*AA1051</f>
        <v>0</v>
      </c>
      <c r="P1051" s="1">
        <v>3</v>
      </c>
      <c r="AA1051" s="1">
        <f>IF(P1051=1,$O$3,IF(P1051=2,$O$4,$O$5))</f>
        <v>0</v>
      </c>
    </row>
    <row r="1052">
      <c r="A1052" s="1" t="s">
        <v>191</v>
      </c>
      <c r="E1052" s="27" t="s">
        <v>243</v>
      </c>
    </row>
    <row r="1053">
      <c r="A1053" s="1" t="s">
        <v>193</v>
      </c>
      <c r="E1053" s="33" t="s">
        <v>4064</v>
      </c>
    </row>
    <row r="1054" ht="25.5">
      <c r="A1054" s="1" t="s">
        <v>194</v>
      </c>
      <c r="E1054" s="27" t="s">
        <v>3746</v>
      </c>
    </row>
    <row r="1055" ht="25.5">
      <c r="A1055" s="1" t="s">
        <v>182</v>
      </c>
      <c r="C1055" s="22" t="s">
        <v>4400</v>
      </c>
      <c r="E1055" s="23" t="s">
        <v>4401</v>
      </c>
      <c r="L1055" s="24">
        <f>SUMIFS(L1056:L1071,A1056:A1071,"P")</f>
        <v>0</v>
      </c>
      <c r="M1055" s="24">
        <f>SUMIFS(M1056:M1071,A1056:A1071,"P")</f>
        <v>0</v>
      </c>
      <c r="N1055" s="25"/>
    </row>
    <row r="1056" ht="25.5">
      <c r="A1056" s="1" t="s">
        <v>185</v>
      </c>
      <c r="B1056" s="1">
        <v>257</v>
      </c>
      <c r="C1056" s="26" t="s">
        <v>4402</v>
      </c>
      <c r="D1056" t="s">
        <v>239</v>
      </c>
      <c r="E1056" s="27" t="s">
        <v>4403</v>
      </c>
      <c r="F1056" s="28" t="s">
        <v>4267</v>
      </c>
      <c r="G1056" s="29">
        <v>2</v>
      </c>
      <c r="H1056" s="28">
        <v>0</v>
      </c>
      <c r="I1056" s="30">
        <f>ROUND(G1056*H1056,P4)</f>
        <v>0</v>
      </c>
      <c r="L1056" s="31">
        <v>0</v>
      </c>
      <c r="M1056" s="24">
        <f>ROUND(G1056*L1056,P4)</f>
        <v>0</v>
      </c>
      <c r="N1056" s="25" t="s">
        <v>759</v>
      </c>
      <c r="O1056" s="32">
        <f>M1056*AA1056</f>
        <v>0</v>
      </c>
      <c r="P1056" s="1">
        <v>3</v>
      </c>
      <c r="AA1056" s="1">
        <f>IF(P1056=1,$O$3,IF(P1056=2,$O$4,$O$5))</f>
        <v>0</v>
      </c>
    </row>
    <row r="1057">
      <c r="A1057" s="1" t="s">
        <v>191</v>
      </c>
      <c r="E1057" s="27" t="s">
        <v>243</v>
      </c>
    </row>
    <row r="1058">
      <c r="A1058" s="1" t="s">
        <v>193</v>
      </c>
      <c r="E1058" s="33" t="s">
        <v>4064</v>
      </c>
    </row>
    <row r="1059" ht="25.5">
      <c r="A1059" s="1" t="s">
        <v>194</v>
      </c>
      <c r="E1059" s="27" t="s">
        <v>3746</v>
      </c>
    </row>
    <row r="1060">
      <c r="A1060" s="1" t="s">
        <v>185</v>
      </c>
      <c r="B1060" s="1">
        <v>258</v>
      </c>
      <c r="C1060" s="26" t="s">
        <v>4404</v>
      </c>
      <c r="D1060" t="s">
        <v>239</v>
      </c>
      <c r="E1060" s="27" t="s">
        <v>4361</v>
      </c>
      <c r="F1060" s="28" t="s">
        <v>4267</v>
      </c>
      <c r="G1060" s="29">
        <v>2</v>
      </c>
      <c r="H1060" s="28">
        <v>0</v>
      </c>
      <c r="I1060" s="30">
        <f>ROUND(G1060*H1060,P4)</f>
        <v>0</v>
      </c>
      <c r="L1060" s="31">
        <v>0</v>
      </c>
      <c r="M1060" s="24">
        <f>ROUND(G1060*L1060,P4)</f>
        <v>0</v>
      </c>
      <c r="N1060" s="25" t="s">
        <v>759</v>
      </c>
      <c r="O1060" s="32">
        <f>M1060*AA1060</f>
        <v>0</v>
      </c>
      <c r="P1060" s="1">
        <v>3</v>
      </c>
      <c r="AA1060" s="1">
        <f>IF(P1060=1,$O$3,IF(P1060=2,$O$4,$O$5))</f>
        <v>0</v>
      </c>
    </row>
    <row r="1061">
      <c r="A1061" s="1" t="s">
        <v>191</v>
      </c>
      <c r="E1061" s="27" t="s">
        <v>243</v>
      </c>
    </row>
    <row r="1062">
      <c r="A1062" s="1" t="s">
        <v>193</v>
      </c>
      <c r="E1062" s="33" t="s">
        <v>4064</v>
      </c>
    </row>
    <row r="1063" ht="25.5">
      <c r="A1063" s="1" t="s">
        <v>194</v>
      </c>
      <c r="E1063" s="27" t="s">
        <v>3746</v>
      </c>
    </row>
    <row r="1064">
      <c r="A1064" s="1" t="s">
        <v>185</v>
      </c>
      <c r="B1064" s="1">
        <v>259</v>
      </c>
      <c r="C1064" s="26" t="s">
        <v>4405</v>
      </c>
      <c r="D1064" t="s">
        <v>239</v>
      </c>
      <c r="E1064" s="27" t="s">
        <v>4406</v>
      </c>
      <c r="F1064" s="28" t="s">
        <v>4267</v>
      </c>
      <c r="G1064" s="29">
        <v>2</v>
      </c>
      <c r="H1064" s="28">
        <v>0</v>
      </c>
      <c r="I1064" s="30">
        <f>ROUND(G1064*H1064,P4)</f>
        <v>0</v>
      </c>
      <c r="L1064" s="31">
        <v>0</v>
      </c>
      <c r="M1064" s="24">
        <f>ROUND(G1064*L1064,P4)</f>
        <v>0</v>
      </c>
      <c r="N1064" s="25" t="s">
        <v>759</v>
      </c>
      <c r="O1064" s="32">
        <f>M1064*AA1064</f>
        <v>0</v>
      </c>
      <c r="P1064" s="1">
        <v>3</v>
      </c>
      <c r="AA1064" s="1">
        <f>IF(P1064=1,$O$3,IF(P1064=2,$O$4,$O$5))</f>
        <v>0</v>
      </c>
    </row>
    <row r="1065">
      <c r="A1065" s="1" t="s">
        <v>191</v>
      </c>
      <c r="E1065" s="27" t="s">
        <v>243</v>
      </c>
    </row>
    <row r="1066">
      <c r="A1066" s="1" t="s">
        <v>193</v>
      </c>
      <c r="E1066" s="33" t="s">
        <v>4064</v>
      </c>
    </row>
    <row r="1067" ht="25.5">
      <c r="A1067" s="1" t="s">
        <v>194</v>
      </c>
      <c r="E1067" s="27" t="s">
        <v>3746</v>
      </c>
    </row>
    <row r="1068">
      <c r="A1068" s="1" t="s">
        <v>185</v>
      </c>
      <c r="B1068" s="1">
        <v>260</v>
      </c>
      <c r="C1068" s="26" t="s">
        <v>4407</v>
      </c>
      <c r="D1068" t="s">
        <v>239</v>
      </c>
      <c r="E1068" s="27" t="s">
        <v>4365</v>
      </c>
      <c r="F1068" s="28" t="s">
        <v>4267</v>
      </c>
      <c r="G1068" s="29">
        <v>2</v>
      </c>
      <c r="H1068" s="28">
        <v>0</v>
      </c>
      <c r="I1068" s="30">
        <f>ROUND(G1068*H1068,P4)</f>
        <v>0</v>
      </c>
      <c r="L1068" s="31">
        <v>0</v>
      </c>
      <c r="M1068" s="24">
        <f>ROUND(G1068*L1068,P4)</f>
        <v>0</v>
      </c>
      <c r="N1068" s="25" t="s">
        <v>759</v>
      </c>
      <c r="O1068" s="32">
        <f>M1068*AA1068</f>
        <v>0</v>
      </c>
      <c r="P1068" s="1">
        <v>3</v>
      </c>
      <c r="AA1068" s="1">
        <f>IF(P1068=1,$O$3,IF(P1068=2,$O$4,$O$5))</f>
        <v>0</v>
      </c>
    </row>
    <row r="1069">
      <c r="A1069" s="1" t="s">
        <v>191</v>
      </c>
      <c r="E1069" s="27" t="s">
        <v>243</v>
      </c>
    </row>
    <row r="1070">
      <c r="A1070" s="1" t="s">
        <v>193</v>
      </c>
      <c r="E1070" s="33" t="s">
        <v>4064</v>
      </c>
    </row>
    <row r="1071" ht="25.5">
      <c r="A1071" s="1" t="s">
        <v>194</v>
      </c>
      <c r="E1071" s="27" t="s">
        <v>3746</v>
      </c>
    </row>
    <row r="1072">
      <c r="A1072" s="1" t="s">
        <v>182</v>
      </c>
      <c r="C1072" s="22" t="s">
        <v>4408</v>
      </c>
      <c r="E1072" s="23" t="s">
        <v>4409</v>
      </c>
      <c r="L1072" s="24">
        <f>SUMIFS(L1073:L1100,A1073:A1100,"P")</f>
        <v>0</v>
      </c>
      <c r="M1072" s="24">
        <f>SUMIFS(M1073:M1100,A1073:A1100,"P")</f>
        <v>0</v>
      </c>
      <c r="N1072" s="25"/>
    </row>
    <row r="1073">
      <c r="A1073" s="1" t="s">
        <v>185</v>
      </c>
      <c r="B1073" s="1">
        <v>261</v>
      </c>
      <c r="C1073" s="26" t="s">
        <v>4410</v>
      </c>
      <c r="D1073" t="s">
        <v>239</v>
      </c>
      <c r="E1073" s="27" t="s">
        <v>4411</v>
      </c>
      <c r="F1073" s="28" t="s">
        <v>319</v>
      </c>
      <c r="G1073" s="29">
        <v>1</v>
      </c>
      <c r="H1073" s="28">
        <v>0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759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191</v>
      </c>
      <c r="E1074" s="27" t="s">
        <v>243</v>
      </c>
    </row>
    <row r="1075">
      <c r="A1075" s="1" t="s">
        <v>193</v>
      </c>
      <c r="E1075" s="33" t="s">
        <v>4043</v>
      </c>
    </row>
    <row r="1076" ht="25.5">
      <c r="A1076" s="1" t="s">
        <v>194</v>
      </c>
      <c r="E1076" s="27" t="s">
        <v>3746</v>
      </c>
    </row>
    <row r="1077">
      <c r="A1077" s="1" t="s">
        <v>185</v>
      </c>
      <c r="B1077" s="1">
        <v>262</v>
      </c>
      <c r="C1077" s="26" t="s">
        <v>4412</v>
      </c>
      <c r="D1077" t="s">
        <v>239</v>
      </c>
      <c r="E1077" s="27" t="s">
        <v>4413</v>
      </c>
      <c r="F1077" s="28" t="s">
        <v>2203</v>
      </c>
      <c r="G1077" s="29">
        <v>10</v>
      </c>
      <c r="H1077" s="28">
        <v>0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759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191</v>
      </c>
      <c r="E1078" s="27" t="s">
        <v>243</v>
      </c>
    </row>
    <row r="1079">
      <c r="A1079" s="1" t="s">
        <v>193</v>
      </c>
      <c r="E1079" s="33" t="s">
        <v>4414</v>
      </c>
    </row>
    <row r="1080" ht="25.5">
      <c r="A1080" s="1" t="s">
        <v>194</v>
      </c>
      <c r="E1080" s="27" t="s">
        <v>3746</v>
      </c>
    </row>
    <row r="1081">
      <c r="A1081" s="1" t="s">
        <v>185</v>
      </c>
      <c r="B1081" s="1">
        <v>263</v>
      </c>
      <c r="C1081" s="26" t="s">
        <v>4415</v>
      </c>
      <c r="D1081" t="s">
        <v>239</v>
      </c>
      <c r="E1081" s="27" t="s">
        <v>4416</v>
      </c>
      <c r="F1081" s="28" t="s">
        <v>503</v>
      </c>
      <c r="G1081" s="29">
        <v>2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759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191</v>
      </c>
      <c r="E1082" s="27" t="s">
        <v>243</v>
      </c>
    </row>
    <row r="1083">
      <c r="A1083" s="1" t="s">
        <v>193</v>
      </c>
      <c r="E1083" s="33" t="s">
        <v>4064</v>
      </c>
    </row>
    <row r="1084" ht="25.5">
      <c r="A1084" s="1" t="s">
        <v>194</v>
      </c>
      <c r="E1084" s="27" t="s">
        <v>3746</v>
      </c>
    </row>
    <row r="1085">
      <c r="A1085" s="1" t="s">
        <v>185</v>
      </c>
      <c r="B1085" s="1">
        <v>264</v>
      </c>
      <c r="C1085" s="26" t="s">
        <v>4417</v>
      </c>
      <c r="D1085" t="s">
        <v>239</v>
      </c>
      <c r="E1085" s="27" t="s">
        <v>4418</v>
      </c>
      <c r="F1085" s="28" t="s">
        <v>319</v>
      </c>
      <c r="G1085" s="29">
        <v>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759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191</v>
      </c>
      <c r="E1086" s="27" t="s">
        <v>243</v>
      </c>
    </row>
    <row r="1087">
      <c r="A1087" s="1" t="s">
        <v>193</v>
      </c>
      <c r="E1087" s="33" t="s">
        <v>4043</v>
      </c>
    </row>
    <row r="1088" ht="25.5">
      <c r="A1088" s="1" t="s">
        <v>194</v>
      </c>
      <c r="E1088" s="27" t="s">
        <v>3746</v>
      </c>
    </row>
    <row r="1089">
      <c r="A1089" s="1" t="s">
        <v>185</v>
      </c>
      <c r="B1089" s="1">
        <v>265</v>
      </c>
      <c r="C1089" s="26" t="s">
        <v>4419</v>
      </c>
      <c r="D1089" t="s">
        <v>239</v>
      </c>
      <c r="E1089" s="27" t="s">
        <v>4420</v>
      </c>
      <c r="F1089" s="28" t="s">
        <v>503</v>
      </c>
      <c r="G1089" s="29">
        <v>1</v>
      </c>
      <c r="H1089" s="28">
        <v>0</v>
      </c>
      <c r="I1089" s="30">
        <f>ROUND(G1089*H1089,P4)</f>
        <v>0</v>
      </c>
      <c r="L1089" s="31">
        <v>0</v>
      </c>
      <c r="M1089" s="24">
        <f>ROUND(G1089*L1089,P4)</f>
        <v>0</v>
      </c>
      <c r="N1089" s="25" t="s">
        <v>759</v>
      </c>
      <c r="O1089" s="32">
        <f>M1089*AA1089</f>
        <v>0</v>
      </c>
      <c r="P1089" s="1">
        <v>3</v>
      </c>
      <c r="AA1089" s="1">
        <f>IF(P1089=1,$O$3,IF(P1089=2,$O$4,$O$5))</f>
        <v>0</v>
      </c>
    </row>
    <row r="1090">
      <c r="A1090" s="1" t="s">
        <v>191</v>
      </c>
      <c r="E1090" s="27" t="s">
        <v>243</v>
      </c>
    </row>
    <row r="1091">
      <c r="A1091" s="1" t="s">
        <v>193</v>
      </c>
      <c r="E1091" s="33" t="s">
        <v>4043</v>
      </c>
    </row>
    <row r="1092" ht="25.5">
      <c r="A1092" s="1" t="s">
        <v>194</v>
      </c>
      <c r="E1092" s="27" t="s">
        <v>3746</v>
      </c>
    </row>
    <row r="1093">
      <c r="A1093" s="1" t="s">
        <v>185</v>
      </c>
      <c r="B1093" s="1">
        <v>266</v>
      </c>
      <c r="C1093" s="26" t="s">
        <v>4421</v>
      </c>
      <c r="D1093" t="s">
        <v>239</v>
      </c>
      <c r="E1093" s="27" t="s">
        <v>4422</v>
      </c>
      <c r="F1093" s="28" t="s">
        <v>319</v>
      </c>
      <c r="G1093" s="29">
        <v>1</v>
      </c>
      <c r="H1093" s="28">
        <v>0</v>
      </c>
      <c r="I1093" s="30">
        <f>ROUND(G1093*H1093,P4)</f>
        <v>0</v>
      </c>
      <c r="L1093" s="31">
        <v>0</v>
      </c>
      <c r="M1093" s="24">
        <f>ROUND(G1093*L1093,P4)</f>
        <v>0</v>
      </c>
      <c r="N1093" s="25" t="s">
        <v>759</v>
      </c>
      <c r="O1093" s="32">
        <f>M1093*AA1093</f>
        <v>0</v>
      </c>
      <c r="P1093" s="1">
        <v>3</v>
      </c>
      <c r="AA1093" s="1">
        <f>IF(P1093=1,$O$3,IF(P1093=2,$O$4,$O$5))</f>
        <v>0</v>
      </c>
    </row>
    <row r="1094">
      <c r="A1094" s="1" t="s">
        <v>191</v>
      </c>
      <c r="E1094" s="27" t="s">
        <v>243</v>
      </c>
    </row>
    <row r="1095">
      <c r="A1095" s="1" t="s">
        <v>193</v>
      </c>
      <c r="E1095" s="33" t="s">
        <v>4043</v>
      </c>
    </row>
    <row r="1096" ht="25.5">
      <c r="A1096" s="1" t="s">
        <v>194</v>
      </c>
      <c r="E1096" s="27" t="s">
        <v>3746</v>
      </c>
    </row>
    <row r="1097">
      <c r="A1097" s="1" t="s">
        <v>185</v>
      </c>
      <c r="B1097" s="1">
        <v>267</v>
      </c>
      <c r="C1097" s="26" t="s">
        <v>4423</v>
      </c>
      <c r="D1097" t="s">
        <v>239</v>
      </c>
      <c r="E1097" s="27" t="s">
        <v>4424</v>
      </c>
      <c r="F1097" s="28" t="s">
        <v>319</v>
      </c>
      <c r="G1097" s="29">
        <v>1</v>
      </c>
      <c r="H1097" s="28">
        <v>0</v>
      </c>
      <c r="I1097" s="30">
        <f>ROUND(G1097*H1097,P4)</f>
        <v>0</v>
      </c>
      <c r="L1097" s="31">
        <v>0</v>
      </c>
      <c r="M1097" s="24">
        <f>ROUND(G1097*L1097,P4)</f>
        <v>0</v>
      </c>
      <c r="N1097" s="25" t="s">
        <v>759</v>
      </c>
      <c r="O1097" s="32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191</v>
      </c>
      <c r="E1098" s="27" t="s">
        <v>243</v>
      </c>
    </row>
    <row r="1099">
      <c r="A1099" s="1" t="s">
        <v>193</v>
      </c>
      <c r="E1099" s="33" t="s">
        <v>4043</v>
      </c>
    </row>
    <row r="1100" ht="25.5">
      <c r="A1100" s="1" t="s">
        <v>194</v>
      </c>
      <c r="E1100" s="27" t="s">
        <v>3746</v>
      </c>
    </row>
    <row r="1101">
      <c r="A1101" s="1" t="s">
        <v>182</v>
      </c>
      <c r="C1101" s="22" t="s">
        <v>4425</v>
      </c>
      <c r="E1101" s="23" t="s">
        <v>4426</v>
      </c>
      <c r="L1101" s="24">
        <f>SUMIFS(L1102:L1129,A1102:A1129,"P")</f>
        <v>0</v>
      </c>
      <c r="M1101" s="24">
        <f>SUMIFS(M1102:M1129,A1102:A1129,"P")</f>
        <v>0</v>
      </c>
      <c r="N1101" s="25"/>
    </row>
    <row r="1102" ht="25.5">
      <c r="A1102" s="1" t="s">
        <v>185</v>
      </c>
      <c r="B1102" s="1">
        <v>268</v>
      </c>
      <c r="C1102" s="26" t="s">
        <v>4427</v>
      </c>
      <c r="D1102" t="s">
        <v>239</v>
      </c>
      <c r="E1102" s="27" t="s">
        <v>4428</v>
      </c>
      <c r="F1102" s="28" t="s">
        <v>4267</v>
      </c>
      <c r="G1102" s="29">
        <v>1</v>
      </c>
      <c r="H1102" s="28">
        <v>0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759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191</v>
      </c>
      <c r="E1103" s="27" t="s">
        <v>243</v>
      </c>
    </row>
    <row r="1104" ht="102">
      <c r="A1104" s="1" t="s">
        <v>193</v>
      </c>
      <c r="E1104" s="33" t="s">
        <v>4429</v>
      </c>
    </row>
    <row r="1105" ht="25.5">
      <c r="A1105" s="1" t="s">
        <v>194</v>
      </c>
      <c r="E1105" s="27" t="s">
        <v>3746</v>
      </c>
    </row>
    <row r="1106">
      <c r="A1106" s="1" t="s">
        <v>185</v>
      </c>
      <c r="B1106" s="1">
        <v>269</v>
      </c>
      <c r="C1106" s="26" t="s">
        <v>4430</v>
      </c>
      <c r="D1106" t="s">
        <v>239</v>
      </c>
      <c r="E1106" s="27" t="s">
        <v>4431</v>
      </c>
      <c r="F1106" s="28" t="s">
        <v>4267</v>
      </c>
      <c r="G1106" s="29">
        <v>1</v>
      </c>
      <c r="H1106" s="28">
        <v>0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759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191</v>
      </c>
      <c r="E1107" s="27" t="s">
        <v>243</v>
      </c>
    </row>
    <row r="1108">
      <c r="A1108" s="1" t="s">
        <v>193</v>
      </c>
      <c r="E1108" s="33" t="s">
        <v>4043</v>
      </c>
    </row>
    <row r="1109" ht="25.5">
      <c r="A1109" s="1" t="s">
        <v>194</v>
      </c>
      <c r="E1109" s="27" t="s">
        <v>3746</v>
      </c>
    </row>
    <row r="1110" ht="25.5">
      <c r="A1110" s="1" t="s">
        <v>185</v>
      </c>
      <c r="B1110" s="1">
        <v>270</v>
      </c>
      <c r="C1110" s="26" t="s">
        <v>4432</v>
      </c>
      <c r="D1110" t="s">
        <v>239</v>
      </c>
      <c r="E1110" s="27" t="s">
        <v>4433</v>
      </c>
      <c r="F1110" s="28" t="s">
        <v>4267</v>
      </c>
      <c r="G1110" s="29">
        <v>1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759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191</v>
      </c>
      <c r="E1111" s="27" t="s">
        <v>243</v>
      </c>
    </row>
    <row r="1112" ht="38.25">
      <c r="A1112" s="1" t="s">
        <v>193</v>
      </c>
      <c r="E1112" s="33" t="s">
        <v>4434</v>
      </c>
    </row>
    <row r="1113" ht="25.5">
      <c r="A1113" s="1" t="s">
        <v>194</v>
      </c>
      <c r="E1113" s="27" t="s">
        <v>3746</v>
      </c>
    </row>
    <row r="1114">
      <c r="A1114" s="1" t="s">
        <v>185</v>
      </c>
      <c r="B1114" s="1">
        <v>271</v>
      </c>
      <c r="C1114" s="26" t="s">
        <v>4435</v>
      </c>
      <c r="D1114" t="s">
        <v>239</v>
      </c>
      <c r="E1114" s="27" t="s">
        <v>4436</v>
      </c>
      <c r="F1114" s="28" t="s">
        <v>4267</v>
      </c>
      <c r="G1114" s="29">
        <v>1</v>
      </c>
      <c r="H1114" s="28">
        <v>0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759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191</v>
      </c>
      <c r="E1115" s="27" t="s">
        <v>243</v>
      </c>
    </row>
    <row r="1116">
      <c r="A1116" s="1" t="s">
        <v>193</v>
      </c>
      <c r="E1116" s="33" t="s">
        <v>4043</v>
      </c>
    </row>
    <row r="1117" ht="25.5">
      <c r="A1117" s="1" t="s">
        <v>194</v>
      </c>
      <c r="E1117" s="27" t="s">
        <v>3746</v>
      </c>
    </row>
    <row r="1118" ht="38.25">
      <c r="A1118" s="1" t="s">
        <v>185</v>
      </c>
      <c r="B1118" s="1">
        <v>272</v>
      </c>
      <c r="C1118" s="26" t="s">
        <v>4437</v>
      </c>
      <c r="D1118" t="s">
        <v>239</v>
      </c>
      <c r="E1118" s="27" t="s">
        <v>4438</v>
      </c>
      <c r="F1118" s="28" t="s">
        <v>4354</v>
      </c>
      <c r="G1118" s="29">
        <v>7</v>
      </c>
      <c r="H1118" s="28">
        <v>0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759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191</v>
      </c>
      <c r="E1119" s="27" t="s">
        <v>243</v>
      </c>
    </row>
    <row r="1120">
      <c r="A1120" s="1" t="s">
        <v>193</v>
      </c>
      <c r="E1120" s="33" t="s">
        <v>4439</v>
      </c>
    </row>
    <row r="1121" ht="25.5">
      <c r="A1121" s="1" t="s">
        <v>194</v>
      </c>
      <c r="E1121" s="27" t="s">
        <v>3746</v>
      </c>
    </row>
    <row r="1122">
      <c r="A1122" s="1" t="s">
        <v>185</v>
      </c>
      <c r="B1122" s="1">
        <v>273</v>
      </c>
      <c r="C1122" s="26" t="s">
        <v>4440</v>
      </c>
      <c r="D1122" t="s">
        <v>239</v>
      </c>
      <c r="E1122" s="27" t="s">
        <v>4441</v>
      </c>
      <c r="F1122" s="28" t="s">
        <v>4354</v>
      </c>
      <c r="G1122" s="29">
        <v>7</v>
      </c>
      <c r="H1122" s="28">
        <v>0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759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191</v>
      </c>
      <c r="E1123" s="27" t="s">
        <v>243</v>
      </c>
    </row>
    <row r="1124">
      <c r="A1124" s="1" t="s">
        <v>193</v>
      </c>
      <c r="E1124" s="33" t="s">
        <v>4439</v>
      </c>
    </row>
    <row r="1125" ht="25.5">
      <c r="A1125" s="1" t="s">
        <v>194</v>
      </c>
      <c r="E1125" s="27" t="s">
        <v>3746</v>
      </c>
    </row>
    <row r="1126" ht="38.25">
      <c r="A1126" s="1" t="s">
        <v>185</v>
      </c>
      <c r="B1126" s="1">
        <v>274</v>
      </c>
      <c r="C1126" s="26" t="s">
        <v>4442</v>
      </c>
      <c r="D1126" t="s">
        <v>239</v>
      </c>
      <c r="E1126" s="27" t="s">
        <v>4443</v>
      </c>
      <c r="F1126" s="28" t="s">
        <v>4267</v>
      </c>
      <c r="G1126" s="29">
        <v>1</v>
      </c>
      <c r="H1126" s="28">
        <v>0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759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191</v>
      </c>
      <c r="E1127" s="27" t="s">
        <v>243</v>
      </c>
    </row>
    <row r="1128" ht="38.25">
      <c r="A1128" s="1" t="s">
        <v>193</v>
      </c>
      <c r="E1128" s="33" t="s">
        <v>4444</v>
      </c>
    </row>
    <row r="1129" ht="25.5">
      <c r="A1129" s="1" t="s">
        <v>194</v>
      </c>
      <c r="E1129" s="27" t="s">
        <v>3746</v>
      </c>
    </row>
    <row r="1130">
      <c r="A1130" s="1" t="s">
        <v>182</v>
      </c>
      <c r="C1130" s="22" t="s">
        <v>4445</v>
      </c>
      <c r="E1130" s="23" t="s">
        <v>4446</v>
      </c>
      <c r="L1130" s="24">
        <f>SUMIFS(L1131:L1158,A1131:A1158,"P")</f>
        <v>0</v>
      </c>
      <c r="M1130" s="24">
        <f>SUMIFS(M1131:M1158,A1131:A1158,"P")</f>
        <v>0</v>
      </c>
      <c r="N1130" s="25"/>
    </row>
    <row r="1131" ht="25.5">
      <c r="A1131" s="1" t="s">
        <v>185</v>
      </c>
      <c r="B1131" s="1">
        <v>275</v>
      </c>
      <c r="C1131" s="26" t="s">
        <v>4447</v>
      </c>
      <c r="D1131" t="s">
        <v>239</v>
      </c>
      <c r="E1131" s="27" t="s">
        <v>4448</v>
      </c>
      <c r="F1131" s="28" t="s">
        <v>4267</v>
      </c>
      <c r="G1131" s="29">
        <v>2</v>
      </c>
      <c r="H1131" s="28">
        <v>0</v>
      </c>
      <c r="I1131" s="30">
        <f>ROUND(G1131*H1131,P4)</f>
        <v>0</v>
      </c>
      <c r="L1131" s="31">
        <v>0</v>
      </c>
      <c r="M1131" s="24">
        <f>ROUND(G1131*L1131,P4)</f>
        <v>0</v>
      </c>
      <c r="N1131" s="25" t="s">
        <v>759</v>
      </c>
      <c r="O1131" s="32">
        <f>M1131*AA1131</f>
        <v>0</v>
      </c>
      <c r="P1131" s="1">
        <v>3</v>
      </c>
      <c r="AA1131" s="1">
        <f>IF(P1131=1,$O$3,IF(P1131=2,$O$4,$O$5))</f>
        <v>0</v>
      </c>
    </row>
    <row r="1132">
      <c r="A1132" s="1" t="s">
        <v>191</v>
      </c>
      <c r="E1132" s="27" t="s">
        <v>243</v>
      </c>
    </row>
    <row r="1133" ht="102">
      <c r="A1133" s="1" t="s">
        <v>193</v>
      </c>
      <c r="E1133" s="33" t="s">
        <v>4449</v>
      </c>
    </row>
    <row r="1134" ht="25.5">
      <c r="A1134" s="1" t="s">
        <v>194</v>
      </c>
      <c r="E1134" s="27" t="s">
        <v>3746</v>
      </c>
    </row>
    <row r="1135">
      <c r="A1135" s="1" t="s">
        <v>185</v>
      </c>
      <c r="B1135" s="1">
        <v>276</v>
      </c>
      <c r="C1135" s="26" t="s">
        <v>4450</v>
      </c>
      <c r="D1135" t="s">
        <v>239</v>
      </c>
      <c r="E1135" s="27" t="s">
        <v>4431</v>
      </c>
      <c r="F1135" s="28" t="s">
        <v>4267</v>
      </c>
      <c r="G1135" s="29">
        <v>2</v>
      </c>
      <c r="H1135" s="28">
        <v>0</v>
      </c>
      <c r="I1135" s="30">
        <f>ROUND(G1135*H1135,P4)</f>
        <v>0</v>
      </c>
      <c r="L1135" s="31">
        <v>0</v>
      </c>
      <c r="M1135" s="24">
        <f>ROUND(G1135*L1135,P4)</f>
        <v>0</v>
      </c>
      <c r="N1135" s="25" t="s">
        <v>759</v>
      </c>
      <c r="O1135" s="32">
        <f>M1135*AA1135</f>
        <v>0</v>
      </c>
      <c r="P1135" s="1">
        <v>3</v>
      </c>
      <c r="AA1135" s="1">
        <f>IF(P1135=1,$O$3,IF(P1135=2,$O$4,$O$5))</f>
        <v>0</v>
      </c>
    </row>
    <row r="1136">
      <c r="A1136" s="1" t="s">
        <v>191</v>
      </c>
      <c r="E1136" s="27" t="s">
        <v>243</v>
      </c>
    </row>
    <row r="1137">
      <c r="A1137" s="1" t="s">
        <v>193</v>
      </c>
      <c r="E1137" s="33" t="s">
        <v>4064</v>
      </c>
    </row>
    <row r="1138" ht="25.5">
      <c r="A1138" s="1" t="s">
        <v>194</v>
      </c>
      <c r="E1138" s="27" t="s">
        <v>3746</v>
      </c>
    </row>
    <row r="1139" ht="25.5">
      <c r="A1139" s="1" t="s">
        <v>185</v>
      </c>
      <c r="B1139" s="1">
        <v>277</v>
      </c>
      <c r="C1139" s="26" t="s">
        <v>4451</v>
      </c>
      <c r="D1139" t="s">
        <v>239</v>
      </c>
      <c r="E1139" s="27" t="s">
        <v>4433</v>
      </c>
      <c r="F1139" s="28" t="s">
        <v>4267</v>
      </c>
      <c r="G1139" s="29">
        <v>2</v>
      </c>
      <c r="H1139" s="28">
        <v>0</v>
      </c>
      <c r="I1139" s="30">
        <f>ROUND(G1139*H1139,P4)</f>
        <v>0</v>
      </c>
      <c r="L1139" s="31">
        <v>0</v>
      </c>
      <c r="M1139" s="24">
        <f>ROUND(G1139*L1139,P4)</f>
        <v>0</v>
      </c>
      <c r="N1139" s="25" t="s">
        <v>759</v>
      </c>
      <c r="O1139" s="32">
        <f>M1139*AA1139</f>
        <v>0</v>
      </c>
      <c r="P1139" s="1">
        <v>3</v>
      </c>
      <c r="AA1139" s="1">
        <f>IF(P1139=1,$O$3,IF(P1139=2,$O$4,$O$5))</f>
        <v>0</v>
      </c>
    </row>
    <row r="1140">
      <c r="A1140" s="1" t="s">
        <v>191</v>
      </c>
      <c r="E1140" s="27" t="s">
        <v>243</v>
      </c>
    </row>
    <row r="1141" ht="38.25">
      <c r="A1141" s="1" t="s">
        <v>193</v>
      </c>
      <c r="E1141" s="33" t="s">
        <v>4452</v>
      </c>
    </row>
    <row r="1142" ht="25.5">
      <c r="A1142" s="1" t="s">
        <v>194</v>
      </c>
      <c r="E1142" s="27" t="s">
        <v>3746</v>
      </c>
    </row>
    <row r="1143">
      <c r="A1143" s="1" t="s">
        <v>185</v>
      </c>
      <c r="B1143" s="1">
        <v>278</v>
      </c>
      <c r="C1143" s="26" t="s">
        <v>4453</v>
      </c>
      <c r="D1143" t="s">
        <v>239</v>
      </c>
      <c r="E1143" s="27" t="s">
        <v>4436</v>
      </c>
      <c r="F1143" s="28" t="s">
        <v>4267</v>
      </c>
      <c r="G1143" s="29">
        <v>2</v>
      </c>
      <c r="H1143" s="28">
        <v>0</v>
      </c>
      <c r="I1143" s="30">
        <f>ROUND(G1143*H1143,P4)</f>
        <v>0</v>
      </c>
      <c r="L1143" s="31">
        <v>0</v>
      </c>
      <c r="M1143" s="24">
        <f>ROUND(G1143*L1143,P4)</f>
        <v>0</v>
      </c>
      <c r="N1143" s="25" t="s">
        <v>759</v>
      </c>
      <c r="O1143" s="32">
        <f>M1143*AA1143</f>
        <v>0</v>
      </c>
      <c r="P1143" s="1">
        <v>3</v>
      </c>
      <c r="AA1143" s="1">
        <f>IF(P1143=1,$O$3,IF(P1143=2,$O$4,$O$5))</f>
        <v>0</v>
      </c>
    </row>
    <row r="1144">
      <c r="A1144" s="1" t="s">
        <v>191</v>
      </c>
      <c r="E1144" s="27" t="s">
        <v>243</v>
      </c>
    </row>
    <row r="1145">
      <c r="A1145" s="1" t="s">
        <v>193</v>
      </c>
      <c r="E1145" s="33" t="s">
        <v>4064</v>
      </c>
    </row>
    <row r="1146" ht="25.5">
      <c r="A1146" s="1" t="s">
        <v>194</v>
      </c>
      <c r="E1146" s="27" t="s">
        <v>3746</v>
      </c>
    </row>
    <row r="1147" ht="38.25">
      <c r="A1147" s="1" t="s">
        <v>185</v>
      </c>
      <c r="B1147" s="1">
        <v>279</v>
      </c>
      <c r="C1147" s="26" t="s">
        <v>4454</v>
      </c>
      <c r="D1147" t="s">
        <v>239</v>
      </c>
      <c r="E1147" s="27" t="s">
        <v>4455</v>
      </c>
      <c r="F1147" s="28" t="s">
        <v>4354</v>
      </c>
      <c r="G1147" s="29">
        <v>16</v>
      </c>
      <c r="H1147" s="28">
        <v>0</v>
      </c>
      <c r="I1147" s="30">
        <f>ROUND(G1147*H1147,P4)</f>
        <v>0</v>
      </c>
      <c r="L1147" s="31">
        <v>0</v>
      </c>
      <c r="M1147" s="24">
        <f>ROUND(G1147*L1147,P4)</f>
        <v>0</v>
      </c>
      <c r="N1147" s="25" t="s">
        <v>759</v>
      </c>
      <c r="O1147" s="32">
        <f>M1147*AA1147</f>
        <v>0</v>
      </c>
      <c r="P1147" s="1">
        <v>3</v>
      </c>
      <c r="AA1147" s="1">
        <f>IF(P1147=1,$O$3,IF(P1147=2,$O$4,$O$5))</f>
        <v>0</v>
      </c>
    </row>
    <row r="1148">
      <c r="A1148" s="1" t="s">
        <v>191</v>
      </c>
      <c r="E1148" s="27" t="s">
        <v>243</v>
      </c>
    </row>
    <row r="1149">
      <c r="A1149" s="1" t="s">
        <v>193</v>
      </c>
      <c r="E1149" s="33" t="s">
        <v>4456</v>
      </c>
    </row>
    <row r="1150" ht="25.5">
      <c r="A1150" s="1" t="s">
        <v>194</v>
      </c>
      <c r="E1150" s="27" t="s">
        <v>3746</v>
      </c>
    </row>
    <row r="1151">
      <c r="A1151" s="1" t="s">
        <v>185</v>
      </c>
      <c r="B1151" s="1">
        <v>280</v>
      </c>
      <c r="C1151" s="26" t="s">
        <v>4457</v>
      </c>
      <c r="D1151" t="s">
        <v>239</v>
      </c>
      <c r="E1151" s="27" t="s">
        <v>4441</v>
      </c>
      <c r="F1151" s="28" t="s">
        <v>4354</v>
      </c>
      <c r="G1151" s="29">
        <v>16</v>
      </c>
      <c r="H1151" s="28">
        <v>0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759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191</v>
      </c>
      <c r="E1152" s="27" t="s">
        <v>243</v>
      </c>
    </row>
    <row r="1153">
      <c r="A1153" s="1" t="s">
        <v>193</v>
      </c>
      <c r="E1153" s="33" t="s">
        <v>4456</v>
      </c>
    </row>
    <row r="1154" ht="25.5">
      <c r="A1154" s="1" t="s">
        <v>194</v>
      </c>
      <c r="E1154" s="27" t="s">
        <v>3746</v>
      </c>
    </row>
    <row r="1155" ht="38.25">
      <c r="A1155" s="1" t="s">
        <v>185</v>
      </c>
      <c r="B1155" s="1">
        <v>281</v>
      </c>
      <c r="C1155" s="26" t="s">
        <v>4458</v>
      </c>
      <c r="D1155" t="s">
        <v>239</v>
      </c>
      <c r="E1155" s="27" t="s">
        <v>4459</v>
      </c>
      <c r="F1155" s="28" t="s">
        <v>4267</v>
      </c>
      <c r="G1155" s="29">
        <v>1</v>
      </c>
      <c r="H1155" s="28">
        <v>0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759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191</v>
      </c>
      <c r="E1156" s="27" t="s">
        <v>243</v>
      </c>
    </row>
    <row r="1157" ht="38.25">
      <c r="A1157" s="1" t="s">
        <v>193</v>
      </c>
      <c r="E1157" s="33" t="s">
        <v>4460</v>
      </c>
    </row>
    <row r="1158" ht="25.5">
      <c r="A1158" s="1" t="s">
        <v>194</v>
      </c>
      <c r="E1158" s="27" t="s">
        <v>3746</v>
      </c>
    </row>
    <row r="1159">
      <c r="A1159" s="1" t="s">
        <v>182</v>
      </c>
      <c r="C1159" s="22" t="s">
        <v>4461</v>
      </c>
      <c r="E1159" s="23" t="s">
        <v>4462</v>
      </c>
      <c r="L1159" s="24">
        <f>SUMIFS(L1160:L1187,A1160:A1187,"P")</f>
        <v>0</v>
      </c>
      <c r="M1159" s="24">
        <f>SUMIFS(M1160:M1187,A1160:A1187,"P")</f>
        <v>0</v>
      </c>
      <c r="N1159" s="25"/>
    </row>
    <row r="1160" ht="25.5">
      <c r="A1160" s="1" t="s">
        <v>185</v>
      </c>
      <c r="B1160" s="1">
        <v>282</v>
      </c>
      <c r="C1160" s="26" t="s">
        <v>4463</v>
      </c>
      <c r="D1160" t="s">
        <v>239</v>
      </c>
      <c r="E1160" s="27" t="s">
        <v>4464</v>
      </c>
      <c r="F1160" s="28" t="s">
        <v>4267</v>
      </c>
      <c r="G1160" s="29">
        <v>2</v>
      </c>
      <c r="H1160" s="28">
        <v>0</v>
      </c>
      <c r="I1160" s="30">
        <f>ROUND(G1160*H1160,P4)</f>
        <v>0</v>
      </c>
      <c r="L1160" s="31">
        <v>0</v>
      </c>
      <c r="M1160" s="24">
        <f>ROUND(G1160*L1160,P4)</f>
        <v>0</v>
      </c>
      <c r="N1160" s="25" t="s">
        <v>759</v>
      </c>
      <c r="O1160" s="32">
        <f>M1160*AA1160</f>
        <v>0</v>
      </c>
      <c r="P1160" s="1">
        <v>3</v>
      </c>
      <c r="AA1160" s="1">
        <f>IF(P1160=1,$O$3,IF(P1160=2,$O$4,$O$5))</f>
        <v>0</v>
      </c>
    </row>
    <row r="1161">
      <c r="A1161" s="1" t="s">
        <v>191</v>
      </c>
      <c r="E1161" s="27" t="s">
        <v>243</v>
      </c>
    </row>
    <row r="1162" ht="102">
      <c r="A1162" s="1" t="s">
        <v>193</v>
      </c>
      <c r="E1162" s="33" t="s">
        <v>4465</v>
      </c>
    </row>
    <row r="1163" ht="25.5">
      <c r="A1163" s="1" t="s">
        <v>194</v>
      </c>
      <c r="E1163" s="27" t="s">
        <v>3746</v>
      </c>
    </row>
    <row r="1164">
      <c r="A1164" s="1" t="s">
        <v>185</v>
      </c>
      <c r="B1164" s="1">
        <v>283</v>
      </c>
      <c r="C1164" s="26" t="s">
        <v>4466</v>
      </c>
      <c r="D1164" t="s">
        <v>239</v>
      </c>
      <c r="E1164" s="27" t="s">
        <v>4431</v>
      </c>
      <c r="F1164" s="28" t="s">
        <v>4267</v>
      </c>
      <c r="G1164" s="29">
        <v>2</v>
      </c>
      <c r="H1164" s="28">
        <v>0</v>
      </c>
      <c r="I1164" s="30">
        <f>ROUND(G1164*H1164,P4)</f>
        <v>0</v>
      </c>
      <c r="L1164" s="31">
        <v>0</v>
      </c>
      <c r="M1164" s="24">
        <f>ROUND(G1164*L1164,P4)</f>
        <v>0</v>
      </c>
      <c r="N1164" s="25" t="s">
        <v>759</v>
      </c>
      <c r="O1164" s="32">
        <f>M1164*AA1164</f>
        <v>0</v>
      </c>
      <c r="P1164" s="1">
        <v>3</v>
      </c>
      <c r="AA1164" s="1">
        <f>IF(P1164=1,$O$3,IF(P1164=2,$O$4,$O$5))</f>
        <v>0</v>
      </c>
    </row>
    <row r="1165">
      <c r="A1165" s="1" t="s">
        <v>191</v>
      </c>
      <c r="E1165" s="27" t="s">
        <v>243</v>
      </c>
    </row>
    <row r="1166">
      <c r="A1166" s="1" t="s">
        <v>193</v>
      </c>
      <c r="E1166" s="33" t="s">
        <v>4064</v>
      </c>
    </row>
    <row r="1167" ht="25.5">
      <c r="A1167" s="1" t="s">
        <v>194</v>
      </c>
      <c r="E1167" s="27" t="s">
        <v>3746</v>
      </c>
    </row>
    <row r="1168">
      <c r="A1168" s="1" t="s">
        <v>185</v>
      </c>
      <c r="B1168" s="1">
        <v>284</v>
      </c>
      <c r="C1168" s="26" t="s">
        <v>4467</v>
      </c>
      <c r="D1168" t="s">
        <v>239</v>
      </c>
      <c r="E1168" s="27" t="s">
        <v>4468</v>
      </c>
      <c r="F1168" s="28" t="s">
        <v>4267</v>
      </c>
      <c r="G1168" s="29">
        <v>2</v>
      </c>
      <c r="H1168" s="28">
        <v>0</v>
      </c>
      <c r="I1168" s="30">
        <f>ROUND(G1168*H1168,P4)</f>
        <v>0</v>
      </c>
      <c r="L1168" s="31">
        <v>0</v>
      </c>
      <c r="M1168" s="24">
        <f>ROUND(G1168*L1168,P4)</f>
        <v>0</v>
      </c>
      <c r="N1168" s="25" t="s">
        <v>759</v>
      </c>
      <c r="O1168" s="32">
        <f>M1168*AA1168</f>
        <v>0</v>
      </c>
      <c r="P1168" s="1">
        <v>3</v>
      </c>
      <c r="AA1168" s="1">
        <f>IF(P1168=1,$O$3,IF(P1168=2,$O$4,$O$5))</f>
        <v>0</v>
      </c>
    </row>
    <row r="1169">
      <c r="A1169" s="1" t="s">
        <v>191</v>
      </c>
      <c r="E1169" s="27" t="s">
        <v>243</v>
      </c>
    </row>
    <row r="1170" ht="38.25">
      <c r="A1170" s="1" t="s">
        <v>193</v>
      </c>
      <c r="E1170" s="33" t="s">
        <v>4469</v>
      </c>
    </row>
    <row r="1171" ht="25.5">
      <c r="A1171" s="1" t="s">
        <v>194</v>
      </c>
      <c r="E1171" s="27" t="s">
        <v>3746</v>
      </c>
    </row>
    <row r="1172">
      <c r="A1172" s="1" t="s">
        <v>185</v>
      </c>
      <c r="B1172" s="1">
        <v>285</v>
      </c>
      <c r="C1172" s="26" t="s">
        <v>4470</v>
      </c>
      <c r="D1172" t="s">
        <v>239</v>
      </c>
      <c r="E1172" s="27" t="s">
        <v>4436</v>
      </c>
      <c r="F1172" s="28" t="s">
        <v>4267</v>
      </c>
      <c r="G1172" s="29">
        <v>2</v>
      </c>
      <c r="H1172" s="28">
        <v>0</v>
      </c>
      <c r="I1172" s="30">
        <f>ROUND(G1172*H1172,P4)</f>
        <v>0</v>
      </c>
      <c r="L1172" s="31">
        <v>0</v>
      </c>
      <c r="M1172" s="24">
        <f>ROUND(G1172*L1172,P4)</f>
        <v>0</v>
      </c>
      <c r="N1172" s="25" t="s">
        <v>759</v>
      </c>
      <c r="O1172" s="32">
        <f>M1172*AA1172</f>
        <v>0</v>
      </c>
      <c r="P1172" s="1">
        <v>3</v>
      </c>
      <c r="AA1172" s="1">
        <f>IF(P1172=1,$O$3,IF(P1172=2,$O$4,$O$5))</f>
        <v>0</v>
      </c>
    </row>
    <row r="1173">
      <c r="A1173" s="1" t="s">
        <v>191</v>
      </c>
      <c r="E1173" s="27" t="s">
        <v>243</v>
      </c>
    </row>
    <row r="1174">
      <c r="A1174" s="1" t="s">
        <v>193</v>
      </c>
      <c r="E1174" s="33" t="s">
        <v>4064</v>
      </c>
    </row>
    <row r="1175" ht="25.5">
      <c r="A1175" s="1" t="s">
        <v>194</v>
      </c>
      <c r="E1175" s="27" t="s">
        <v>3746</v>
      </c>
    </row>
    <row r="1176" ht="38.25">
      <c r="A1176" s="1" t="s">
        <v>185</v>
      </c>
      <c r="B1176" s="1">
        <v>286</v>
      </c>
      <c r="C1176" s="26" t="s">
        <v>4471</v>
      </c>
      <c r="D1176" t="s">
        <v>239</v>
      </c>
      <c r="E1176" s="27" t="s">
        <v>4472</v>
      </c>
      <c r="F1176" s="28" t="s">
        <v>4354</v>
      </c>
      <c r="G1176" s="29">
        <v>28</v>
      </c>
      <c r="H1176" s="28">
        <v>0</v>
      </c>
      <c r="I1176" s="30">
        <f>ROUND(G1176*H1176,P4)</f>
        <v>0</v>
      </c>
      <c r="L1176" s="31">
        <v>0</v>
      </c>
      <c r="M1176" s="24">
        <f>ROUND(G1176*L1176,P4)</f>
        <v>0</v>
      </c>
      <c r="N1176" s="25" t="s">
        <v>759</v>
      </c>
      <c r="O1176" s="32">
        <f>M1176*AA1176</f>
        <v>0</v>
      </c>
      <c r="P1176" s="1">
        <v>3</v>
      </c>
      <c r="AA1176" s="1">
        <f>IF(P1176=1,$O$3,IF(P1176=2,$O$4,$O$5))</f>
        <v>0</v>
      </c>
    </row>
    <row r="1177">
      <c r="A1177" s="1" t="s">
        <v>191</v>
      </c>
      <c r="E1177" s="27" t="s">
        <v>243</v>
      </c>
    </row>
    <row r="1178">
      <c r="A1178" s="1" t="s">
        <v>193</v>
      </c>
      <c r="E1178" s="33" t="s">
        <v>4473</v>
      </c>
    </row>
    <row r="1179" ht="25.5">
      <c r="A1179" s="1" t="s">
        <v>194</v>
      </c>
      <c r="E1179" s="27" t="s">
        <v>3746</v>
      </c>
    </row>
    <row r="1180">
      <c r="A1180" s="1" t="s">
        <v>185</v>
      </c>
      <c r="B1180" s="1">
        <v>287</v>
      </c>
      <c r="C1180" s="26" t="s">
        <v>4474</v>
      </c>
      <c r="D1180" t="s">
        <v>239</v>
      </c>
      <c r="E1180" s="27" t="s">
        <v>4441</v>
      </c>
      <c r="F1180" s="28" t="s">
        <v>4354</v>
      </c>
      <c r="G1180" s="29">
        <v>28</v>
      </c>
      <c r="H1180" s="28">
        <v>0</v>
      </c>
      <c r="I1180" s="30">
        <f>ROUND(G1180*H1180,P4)</f>
        <v>0</v>
      </c>
      <c r="L1180" s="31">
        <v>0</v>
      </c>
      <c r="M1180" s="24">
        <f>ROUND(G1180*L1180,P4)</f>
        <v>0</v>
      </c>
      <c r="N1180" s="25" t="s">
        <v>759</v>
      </c>
      <c r="O1180" s="32">
        <f>M1180*AA1180</f>
        <v>0</v>
      </c>
      <c r="P1180" s="1">
        <v>3</v>
      </c>
      <c r="AA1180" s="1">
        <f>IF(P1180=1,$O$3,IF(P1180=2,$O$4,$O$5))</f>
        <v>0</v>
      </c>
    </row>
    <row r="1181">
      <c r="A1181" s="1" t="s">
        <v>191</v>
      </c>
      <c r="E1181" s="27" t="s">
        <v>243</v>
      </c>
    </row>
    <row r="1182">
      <c r="A1182" s="1" t="s">
        <v>193</v>
      </c>
      <c r="E1182" s="33" t="s">
        <v>4473</v>
      </c>
    </row>
    <row r="1183" ht="25.5">
      <c r="A1183" s="1" t="s">
        <v>194</v>
      </c>
      <c r="E1183" s="27" t="s">
        <v>3746</v>
      </c>
    </row>
    <row r="1184" ht="38.25">
      <c r="A1184" s="1" t="s">
        <v>185</v>
      </c>
      <c r="B1184" s="1">
        <v>288</v>
      </c>
      <c r="C1184" s="26" t="s">
        <v>4475</v>
      </c>
      <c r="D1184" t="s">
        <v>239</v>
      </c>
      <c r="E1184" s="27" t="s">
        <v>4476</v>
      </c>
      <c r="F1184" s="28" t="s">
        <v>4267</v>
      </c>
      <c r="G1184" s="29">
        <v>2</v>
      </c>
      <c r="H1184" s="28">
        <v>0</v>
      </c>
      <c r="I1184" s="30">
        <f>ROUND(G1184*H1184,P4)</f>
        <v>0</v>
      </c>
      <c r="L1184" s="31">
        <v>0</v>
      </c>
      <c r="M1184" s="24">
        <f>ROUND(G1184*L1184,P4)</f>
        <v>0</v>
      </c>
      <c r="N1184" s="25" t="s">
        <v>759</v>
      </c>
      <c r="O1184" s="32">
        <f>M1184*AA1184</f>
        <v>0</v>
      </c>
      <c r="P1184" s="1">
        <v>3</v>
      </c>
      <c r="AA1184" s="1">
        <f>IF(P1184=1,$O$3,IF(P1184=2,$O$4,$O$5))</f>
        <v>0</v>
      </c>
    </row>
    <row r="1185">
      <c r="A1185" s="1" t="s">
        <v>191</v>
      </c>
      <c r="E1185" s="27" t="s">
        <v>243</v>
      </c>
    </row>
    <row r="1186" ht="51">
      <c r="A1186" s="1" t="s">
        <v>193</v>
      </c>
      <c r="E1186" s="33" t="s">
        <v>4477</v>
      </c>
    </row>
    <row r="1187" ht="25.5">
      <c r="A1187" s="1" t="s">
        <v>194</v>
      </c>
      <c r="E1187" s="27" t="s">
        <v>3746</v>
      </c>
    </row>
    <row r="1188">
      <c r="A1188" s="1" t="s">
        <v>182</v>
      </c>
      <c r="C1188" s="22" t="s">
        <v>4478</v>
      </c>
      <c r="E1188" s="23" t="s">
        <v>4479</v>
      </c>
      <c r="L1188" s="24">
        <f>SUMIFS(L1189:L1216,A1189:A1216,"P")</f>
        <v>0</v>
      </c>
      <c r="M1188" s="24">
        <f>SUMIFS(M1189:M1216,A1189:A1216,"P")</f>
        <v>0</v>
      </c>
      <c r="N1188" s="25"/>
    </row>
    <row r="1189" ht="25.5">
      <c r="A1189" s="1" t="s">
        <v>185</v>
      </c>
      <c r="B1189" s="1">
        <v>289</v>
      </c>
      <c r="C1189" s="26" t="s">
        <v>4480</v>
      </c>
      <c r="D1189" t="s">
        <v>239</v>
      </c>
      <c r="E1189" s="27" t="s">
        <v>4481</v>
      </c>
      <c r="F1189" s="28" t="s">
        <v>4267</v>
      </c>
      <c r="G1189" s="29">
        <v>1</v>
      </c>
      <c r="H1189" s="28">
        <v>0</v>
      </c>
      <c r="I1189" s="30">
        <f>ROUND(G1189*H1189,P4)</f>
        <v>0</v>
      </c>
      <c r="L1189" s="31">
        <v>0</v>
      </c>
      <c r="M1189" s="24">
        <f>ROUND(G1189*L1189,P4)</f>
        <v>0</v>
      </c>
      <c r="N1189" s="25" t="s">
        <v>759</v>
      </c>
      <c r="O1189" s="32">
        <f>M1189*AA1189</f>
        <v>0</v>
      </c>
      <c r="P1189" s="1">
        <v>3</v>
      </c>
      <c r="AA1189" s="1">
        <f>IF(P1189=1,$O$3,IF(P1189=2,$O$4,$O$5))</f>
        <v>0</v>
      </c>
    </row>
    <row r="1190">
      <c r="A1190" s="1" t="s">
        <v>191</v>
      </c>
      <c r="E1190" s="27" t="s">
        <v>243</v>
      </c>
    </row>
    <row r="1191" ht="102">
      <c r="A1191" s="1" t="s">
        <v>193</v>
      </c>
      <c r="E1191" s="33" t="s">
        <v>4482</v>
      </c>
    </row>
    <row r="1192" ht="25.5">
      <c r="A1192" s="1" t="s">
        <v>194</v>
      </c>
      <c r="E1192" s="27" t="s">
        <v>3746</v>
      </c>
    </row>
    <row r="1193">
      <c r="A1193" s="1" t="s">
        <v>185</v>
      </c>
      <c r="B1193" s="1">
        <v>290</v>
      </c>
      <c r="C1193" s="26" t="s">
        <v>4483</v>
      </c>
      <c r="D1193" t="s">
        <v>239</v>
      </c>
      <c r="E1193" s="27" t="s">
        <v>4431</v>
      </c>
      <c r="F1193" s="28" t="s">
        <v>4267</v>
      </c>
      <c r="G1193" s="29">
        <v>1</v>
      </c>
      <c r="H1193" s="28">
        <v>0</v>
      </c>
      <c r="I1193" s="30">
        <f>ROUND(G1193*H1193,P4)</f>
        <v>0</v>
      </c>
      <c r="L1193" s="31">
        <v>0</v>
      </c>
      <c r="M1193" s="24">
        <f>ROUND(G1193*L1193,P4)</f>
        <v>0</v>
      </c>
      <c r="N1193" s="25" t="s">
        <v>759</v>
      </c>
      <c r="O1193" s="32">
        <f>M1193*AA1193</f>
        <v>0</v>
      </c>
      <c r="P1193" s="1">
        <v>3</v>
      </c>
      <c r="AA1193" s="1">
        <f>IF(P1193=1,$O$3,IF(P1193=2,$O$4,$O$5))</f>
        <v>0</v>
      </c>
    </row>
    <row r="1194">
      <c r="A1194" s="1" t="s">
        <v>191</v>
      </c>
      <c r="E1194" s="27" t="s">
        <v>243</v>
      </c>
    </row>
    <row r="1195">
      <c r="A1195" s="1" t="s">
        <v>193</v>
      </c>
      <c r="E1195" s="33" t="s">
        <v>4043</v>
      </c>
    </row>
    <row r="1196" ht="25.5">
      <c r="A1196" s="1" t="s">
        <v>194</v>
      </c>
      <c r="E1196" s="27" t="s">
        <v>3746</v>
      </c>
    </row>
    <row r="1197" ht="25.5">
      <c r="A1197" s="1" t="s">
        <v>185</v>
      </c>
      <c r="B1197" s="1">
        <v>291</v>
      </c>
      <c r="C1197" s="26" t="s">
        <v>4484</v>
      </c>
      <c r="D1197" t="s">
        <v>239</v>
      </c>
      <c r="E1197" s="27" t="s">
        <v>4485</v>
      </c>
      <c r="F1197" s="28" t="s">
        <v>4267</v>
      </c>
      <c r="G1197" s="29">
        <v>1</v>
      </c>
      <c r="H1197" s="28">
        <v>0</v>
      </c>
      <c r="I1197" s="30">
        <f>ROUND(G1197*H1197,P4)</f>
        <v>0</v>
      </c>
      <c r="L1197" s="31">
        <v>0</v>
      </c>
      <c r="M1197" s="24">
        <f>ROUND(G1197*L1197,P4)</f>
        <v>0</v>
      </c>
      <c r="N1197" s="25" t="s">
        <v>759</v>
      </c>
      <c r="O1197" s="32">
        <f>M1197*AA1197</f>
        <v>0</v>
      </c>
      <c r="P1197" s="1">
        <v>3</v>
      </c>
      <c r="AA1197" s="1">
        <f>IF(P1197=1,$O$3,IF(P1197=2,$O$4,$O$5))</f>
        <v>0</v>
      </c>
    </row>
    <row r="1198">
      <c r="A1198" s="1" t="s">
        <v>191</v>
      </c>
      <c r="E1198" s="27" t="s">
        <v>243</v>
      </c>
    </row>
    <row r="1199" ht="38.25">
      <c r="A1199" s="1" t="s">
        <v>193</v>
      </c>
      <c r="E1199" s="33" t="s">
        <v>4486</v>
      </c>
    </row>
    <row r="1200" ht="25.5">
      <c r="A1200" s="1" t="s">
        <v>194</v>
      </c>
      <c r="E1200" s="27" t="s">
        <v>3746</v>
      </c>
    </row>
    <row r="1201">
      <c r="A1201" s="1" t="s">
        <v>185</v>
      </c>
      <c r="B1201" s="1">
        <v>292</v>
      </c>
      <c r="C1201" s="26" t="s">
        <v>4487</v>
      </c>
      <c r="D1201" t="s">
        <v>239</v>
      </c>
      <c r="E1201" s="27" t="s">
        <v>4436</v>
      </c>
      <c r="F1201" s="28" t="s">
        <v>4267</v>
      </c>
      <c r="G1201" s="29">
        <v>1</v>
      </c>
      <c r="H1201" s="28">
        <v>0</v>
      </c>
      <c r="I1201" s="30">
        <f>ROUND(G1201*H1201,P4)</f>
        <v>0</v>
      </c>
      <c r="L1201" s="31">
        <v>0</v>
      </c>
      <c r="M1201" s="24">
        <f>ROUND(G1201*L1201,P4)</f>
        <v>0</v>
      </c>
      <c r="N1201" s="25" t="s">
        <v>759</v>
      </c>
      <c r="O1201" s="32">
        <f>M1201*AA1201</f>
        <v>0</v>
      </c>
      <c r="P1201" s="1">
        <v>3</v>
      </c>
      <c r="AA1201" s="1">
        <f>IF(P1201=1,$O$3,IF(P1201=2,$O$4,$O$5))</f>
        <v>0</v>
      </c>
    </row>
    <row r="1202">
      <c r="A1202" s="1" t="s">
        <v>191</v>
      </c>
      <c r="E1202" s="27" t="s">
        <v>243</v>
      </c>
    </row>
    <row r="1203">
      <c r="A1203" s="1" t="s">
        <v>193</v>
      </c>
      <c r="E1203" s="33" t="s">
        <v>4043</v>
      </c>
    </row>
    <row r="1204" ht="25.5">
      <c r="A1204" s="1" t="s">
        <v>194</v>
      </c>
      <c r="E1204" s="27" t="s">
        <v>3746</v>
      </c>
    </row>
    <row r="1205" ht="38.25">
      <c r="A1205" s="1" t="s">
        <v>185</v>
      </c>
      <c r="B1205" s="1">
        <v>293</v>
      </c>
      <c r="C1205" s="26" t="s">
        <v>4488</v>
      </c>
      <c r="D1205" t="s">
        <v>239</v>
      </c>
      <c r="E1205" s="27" t="s">
        <v>4489</v>
      </c>
      <c r="F1205" s="28" t="s">
        <v>4354</v>
      </c>
      <c r="G1205" s="29">
        <v>16</v>
      </c>
      <c r="H1205" s="28">
        <v>0</v>
      </c>
      <c r="I1205" s="30">
        <f>ROUND(G1205*H1205,P4)</f>
        <v>0</v>
      </c>
      <c r="L1205" s="31">
        <v>0</v>
      </c>
      <c r="M1205" s="24">
        <f>ROUND(G1205*L1205,P4)</f>
        <v>0</v>
      </c>
      <c r="N1205" s="25" t="s">
        <v>759</v>
      </c>
      <c r="O1205" s="32">
        <f>M1205*AA1205</f>
        <v>0</v>
      </c>
      <c r="P1205" s="1">
        <v>3</v>
      </c>
      <c r="AA1205" s="1">
        <f>IF(P1205=1,$O$3,IF(P1205=2,$O$4,$O$5))</f>
        <v>0</v>
      </c>
    </row>
    <row r="1206">
      <c r="A1206" s="1" t="s">
        <v>191</v>
      </c>
      <c r="E1206" s="27" t="s">
        <v>243</v>
      </c>
    </row>
    <row r="1207">
      <c r="A1207" s="1" t="s">
        <v>193</v>
      </c>
      <c r="E1207" s="33" t="s">
        <v>4456</v>
      </c>
    </row>
    <row r="1208" ht="25.5">
      <c r="A1208" s="1" t="s">
        <v>194</v>
      </c>
      <c r="E1208" s="27" t="s">
        <v>3746</v>
      </c>
    </row>
    <row r="1209">
      <c r="A1209" s="1" t="s">
        <v>185</v>
      </c>
      <c r="B1209" s="1">
        <v>294</v>
      </c>
      <c r="C1209" s="26" t="s">
        <v>4490</v>
      </c>
      <c r="D1209" t="s">
        <v>239</v>
      </c>
      <c r="E1209" s="27" t="s">
        <v>4441</v>
      </c>
      <c r="F1209" s="28" t="s">
        <v>4354</v>
      </c>
      <c r="G1209" s="29">
        <v>16</v>
      </c>
      <c r="H1209" s="28">
        <v>0</v>
      </c>
      <c r="I1209" s="30">
        <f>ROUND(G1209*H1209,P4)</f>
        <v>0</v>
      </c>
      <c r="L1209" s="31">
        <v>0</v>
      </c>
      <c r="M1209" s="24">
        <f>ROUND(G1209*L1209,P4)</f>
        <v>0</v>
      </c>
      <c r="N1209" s="25" t="s">
        <v>759</v>
      </c>
      <c r="O1209" s="32">
        <f>M1209*AA1209</f>
        <v>0</v>
      </c>
      <c r="P1209" s="1">
        <v>3</v>
      </c>
      <c r="AA1209" s="1">
        <f>IF(P1209=1,$O$3,IF(P1209=2,$O$4,$O$5))</f>
        <v>0</v>
      </c>
    </row>
    <row r="1210">
      <c r="A1210" s="1" t="s">
        <v>191</v>
      </c>
      <c r="E1210" s="27" t="s">
        <v>243</v>
      </c>
    </row>
    <row r="1211">
      <c r="A1211" s="1" t="s">
        <v>193</v>
      </c>
      <c r="E1211" s="33" t="s">
        <v>4456</v>
      </c>
    </row>
    <row r="1212" ht="25.5">
      <c r="A1212" s="1" t="s">
        <v>194</v>
      </c>
      <c r="E1212" s="27" t="s">
        <v>3746</v>
      </c>
    </row>
    <row r="1213" ht="25.5">
      <c r="A1213" s="1" t="s">
        <v>185</v>
      </c>
      <c r="B1213" s="1">
        <v>295</v>
      </c>
      <c r="C1213" s="26" t="s">
        <v>4491</v>
      </c>
      <c r="D1213" t="s">
        <v>239</v>
      </c>
      <c r="E1213" s="27" t="s">
        <v>4492</v>
      </c>
      <c r="F1213" s="28" t="s">
        <v>4267</v>
      </c>
      <c r="G1213" s="29">
        <v>1</v>
      </c>
      <c r="H1213" s="28">
        <v>0</v>
      </c>
      <c r="I1213" s="30">
        <f>ROUND(G1213*H1213,P4)</f>
        <v>0</v>
      </c>
      <c r="L1213" s="31">
        <v>0</v>
      </c>
      <c r="M1213" s="24">
        <f>ROUND(G1213*L1213,P4)</f>
        <v>0</v>
      </c>
      <c r="N1213" s="25" t="s">
        <v>759</v>
      </c>
      <c r="O1213" s="32">
        <f>M1213*AA1213</f>
        <v>0</v>
      </c>
      <c r="P1213" s="1">
        <v>3</v>
      </c>
      <c r="AA1213" s="1">
        <f>IF(P1213=1,$O$3,IF(P1213=2,$O$4,$O$5))</f>
        <v>0</v>
      </c>
    </row>
    <row r="1214">
      <c r="A1214" s="1" t="s">
        <v>191</v>
      </c>
      <c r="E1214" s="27" t="s">
        <v>243</v>
      </c>
    </row>
    <row r="1215" ht="38.25">
      <c r="A1215" s="1" t="s">
        <v>193</v>
      </c>
      <c r="E1215" s="33" t="s">
        <v>4493</v>
      </c>
    </row>
    <row r="1216" ht="25.5">
      <c r="A1216" s="1" t="s">
        <v>194</v>
      </c>
      <c r="E1216" s="27" t="s">
        <v>3746</v>
      </c>
    </row>
    <row r="1217">
      <c r="A1217" s="1" t="s">
        <v>182</v>
      </c>
      <c r="C1217" s="22" t="s">
        <v>4494</v>
      </c>
      <c r="E1217" s="23" t="s">
        <v>4495</v>
      </c>
      <c r="L1217" s="24">
        <f>SUMIFS(L1218:L1241,A1218:A1241,"P")</f>
        <v>0</v>
      </c>
      <c r="M1217" s="24">
        <f>SUMIFS(M1218:M1241,A1218:A1241,"P")</f>
        <v>0</v>
      </c>
      <c r="N1217" s="25"/>
    </row>
    <row r="1218">
      <c r="A1218" s="1" t="s">
        <v>185</v>
      </c>
      <c r="B1218" s="1">
        <v>296</v>
      </c>
      <c r="C1218" s="26" t="s">
        <v>4496</v>
      </c>
      <c r="D1218" t="s">
        <v>239</v>
      </c>
      <c r="E1218" s="27" t="s">
        <v>4497</v>
      </c>
      <c r="F1218" s="28" t="s">
        <v>2203</v>
      </c>
      <c r="G1218" s="29">
        <v>5</v>
      </c>
      <c r="H1218" s="28">
        <v>0</v>
      </c>
      <c r="I1218" s="30">
        <f>ROUND(G1218*H1218,P4)</f>
        <v>0</v>
      </c>
      <c r="L1218" s="31">
        <v>0</v>
      </c>
      <c r="M1218" s="24">
        <f>ROUND(G1218*L1218,P4)</f>
        <v>0</v>
      </c>
      <c r="N1218" s="25" t="s">
        <v>759</v>
      </c>
      <c r="O1218" s="32">
        <f>M1218*AA1218</f>
        <v>0</v>
      </c>
      <c r="P1218" s="1">
        <v>3</v>
      </c>
      <c r="AA1218" s="1">
        <f>IF(P1218=1,$O$3,IF(P1218=2,$O$4,$O$5))</f>
        <v>0</v>
      </c>
    </row>
    <row r="1219">
      <c r="A1219" s="1" t="s">
        <v>191</v>
      </c>
      <c r="E1219" s="27" t="s">
        <v>243</v>
      </c>
    </row>
    <row r="1220">
      <c r="A1220" s="1" t="s">
        <v>193</v>
      </c>
      <c r="E1220" s="33" t="s">
        <v>4136</v>
      </c>
    </row>
    <row r="1221" ht="25.5">
      <c r="A1221" s="1" t="s">
        <v>194</v>
      </c>
      <c r="E1221" s="27" t="s">
        <v>3746</v>
      </c>
    </row>
    <row r="1222">
      <c r="A1222" s="1" t="s">
        <v>185</v>
      </c>
      <c r="B1222" s="1">
        <v>297</v>
      </c>
      <c r="C1222" s="26" t="s">
        <v>4498</v>
      </c>
      <c r="D1222" t="s">
        <v>239</v>
      </c>
      <c r="E1222" s="27" t="s">
        <v>4499</v>
      </c>
      <c r="F1222" s="28" t="s">
        <v>503</v>
      </c>
      <c r="G1222" s="29">
        <v>2</v>
      </c>
      <c r="H1222" s="28">
        <v>0</v>
      </c>
      <c r="I1222" s="30">
        <f>ROUND(G1222*H1222,P4)</f>
        <v>0</v>
      </c>
      <c r="L1222" s="31">
        <v>0</v>
      </c>
      <c r="M1222" s="24">
        <f>ROUND(G1222*L1222,P4)</f>
        <v>0</v>
      </c>
      <c r="N1222" s="25" t="s">
        <v>759</v>
      </c>
      <c r="O1222" s="32">
        <f>M1222*AA1222</f>
        <v>0</v>
      </c>
      <c r="P1222" s="1">
        <v>3</v>
      </c>
      <c r="AA1222" s="1">
        <f>IF(P1222=1,$O$3,IF(P1222=2,$O$4,$O$5))</f>
        <v>0</v>
      </c>
    </row>
    <row r="1223">
      <c r="A1223" s="1" t="s">
        <v>191</v>
      </c>
      <c r="E1223" s="27" t="s">
        <v>243</v>
      </c>
    </row>
    <row r="1224">
      <c r="A1224" s="1" t="s">
        <v>193</v>
      </c>
      <c r="E1224" s="33" t="s">
        <v>4064</v>
      </c>
    </row>
    <row r="1225" ht="25.5">
      <c r="A1225" s="1" t="s">
        <v>194</v>
      </c>
      <c r="E1225" s="27" t="s">
        <v>3746</v>
      </c>
    </row>
    <row r="1226">
      <c r="A1226" s="1" t="s">
        <v>185</v>
      </c>
      <c r="B1226" s="1">
        <v>298</v>
      </c>
      <c r="C1226" s="26" t="s">
        <v>4500</v>
      </c>
      <c r="D1226" t="s">
        <v>239</v>
      </c>
      <c r="E1226" s="27" t="s">
        <v>4501</v>
      </c>
      <c r="F1226" s="28" t="s">
        <v>4502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759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191</v>
      </c>
      <c r="E1227" s="27" t="s">
        <v>243</v>
      </c>
    </row>
    <row r="1228">
      <c r="A1228" s="1" t="s">
        <v>193</v>
      </c>
      <c r="E1228" s="33" t="s">
        <v>4064</v>
      </c>
    </row>
    <row r="1229" ht="25.5">
      <c r="A1229" s="1" t="s">
        <v>194</v>
      </c>
      <c r="E1229" s="27" t="s">
        <v>3746</v>
      </c>
    </row>
    <row r="1230">
      <c r="A1230" s="1" t="s">
        <v>185</v>
      </c>
      <c r="B1230" s="1">
        <v>299</v>
      </c>
      <c r="C1230" s="26" t="s">
        <v>4503</v>
      </c>
      <c r="D1230" t="s">
        <v>239</v>
      </c>
      <c r="E1230" s="27" t="s">
        <v>4504</v>
      </c>
      <c r="F1230" s="28" t="s">
        <v>319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759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191</v>
      </c>
      <c r="E1231" s="27" t="s">
        <v>243</v>
      </c>
    </row>
    <row r="1232">
      <c r="A1232" s="1" t="s">
        <v>193</v>
      </c>
      <c r="E1232" s="33" t="s">
        <v>4043</v>
      </c>
    </row>
    <row r="1233" ht="25.5">
      <c r="A1233" s="1" t="s">
        <v>194</v>
      </c>
      <c r="E1233" s="27" t="s">
        <v>3746</v>
      </c>
    </row>
    <row r="1234">
      <c r="A1234" s="1" t="s">
        <v>185</v>
      </c>
      <c r="B1234" s="1">
        <v>300</v>
      </c>
      <c r="C1234" s="26" t="s">
        <v>4505</v>
      </c>
      <c r="D1234" t="s">
        <v>239</v>
      </c>
      <c r="E1234" s="27" t="s">
        <v>4506</v>
      </c>
      <c r="F1234" s="28" t="s">
        <v>503</v>
      </c>
      <c r="G1234" s="29">
        <v>5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759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191</v>
      </c>
      <c r="E1235" s="27" t="s">
        <v>243</v>
      </c>
    </row>
    <row r="1236">
      <c r="A1236" s="1" t="s">
        <v>193</v>
      </c>
      <c r="E1236" s="33" t="s">
        <v>4136</v>
      </c>
    </row>
    <row r="1237" ht="25.5">
      <c r="A1237" s="1" t="s">
        <v>194</v>
      </c>
      <c r="E1237" s="27" t="s">
        <v>3746</v>
      </c>
    </row>
    <row r="1238">
      <c r="A1238" s="1" t="s">
        <v>185</v>
      </c>
      <c r="B1238" s="1">
        <v>301</v>
      </c>
      <c r="C1238" s="26" t="s">
        <v>4507</v>
      </c>
      <c r="D1238" t="s">
        <v>239</v>
      </c>
      <c r="E1238" s="27" t="s">
        <v>4508</v>
      </c>
      <c r="F1238" s="28" t="s">
        <v>319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759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191</v>
      </c>
      <c r="E1239" s="27" t="s">
        <v>243</v>
      </c>
    </row>
    <row r="1240">
      <c r="A1240" s="1" t="s">
        <v>193</v>
      </c>
      <c r="E1240" s="33" t="s">
        <v>4043</v>
      </c>
    </row>
    <row r="1241" ht="25.5">
      <c r="A1241" s="1" t="s">
        <v>194</v>
      </c>
      <c r="E1241" s="27" t="s">
        <v>3746</v>
      </c>
    </row>
    <row r="1242">
      <c r="A1242" s="1" t="s">
        <v>182</v>
      </c>
      <c r="C1242" s="22" t="s">
        <v>4509</v>
      </c>
      <c r="E1242" s="23" t="s">
        <v>4510</v>
      </c>
      <c r="L1242" s="24">
        <f>SUMIFS(L1243:L1274,A1243:A1274,"P")</f>
        <v>0</v>
      </c>
      <c r="M1242" s="24">
        <f>SUMIFS(M1243:M1274,A1243:A1274,"P")</f>
        <v>0</v>
      </c>
      <c r="N1242" s="25"/>
    </row>
    <row r="1243">
      <c r="A1243" s="1" t="s">
        <v>185</v>
      </c>
      <c r="B1243" s="1">
        <v>309</v>
      </c>
      <c r="C1243" s="26" t="s">
        <v>4511</v>
      </c>
      <c r="D1243" t="s">
        <v>239</v>
      </c>
      <c r="E1243" s="27" t="s">
        <v>4512</v>
      </c>
      <c r="F1243" s="28" t="s">
        <v>289</v>
      </c>
      <c r="G1243" s="29">
        <v>185.14500000000001</v>
      </c>
      <c r="H1243" s="28">
        <v>0.00035</v>
      </c>
      <c r="I1243" s="30">
        <f>ROUND(G1243*H1243,P4)</f>
        <v>0</v>
      </c>
      <c r="L1243" s="31">
        <v>0</v>
      </c>
      <c r="M1243" s="24">
        <f>ROUND(G1243*L1243,P4)</f>
        <v>0</v>
      </c>
      <c r="N1243" s="25" t="s">
        <v>3714</v>
      </c>
      <c r="O1243" s="32">
        <f>M1243*AA1243</f>
        <v>0</v>
      </c>
      <c r="P1243" s="1">
        <v>3</v>
      </c>
      <c r="AA1243" s="1">
        <f>IF(P1243=1,$O$3,IF(P1243=2,$O$4,$O$5))</f>
        <v>0</v>
      </c>
    </row>
    <row r="1244">
      <c r="A1244" s="1" t="s">
        <v>191</v>
      </c>
      <c r="E1244" s="27" t="s">
        <v>243</v>
      </c>
    </row>
    <row r="1245">
      <c r="A1245" s="1" t="s">
        <v>193</v>
      </c>
      <c r="E1245" s="33" t="s">
        <v>4513</v>
      </c>
    </row>
    <row r="1246">
      <c r="A1246" s="1" t="s">
        <v>194</v>
      </c>
      <c r="E1246" s="27" t="s">
        <v>1121</v>
      </c>
    </row>
    <row r="1247">
      <c r="A1247" s="1" t="s">
        <v>185</v>
      </c>
      <c r="B1247" s="1">
        <v>306</v>
      </c>
      <c r="C1247" s="26" t="s">
        <v>4514</v>
      </c>
      <c r="D1247" t="s">
        <v>239</v>
      </c>
      <c r="E1247" s="27" t="s">
        <v>4515</v>
      </c>
      <c r="F1247" s="28" t="s">
        <v>269</v>
      </c>
      <c r="G1247" s="29">
        <v>60.18</v>
      </c>
      <c r="H1247" s="28">
        <v>0.0028300000000000001</v>
      </c>
      <c r="I1247" s="30">
        <f>ROUND(G1247*H1247,P4)</f>
        <v>0</v>
      </c>
      <c r="L1247" s="31">
        <v>0</v>
      </c>
      <c r="M1247" s="24">
        <f>ROUND(G1247*L1247,P4)</f>
        <v>0</v>
      </c>
      <c r="N1247" s="25" t="s">
        <v>3714</v>
      </c>
      <c r="O1247" s="32">
        <f>M1247*AA1247</f>
        <v>0</v>
      </c>
      <c r="P1247" s="1">
        <v>3</v>
      </c>
      <c r="AA1247" s="1">
        <f>IF(P1247=1,$O$3,IF(P1247=2,$O$4,$O$5))</f>
        <v>0</v>
      </c>
    </row>
    <row r="1248">
      <c r="A1248" s="1" t="s">
        <v>191</v>
      </c>
      <c r="E1248" s="27" t="s">
        <v>243</v>
      </c>
    </row>
    <row r="1249" ht="38.25">
      <c r="A1249" s="1" t="s">
        <v>193</v>
      </c>
      <c r="E1249" s="33" t="s">
        <v>4004</v>
      </c>
    </row>
    <row r="1250">
      <c r="A1250" s="1" t="s">
        <v>194</v>
      </c>
      <c r="E1250" s="27" t="s">
        <v>1121</v>
      </c>
    </row>
    <row r="1251">
      <c r="A1251" s="1" t="s">
        <v>185</v>
      </c>
      <c r="B1251" s="1">
        <v>302</v>
      </c>
      <c r="C1251" s="26" t="s">
        <v>4516</v>
      </c>
      <c r="D1251" t="s">
        <v>239</v>
      </c>
      <c r="E1251" s="27" t="s">
        <v>4517</v>
      </c>
      <c r="F1251" s="28" t="s">
        <v>269</v>
      </c>
      <c r="G1251" s="29">
        <v>60.18</v>
      </c>
      <c r="H1251" s="28">
        <v>0</v>
      </c>
      <c r="I1251" s="30">
        <f>ROUND(G1251*H1251,P4)</f>
        <v>0</v>
      </c>
      <c r="L1251" s="31">
        <v>0</v>
      </c>
      <c r="M1251" s="24">
        <f>ROUND(G1251*L1251,P4)</f>
        <v>0</v>
      </c>
      <c r="N1251" s="25" t="s">
        <v>3714</v>
      </c>
      <c r="O1251" s="32">
        <f>M1251*AA1251</f>
        <v>0</v>
      </c>
      <c r="P1251" s="1">
        <v>3</v>
      </c>
      <c r="AA1251" s="1">
        <f>IF(P1251=1,$O$3,IF(P1251=2,$O$4,$O$5))</f>
        <v>0</v>
      </c>
    </row>
    <row r="1252">
      <c r="A1252" s="1" t="s">
        <v>191</v>
      </c>
      <c r="E1252" s="27" t="s">
        <v>243</v>
      </c>
    </row>
    <row r="1253" ht="38.25">
      <c r="A1253" s="1" t="s">
        <v>193</v>
      </c>
      <c r="E1253" s="33" t="s">
        <v>4004</v>
      </c>
    </row>
    <row r="1254">
      <c r="A1254" s="1" t="s">
        <v>194</v>
      </c>
      <c r="E1254" s="27" t="s">
        <v>1121</v>
      </c>
    </row>
    <row r="1255">
      <c r="A1255" s="1" t="s">
        <v>185</v>
      </c>
      <c r="B1255" s="1">
        <v>303</v>
      </c>
      <c r="C1255" s="26" t="s">
        <v>4518</v>
      </c>
      <c r="D1255" t="s">
        <v>239</v>
      </c>
      <c r="E1255" s="27" t="s">
        <v>4519</v>
      </c>
      <c r="F1255" s="28" t="s">
        <v>269</v>
      </c>
      <c r="G1255" s="29">
        <v>60.18</v>
      </c>
      <c r="H1255" s="28">
        <v>0.00020000000000000001</v>
      </c>
      <c r="I1255" s="30">
        <f>ROUND(G1255*H1255,P4)</f>
        <v>0</v>
      </c>
      <c r="L1255" s="31">
        <v>0</v>
      </c>
      <c r="M1255" s="24">
        <f>ROUND(G1255*L1255,P4)</f>
        <v>0</v>
      </c>
      <c r="N1255" s="25" t="s">
        <v>3714</v>
      </c>
      <c r="O1255" s="32">
        <f>M1255*AA1255</f>
        <v>0</v>
      </c>
      <c r="P1255" s="1">
        <v>3</v>
      </c>
      <c r="AA1255" s="1">
        <f>IF(P1255=1,$O$3,IF(P1255=2,$O$4,$O$5))</f>
        <v>0</v>
      </c>
    </row>
    <row r="1256">
      <c r="A1256" s="1" t="s">
        <v>191</v>
      </c>
      <c r="E1256" s="27" t="s">
        <v>243</v>
      </c>
    </row>
    <row r="1257" ht="38.25">
      <c r="A1257" s="1" t="s">
        <v>193</v>
      </c>
      <c r="E1257" s="33" t="s">
        <v>4004</v>
      </c>
    </row>
    <row r="1258">
      <c r="A1258" s="1" t="s">
        <v>194</v>
      </c>
      <c r="E1258" s="27" t="s">
        <v>1121</v>
      </c>
    </row>
    <row r="1259" ht="25.5">
      <c r="A1259" s="1" t="s">
        <v>185</v>
      </c>
      <c r="B1259" s="1">
        <v>304</v>
      </c>
      <c r="C1259" s="26" t="s">
        <v>4520</v>
      </c>
      <c r="D1259" t="s">
        <v>239</v>
      </c>
      <c r="E1259" s="27" t="s">
        <v>4521</v>
      </c>
      <c r="F1259" s="28" t="s">
        <v>269</v>
      </c>
      <c r="G1259" s="29">
        <v>60.18</v>
      </c>
      <c r="H1259" s="28">
        <v>0.0045500000000000002</v>
      </c>
      <c r="I1259" s="30">
        <f>ROUND(G1259*H1259,P4)</f>
        <v>0</v>
      </c>
      <c r="L1259" s="31">
        <v>0</v>
      </c>
      <c r="M1259" s="24">
        <f>ROUND(G1259*L1259,P4)</f>
        <v>0</v>
      </c>
      <c r="N1259" s="25" t="s">
        <v>3714</v>
      </c>
      <c r="O1259" s="32">
        <f>M1259*AA1259</f>
        <v>0</v>
      </c>
      <c r="P1259" s="1">
        <v>3</v>
      </c>
      <c r="AA1259" s="1">
        <f>IF(P1259=1,$O$3,IF(P1259=2,$O$4,$O$5))</f>
        <v>0</v>
      </c>
    </row>
    <row r="1260">
      <c r="A1260" s="1" t="s">
        <v>191</v>
      </c>
      <c r="E1260" s="27" t="s">
        <v>243</v>
      </c>
    </row>
    <row r="1261" ht="38.25">
      <c r="A1261" s="1" t="s">
        <v>193</v>
      </c>
      <c r="E1261" s="33" t="s">
        <v>4004</v>
      </c>
    </row>
    <row r="1262">
      <c r="A1262" s="1" t="s">
        <v>194</v>
      </c>
      <c r="E1262" s="27" t="s">
        <v>1121</v>
      </c>
    </row>
    <row r="1263">
      <c r="A1263" s="1" t="s">
        <v>185</v>
      </c>
      <c r="B1263" s="1">
        <v>305</v>
      </c>
      <c r="C1263" s="26" t="s">
        <v>4522</v>
      </c>
      <c r="D1263" t="s">
        <v>239</v>
      </c>
      <c r="E1263" s="27" t="s">
        <v>4523</v>
      </c>
      <c r="F1263" s="28" t="s">
        <v>269</v>
      </c>
      <c r="G1263" s="29">
        <v>60.18</v>
      </c>
      <c r="H1263" s="28">
        <v>0.00029999999999999997</v>
      </c>
      <c r="I1263" s="30">
        <f>ROUND(G1263*H1263,P4)</f>
        <v>0</v>
      </c>
      <c r="L1263" s="31">
        <v>0</v>
      </c>
      <c r="M1263" s="24">
        <f>ROUND(G1263*L1263,P4)</f>
        <v>0</v>
      </c>
      <c r="N1263" s="25" t="s">
        <v>3714</v>
      </c>
      <c r="O1263" s="32">
        <f>M1263*AA1263</f>
        <v>0</v>
      </c>
      <c r="P1263" s="1">
        <v>3</v>
      </c>
      <c r="AA1263" s="1">
        <f>IF(P1263=1,$O$3,IF(P1263=2,$O$4,$O$5))</f>
        <v>0</v>
      </c>
    </row>
    <row r="1264">
      <c r="A1264" s="1" t="s">
        <v>191</v>
      </c>
      <c r="E1264" s="27" t="s">
        <v>243</v>
      </c>
    </row>
    <row r="1265" ht="38.25">
      <c r="A1265" s="1" t="s">
        <v>193</v>
      </c>
      <c r="E1265" s="33" t="s">
        <v>4004</v>
      </c>
    </row>
    <row r="1266">
      <c r="A1266" s="1" t="s">
        <v>194</v>
      </c>
      <c r="E1266" s="27" t="s">
        <v>1121</v>
      </c>
    </row>
    <row r="1267">
      <c r="A1267" s="1" t="s">
        <v>185</v>
      </c>
      <c r="B1267" s="1">
        <v>307</v>
      </c>
      <c r="C1267" s="26" t="s">
        <v>4524</v>
      </c>
      <c r="D1267" t="s">
        <v>239</v>
      </c>
      <c r="E1267" s="27" t="s">
        <v>4525</v>
      </c>
      <c r="F1267" s="28" t="s">
        <v>289</v>
      </c>
      <c r="G1267" s="29">
        <v>40.320999999999998</v>
      </c>
      <c r="H1267" s="28">
        <v>0</v>
      </c>
      <c r="I1267" s="30">
        <f>ROUND(G1267*H1267,P4)</f>
        <v>0</v>
      </c>
      <c r="L1267" s="31">
        <v>0</v>
      </c>
      <c r="M1267" s="24">
        <f>ROUND(G1267*L1267,P4)</f>
        <v>0</v>
      </c>
      <c r="N1267" s="25" t="s">
        <v>3714</v>
      </c>
      <c r="O1267" s="32">
        <f>M1267*AA1267</f>
        <v>0</v>
      </c>
      <c r="P1267" s="1">
        <v>3</v>
      </c>
      <c r="AA1267" s="1">
        <f>IF(P1267=1,$O$3,IF(P1267=2,$O$4,$O$5))</f>
        <v>0</v>
      </c>
    </row>
    <row r="1268">
      <c r="A1268" s="1" t="s">
        <v>191</v>
      </c>
      <c r="E1268" s="27" t="s">
        <v>243</v>
      </c>
    </row>
    <row r="1269" ht="38.25">
      <c r="A1269" s="1" t="s">
        <v>193</v>
      </c>
      <c r="E1269" s="33" t="s">
        <v>4526</v>
      </c>
    </row>
    <row r="1270">
      <c r="A1270" s="1" t="s">
        <v>194</v>
      </c>
      <c r="E1270" s="27" t="s">
        <v>1121</v>
      </c>
    </row>
    <row r="1271">
      <c r="A1271" s="1" t="s">
        <v>185</v>
      </c>
      <c r="B1271" s="1">
        <v>308</v>
      </c>
      <c r="C1271" s="26" t="s">
        <v>4527</v>
      </c>
      <c r="D1271" t="s">
        <v>239</v>
      </c>
      <c r="E1271" s="27" t="s">
        <v>4528</v>
      </c>
      <c r="F1271" s="28" t="s">
        <v>289</v>
      </c>
      <c r="G1271" s="29">
        <v>185.14500000000001</v>
      </c>
      <c r="H1271" s="28">
        <v>1.0000000000000001E-05</v>
      </c>
      <c r="I1271" s="30">
        <f>ROUND(G1271*H1271,P4)</f>
        <v>0</v>
      </c>
      <c r="L1271" s="31">
        <v>0</v>
      </c>
      <c r="M1271" s="24">
        <f>ROUND(G1271*L1271,P4)</f>
        <v>0</v>
      </c>
      <c r="N1271" s="25" t="s">
        <v>3714</v>
      </c>
      <c r="O1271" s="32">
        <f>M1271*AA1271</f>
        <v>0</v>
      </c>
      <c r="P1271" s="1">
        <v>3</v>
      </c>
      <c r="AA1271" s="1">
        <f>IF(P1271=1,$O$3,IF(P1271=2,$O$4,$O$5))</f>
        <v>0</v>
      </c>
    </row>
    <row r="1272">
      <c r="A1272" s="1" t="s">
        <v>191</v>
      </c>
      <c r="E1272" s="27" t="s">
        <v>243</v>
      </c>
    </row>
    <row r="1273" ht="165.75">
      <c r="A1273" s="1" t="s">
        <v>193</v>
      </c>
      <c r="E1273" s="33" t="s">
        <v>4529</v>
      </c>
    </row>
    <row r="1274">
      <c r="A1274" s="1" t="s">
        <v>194</v>
      </c>
      <c r="E1274" s="27" t="s">
        <v>1121</v>
      </c>
    </row>
    <row r="1275">
      <c r="A1275" s="1" t="s">
        <v>182</v>
      </c>
      <c r="C1275" s="22" t="s">
        <v>4530</v>
      </c>
      <c r="E1275" s="23" t="s">
        <v>4531</v>
      </c>
      <c r="L1275" s="24">
        <f>SUMIFS(L1276:L1295,A1276:A1295,"P")</f>
        <v>0</v>
      </c>
      <c r="M1275" s="24">
        <f>SUMIFS(M1276:M1295,A1276:A1295,"P")</f>
        <v>0</v>
      </c>
      <c r="N1275" s="25"/>
    </row>
    <row r="1276">
      <c r="A1276" s="1" t="s">
        <v>185</v>
      </c>
      <c r="B1276" s="1">
        <v>314</v>
      </c>
      <c r="C1276" s="26" t="s">
        <v>4532</v>
      </c>
      <c r="D1276" t="s">
        <v>239</v>
      </c>
      <c r="E1276" s="27" t="s">
        <v>4533</v>
      </c>
      <c r="F1276" s="28" t="s">
        <v>269</v>
      </c>
      <c r="G1276" s="29">
        <v>25.170000000000002</v>
      </c>
      <c r="H1276" s="28">
        <v>0.0097999999999999997</v>
      </c>
      <c r="I1276" s="30">
        <f>ROUND(G1276*H1276,P4)</f>
        <v>0</v>
      </c>
      <c r="L1276" s="31">
        <v>0</v>
      </c>
      <c r="M1276" s="24">
        <f>ROUND(G1276*L1276,P4)</f>
        <v>0</v>
      </c>
      <c r="N1276" s="25" t="s">
        <v>3714</v>
      </c>
      <c r="O1276" s="32">
        <f>M1276*AA1276</f>
        <v>0</v>
      </c>
      <c r="P1276" s="1">
        <v>3</v>
      </c>
      <c r="AA1276" s="1">
        <f>IF(P1276=1,$O$3,IF(P1276=2,$O$4,$O$5))</f>
        <v>0</v>
      </c>
    </row>
    <row r="1277">
      <c r="A1277" s="1" t="s">
        <v>191</v>
      </c>
      <c r="E1277" s="27" t="s">
        <v>243</v>
      </c>
    </row>
    <row r="1278">
      <c r="A1278" s="1" t="s">
        <v>193</v>
      </c>
      <c r="E1278" s="33" t="s">
        <v>4534</v>
      </c>
    </row>
    <row r="1279">
      <c r="A1279" s="1" t="s">
        <v>194</v>
      </c>
      <c r="E1279" s="27" t="s">
        <v>1121</v>
      </c>
    </row>
    <row r="1280">
      <c r="A1280" s="1" t="s">
        <v>185</v>
      </c>
      <c r="B1280" s="1">
        <v>310</v>
      </c>
      <c r="C1280" s="26" t="s">
        <v>4535</v>
      </c>
      <c r="D1280" t="s">
        <v>239</v>
      </c>
      <c r="E1280" s="27" t="s">
        <v>4536</v>
      </c>
      <c r="F1280" s="28" t="s">
        <v>269</v>
      </c>
      <c r="G1280" s="29">
        <v>25.170000000000002</v>
      </c>
      <c r="H1280" s="28">
        <v>0</v>
      </c>
      <c r="I1280" s="30">
        <f>ROUND(G1280*H1280,P4)</f>
        <v>0</v>
      </c>
      <c r="L1280" s="31">
        <v>0</v>
      </c>
      <c r="M1280" s="24">
        <f>ROUND(G1280*L1280,P4)</f>
        <v>0</v>
      </c>
      <c r="N1280" s="25" t="s">
        <v>3714</v>
      </c>
      <c r="O1280" s="32">
        <f>M1280*AA1280</f>
        <v>0</v>
      </c>
      <c r="P1280" s="1">
        <v>3</v>
      </c>
      <c r="AA1280" s="1">
        <f>IF(P1280=1,$O$3,IF(P1280=2,$O$4,$O$5))</f>
        <v>0</v>
      </c>
    </row>
    <row r="1281">
      <c r="A1281" s="1" t="s">
        <v>191</v>
      </c>
      <c r="E1281" s="27" t="s">
        <v>243</v>
      </c>
    </row>
    <row r="1282">
      <c r="A1282" s="1" t="s">
        <v>193</v>
      </c>
      <c r="E1282" s="33" t="s">
        <v>4534</v>
      </c>
    </row>
    <row r="1283">
      <c r="A1283" s="1" t="s">
        <v>194</v>
      </c>
      <c r="E1283" s="27" t="s">
        <v>1121</v>
      </c>
    </row>
    <row r="1284">
      <c r="A1284" s="1" t="s">
        <v>185</v>
      </c>
      <c r="B1284" s="1">
        <v>311</v>
      </c>
      <c r="C1284" s="26" t="s">
        <v>4537</v>
      </c>
      <c r="D1284" t="s">
        <v>239</v>
      </c>
      <c r="E1284" s="27" t="s">
        <v>4538</v>
      </c>
      <c r="F1284" s="28" t="s">
        <v>269</v>
      </c>
      <c r="G1284" s="29">
        <v>25.170000000000002</v>
      </c>
      <c r="H1284" s="28">
        <v>0.00029999999999999997</v>
      </c>
      <c r="I1284" s="30">
        <f>ROUND(G1284*H1284,P4)</f>
        <v>0</v>
      </c>
      <c r="L1284" s="31">
        <v>0</v>
      </c>
      <c r="M1284" s="24">
        <f>ROUND(G1284*L1284,P4)</f>
        <v>0</v>
      </c>
      <c r="N1284" s="25" t="s">
        <v>3714</v>
      </c>
      <c r="O1284" s="32">
        <f>M1284*AA1284</f>
        <v>0</v>
      </c>
      <c r="P1284" s="1">
        <v>3</v>
      </c>
      <c r="AA1284" s="1">
        <f>IF(P1284=1,$O$3,IF(P1284=2,$O$4,$O$5))</f>
        <v>0</v>
      </c>
    </row>
    <row r="1285">
      <c r="A1285" s="1" t="s">
        <v>191</v>
      </c>
      <c r="E1285" s="27" t="s">
        <v>243</v>
      </c>
    </row>
    <row r="1286">
      <c r="A1286" s="1" t="s">
        <v>193</v>
      </c>
      <c r="E1286" s="33" t="s">
        <v>4534</v>
      </c>
    </row>
    <row r="1287">
      <c r="A1287" s="1" t="s">
        <v>194</v>
      </c>
      <c r="E1287" s="27" t="s">
        <v>1121</v>
      </c>
    </row>
    <row r="1288" ht="25.5">
      <c r="A1288" s="1" t="s">
        <v>185</v>
      </c>
      <c r="B1288" s="1">
        <v>312</v>
      </c>
      <c r="C1288" s="26" t="s">
        <v>4539</v>
      </c>
      <c r="D1288" t="s">
        <v>239</v>
      </c>
      <c r="E1288" s="27" t="s">
        <v>4540</v>
      </c>
      <c r="F1288" s="28" t="s">
        <v>269</v>
      </c>
      <c r="G1288" s="29">
        <v>25.170000000000002</v>
      </c>
      <c r="H1288" s="28">
        <v>0.0044999999999999997</v>
      </c>
      <c r="I1288" s="30">
        <f>ROUND(G1288*H1288,P4)</f>
        <v>0</v>
      </c>
      <c r="L1288" s="31">
        <v>0</v>
      </c>
      <c r="M1288" s="24">
        <f>ROUND(G1288*L1288,P4)</f>
        <v>0</v>
      </c>
      <c r="N1288" s="25" t="s">
        <v>3714</v>
      </c>
      <c r="O1288" s="32">
        <f>M1288*AA1288</f>
        <v>0</v>
      </c>
      <c r="P1288" s="1">
        <v>3</v>
      </c>
      <c r="AA1288" s="1">
        <f>IF(P1288=1,$O$3,IF(P1288=2,$O$4,$O$5))</f>
        <v>0</v>
      </c>
    </row>
    <row r="1289">
      <c r="A1289" s="1" t="s">
        <v>191</v>
      </c>
      <c r="E1289" s="27" t="s">
        <v>243</v>
      </c>
    </row>
    <row r="1290">
      <c r="A1290" s="1" t="s">
        <v>193</v>
      </c>
      <c r="E1290" s="33" t="s">
        <v>4534</v>
      </c>
    </row>
    <row r="1291">
      <c r="A1291" s="1" t="s">
        <v>194</v>
      </c>
      <c r="E1291" s="27" t="s">
        <v>1121</v>
      </c>
    </row>
    <row r="1292" ht="25.5">
      <c r="A1292" s="1" t="s">
        <v>185</v>
      </c>
      <c r="B1292" s="1">
        <v>313</v>
      </c>
      <c r="C1292" s="26" t="s">
        <v>4541</v>
      </c>
      <c r="D1292" t="s">
        <v>239</v>
      </c>
      <c r="E1292" s="27" t="s">
        <v>4542</v>
      </c>
      <c r="F1292" s="28" t="s">
        <v>269</v>
      </c>
      <c r="G1292" s="29">
        <v>25.170000000000002</v>
      </c>
      <c r="H1292" s="28">
        <v>0.0049500000000000004</v>
      </c>
      <c r="I1292" s="30">
        <f>ROUND(G1292*H1292,P4)</f>
        <v>0</v>
      </c>
      <c r="L1292" s="31">
        <v>0</v>
      </c>
      <c r="M1292" s="24">
        <f>ROUND(G1292*L1292,P4)</f>
        <v>0</v>
      </c>
      <c r="N1292" s="25" t="s">
        <v>3714</v>
      </c>
      <c r="O1292" s="32">
        <f>M1292*AA1292</f>
        <v>0</v>
      </c>
      <c r="P1292" s="1">
        <v>3</v>
      </c>
      <c r="AA1292" s="1">
        <f>IF(P1292=1,$O$3,IF(P1292=2,$O$4,$O$5))</f>
        <v>0</v>
      </c>
    </row>
    <row r="1293">
      <c r="A1293" s="1" t="s">
        <v>191</v>
      </c>
      <c r="E1293" s="27" t="s">
        <v>243</v>
      </c>
    </row>
    <row r="1294" ht="127.5">
      <c r="A1294" s="1" t="s">
        <v>193</v>
      </c>
      <c r="E1294" s="33" t="s">
        <v>4543</v>
      </c>
    </row>
    <row r="1295">
      <c r="A1295" s="1" t="s">
        <v>194</v>
      </c>
      <c r="E1295" s="27" t="s">
        <v>1121</v>
      </c>
    </row>
    <row r="1296">
      <c r="A1296" s="1" t="s">
        <v>182</v>
      </c>
      <c r="C1296" s="22" t="s">
        <v>4544</v>
      </c>
      <c r="E1296" s="23" t="s">
        <v>4545</v>
      </c>
      <c r="L1296" s="24">
        <f>SUMIFS(L1297:L1324,A1297:A1324,"P")</f>
        <v>0</v>
      </c>
      <c r="M1296" s="24">
        <f>SUMIFS(M1297:M1324,A1297:A1324,"P")</f>
        <v>0</v>
      </c>
      <c r="N1296" s="25"/>
    </row>
    <row r="1297">
      <c r="A1297" s="1" t="s">
        <v>185</v>
      </c>
      <c r="B1297" s="1">
        <v>315</v>
      </c>
      <c r="C1297" s="26" t="s">
        <v>4546</v>
      </c>
      <c r="D1297" t="s">
        <v>239</v>
      </c>
      <c r="E1297" s="27" t="s">
        <v>4547</v>
      </c>
      <c r="F1297" s="28" t="s">
        <v>269</v>
      </c>
      <c r="G1297" s="29">
        <v>1821.8320000000001</v>
      </c>
      <c r="H1297" s="28">
        <v>0</v>
      </c>
      <c r="I1297" s="30">
        <f>ROUND(G1297*H1297,P4)</f>
        <v>0</v>
      </c>
      <c r="L1297" s="31">
        <v>0</v>
      </c>
      <c r="M1297" s="24">
        <f>ROUND(G1297*L1297,P4)</f>
        <v>0</v>
      </c>
      <c r="N1297" s="25" t="s">
        <v>3714</v>
      </c>
      <c r="O1297" s="32">
        <f>M1297*AA1297</f>
        <v>0</v>
      </c>
      <c r="P1297" s="1">
        <v>3</v>
      </c>
      <c r="AA1297" s="1">
        <f>IF(P1297=1,$O$3,IF(P1297=2,$O$4,$O$5))</f>
        <v>0</v>
      </c>
    </row>
    <row r="1298">
      <c r="A1298" s="1" t="s">
        <v>191</v>
      </c>
      <c r="E1298" s="27" t="s">
        <v>243</v>
      </c>
    </row>
    <row r="1299" ht="63.75">
      <c r="A1299" s="1" t="s">
        <v>193</v>
      </c>
      <c r="E1299" s="33" t="s">
        <v>4548</v>
      </c>
    </row>
    <row r="1300">
      <c r="A1300" s="1" t="s">
        <v>194</v>
      </c>
      <c r="E1300" s="27" t="s">
        <v>1121</v>
      </c>
    </row>
    <row r="1301" ht="25.5">
      <c r="A1301" s="1" t="s">
        <v>185</v>
      </c>
      <c r="B1301" s="1">
        <v>316</v>
      </c>
      <c r="C1301" s="26" t="s">
        <v>4549</v>
      </c>
      <c r="D1301" t="s">
        <v>239</v>
      </c>
      <c r="E1301" s="27" t="s">
        <v>4550</v>
      </c>
      <c r="F1301" s="28" t="s">
        <v>269</v>
      </c>
      <c r="G1301" s="29">
        <v>1760.7619999999999</v>
      </c>
      <c r="H1301" s="28">
        <v>0.00013999999999999999</v>
      </c>
      <c r="I1301" s="30">
        <f>ROUND(G1301*H1301,P4)</f>
        <v>0</v>
      </c>
      <c r="L1301" s="31">
        <v>0</v>
      </c>
      <c r="M1301" s="24">
        <f>ROUND(G1301*L1301,P4)</f>
        <v>0</v>
      </c>
      <c r="N1301" s="25" t="s">
        <v>3714</v>
      </c>
      <c r="O1301" s="32">
        <f>M1301*AA1301</f>
        <v>0</v>
      </c>
      <c r="P1301" s="1">
        <v>3</v>
      </c>
      <c r="AA1301" s="1">
        <f>IF(P1301=1,$O$3,IF(P1301=2,$O$4,$O$5))</f>
        <v>0</v>
      </c>
    </row>
    <row r="1302">
      <c r="A1302" s="1" t="s">
        <v>191</v>
      </c>
      <c r="E1302" s="27" t="s">
        <v>243</v>
      </c>
    </row>
    <row r="1303" ht="216.75">
      <c r="A1303" s="1" t="s">
        <v>193</v>
      </c>
      <c r="E1303" s="33" t="s">
        <v>4551</v>
      </c>
    </row>
    <row r="1304">
      <c r="A1304" s="1" t="s">
        <v>194</v>
      </c>
      <c r="E1304" s="27" t="s">
        <v>1121</v>
      </c>
    </row>
    <row r="1305">
      <c r="A1305" s="1" t="s">
        <v>185</v>
      </c>
      <c r="B1305" s="1">
        <v>317</v>
      </c>
      <c r="C1305" s="26" t="s">
        <v>4552</v>
      </c>
      <c r="D1305" t="s">
        <v>239</v>
      </c>
      <c r="E1305" s="27" t="s">
        <v>4553</v>
      </c>
      <c r="F1305" s="28" t="s">
        <v>269</v>
      </c>
      <c r="G1305" s="29">
        <v>61.07</v>
      </c>
      <c r="H1305" s="28">
        <v>0.00025000000000000001</v>
      </c>
      <c r="I1305" s="30">
        <f>ROUND(G1305*H1305,P4)</f>
        <v>0</v>
      </c>
      <c r="L1305" s="31">
        <v>0</v>
      </c>
      <c r="M1305" s="24">
        <f>ROUND(G1305*L1305,P4)</f>
        <v>0</v>
      </c>
      <c r="N1305" s="25" t="s">
        <v>3714</v>
      </c>
      <c r="O1305" s="32">
        <f>M1305*AA1305</f>
        <v>0</v>
      </c>
      <c r="P1305" s="1">
        <v>3</v>
      </c>
      <c r="AA1305" s="1">
        <f>IF(P1305=1,$O$3,IF(P1305=2,$O$4,$O$5))</f>
        <v>0</v>
      </c>
    </row>
    <row r="1306">
      <c r="A1306" s="1" t="s">
        <v>191</v>
      </c>
      <c r="E1306" s="27" t="s">
        <v>243</v>
      </c>
    </row>
    <row r="1307" ht="25.5">
      <c r="A1307" s="1" t="s">
        <v>193</v>
      </c>
      <c r="E1307" s="33" t="s">
        <v>4182</v>
      </c>
    </row>
    <row r="1308">
      <c r="A1308" s="1" t="s">
        <v>194</v>
      </c>
      <c r="E1308" s="27" t="s">
        <v>1121</v>
      </c>
    </row>
    <row r="1309">
      <c r="A1309" s="1" t="s">
        <v>185</v>
      </c>
      <c r="B1309" s="1">
        <v>318</v>
      </c>
      <c r="C1309" s="26" t="s">
        <v>4554</v>
      </c>
      <c r="D1309" t="s">
        <v>239</v>
      </c>
      <c r="E1309" s="27" t="s">
        <v>4555</v>
      </c>
      <c r="F1309" s="28" t="s">
        <v>269</v>
      </c>
      <c r="G1309" s="29">
        <v>51.097000000000001</v>
      </c>
      <c r="H1309" s="28">
        <v>0</v>
      </c>
      <c r="I1309" s="30">
        <f>ROUND(G1309*H1309,P4)</f>
        <v>0</v>
      </c>
      <c r="L1309" s="31">
        <v>0</v>
      </c>
      <c r="M1309" s="24">
        <f>ROUND(G1309*L1309,P4)</f>
        <v>0</v>
      </c>
      <c r="N1309" s="25" t="s">
        <v>3714</v>
      </c>
      <c r="O1309" s="32">
        <f>M1309*AA1309</f>
        <v>0</v>
      </c>
      <c r="P1309" s="1">
        <v>3</v>
      </c>
      <c r="AA1309" s="1">
        <f>IF(P1309=1,$O$3,IF(P1309=2,$O$4,$O$5))</f>
        <v>0</v>
      </c>
    </row>
    <row r="1310">
      <c r="A1310" s="1" t="s">
        <v>191</v>
      </c>
      <c r="E1310" s="27" t="s">
        <v>243</v>
      </c>
    </row>
    <row r="1311" ht="25.5">
      <c r="A1311" s="1" t="s">
        <v>193</v>
      </c>
      <c r="E1311" s="33" t="s">
        <v>4556</v>
      </c>
    </row>
    <row r="1312">
      <c r="A1312" s="1" t="s">
        <v>194</v>
      </c>
      <c r="E1312" s="27" t="s">
        <v>1121</v>
      </c>
    </row>
    <row r="1313" ht="25.5">
      <c r="A1313" s="1" t="s">
        <v>185</v>
      </c>
      <c r="B1313" s="1">
        <v>319</v>
      </c>
      <c r="C1313" s="26" t="s">
        <v>4557</v>
      </c>
      <c r="D1313" t="s">
        <v>239</v>
      </c>
      <c r="E1313" s="27" t="s">
        <v>4558</v>
      </c>
      <c r="F1313" s="28" t="s">
        <v>269</v>
      </c>
      <c r="G1313" s="29">
        <v>51.097000000000001</v>
      </c>
      <c r="H1313" s="28">
        <v>0.00036000000000000002</v>
      </c>
      <c r="I1313" s="30">
        <f>ROUND(G1313*H1313,P4)</f>
        <v>0</v>
      </c>
      <c r="L1313" s="31">
        <v>0</v>
      </c>
      <c r="M1313" s="24">
        <f>ROUND(G1313*L1313,P4)</f>
        <v>0</v>
      </c>
      <c r="N1313" s="25" t="s">
        <v>3714</v>
      </c>
      <c r="O1313" s="32">
        <f>M1313*AA1313</f>
        <v>0</v>
      </c>
      <c r="P1313" s="1">
        <v>3</v>
      </c>
      <c r="AA1313" s="1">
        <f>IF(P1313=1,$O$3,IF(P1313=2,$O$4,$O$5))</f>
        <v>0</v>
      </c>
    </row>
    <row r="1314">
      <c r="A1314" s="1" t="s">
        <v>191</v>
      </c>
      <c r="E1314" s="27" t="s">
        <v>243</v>
      </c>
    </row>
    <row r="1315" ht="25.5">
      <c r="A1315" s="1" t="s">
        <v>193</v>
      </c>
      <c r="E1315" s="33" t="s">
        <v>4556</v>
      </c>
    </row>
    <row r="1316">
      <c r="A1316" s="1" t="s">
        <v>194</v>
      </c>
      <c r="E1316" s="27" t="s">
        <v>1121</v>
      </c>
    </row>
    <row r="1317">
      <c r="A1317" s="1" t="s">
        <v>185</v>
      </c>
      <c r="B1317" s="1">
        <v>320</v>
      </c>
      <c r="C1317" s="26" t="s">
        <v>4559</v>
      </c>
      <c r="D1317" t="s">
        <v>239</v>
      </c>
      <c r="E1317" s="27" t="s">
        <v>4560</v>
      </c>
      <c r="F1317" s="28" t="s">
        <v>269</v>
      </c>
      <c r="G1317" s="29">
        <v>51.097000000000001</v>
      </c>
      <c r="H1317" s="28">
        <v>0.00033</v>
      </c>
      <c r="I1317" s="30">
        <f>ROUND(G1317*H1317,P4)</f>
        <v>0</v>
      </c>
      <c r="L1317" s="31">
        <v>0</v>
      </c>
      <c r="M1317" s="24">
        <f>ROUND(G1317*L1317,P4)</f>
        <v>0</v>
      </c>
      <c r="N1317" s="25" t="s">
        <v>3714</v>
      </c>
      <c r="O1317" s="32">
        <f>M1317*AA1317</f>
        <v>0</v>
      </c>
      <c r="P1317" s="1">
        <v>3</v>
      </c>
      <c r="AA1317" s="1">
        <f>IF(P1317=1,$O$3,IF(P1317=2,$O$4,$O$5))</f>
        <v>0</v>
      </c>
    </row>
    <row r="1318">
      <c r="A1318" s="1" t="s">
        <v>191</v>
      </c>
      <c r="E1318" s="27" t="s">
        <v>243</v>
      </c>
    </row>
    <row r="1319" ht="229.5">
      <c r="A1319" s="1" t="s">
        <v>193</v>
      </c>
      <c r="E1319" s="33" t="s">
        <v>4561</v>
      </c>
    </row>
    <row r="1320">
      <c r="A1320" s="1" t="s">
        <v>194</v>
      </c>
      <c r="E1320" s="27" t="s">
        <v>1121</v>
      </c>
    </row>
    <row r="1321">
      <c r="A1321" s="1" t="s">
        <v>185</v>
      </c>
      <c r="B1321" s="1">
        <v>321</v>
      </c>
      <c r="C1321" s="26" t="s">
        <v>4562</v>
      </c>
      <c r="D1321" t="s">
        <v>239</v>
      </c>
      <c r="E1321" s="27" t="s">
        <v>4563</v>
      </c>
      <c r="F1321" s="28" t="s">
        <v>269</v>
      </c>
      <c r="G1321" s="29">
        <v>31.745000000000001</v>
      </c>
      <c r="H1321" s="28">
        <v>0.00066</v>
      </c>
      <c r="I1321" s="30">
        <f>ROUND(G1321*H1321,P4)</f>
        <v>0</v>
      </c>
      <c r="L1321" s="31">
        <v>0</v>
      </c>
      <c r="M1321" s="24">
        <f>ROUND(G1321*L1321,P4)</f>
        <v>0</v>
      </c>
      <c r="N1321" s="25" t="s">
        <v>759</v>
      </c>
      <c r="O1321" s="32">
        <f>M1321*AA1321</f>
        <v>0</v>
      </c>
      <c r="P1321" s="1">
        <v>3</v>
      </c>
      <c r="AA1321" s="1">
        <f>IF(P1321=1,$O$3,IF(P1321=2,$O$4,$O$5))</f>
        <v>0</v>
      </c>
    </row>
    <row r="1322">
      <c r="A1322" s="1" t="s">
        <v>191</v>
      </c>
      <c r="E1322" s="27" t="s">
        <v>243</v>
      </c>
    </row>
    <row r="1323" ht="76.5">
      <c r="A1323" s="1" t="s">
        <v>193</v>
      </c>
      <c r="E1323" s="33" t="s">
        <v>4564</v>
      </c>
    </row>
    <row r="1324" ht="25.5">
      <c r="A1324" s="1" t="s">
        <v>194</v>
      </c>
      <c r="E1324" s="27" t="s">
        <v>3746</v>
      </c>
    </row>
    <row r="1325">
      <c r="A1325" s="1" t="s">
        <v>182</v>
      </c>
      <c r="C1325" s="22" t="s">
        <v>4565</v>
      </c>
      <c r="E1325" s="23" t="s">
        <v>4566</v>
      </c>
      <c r="L1325" s="24">
        <f>SUMIFS(L1326:L1333,A1326:A1333,"P")</f>
        <v>0</v>
      </c>
      <c r="M1325" s="24">
        <f>SUMIFS(M1326:M1333,A1326:A1333,"P")</f>
        <v>0</v>
      </c>
      <c r="N1325" s="25"/>
    </row>
    <row r="1326">
      <c r="A1326" s="1" t="s">
        <v>185</v>
      </c>
      <c r="B1326" s="1">
        <v>322</v>
      </c>
      <c r="C1326" s="26" t="s">
        <v>4567</v>
      </c>
      <c r="D1326" t="s">
        <v>239</v>
      </c>
      <c r="E1326" s="27" t="s">
        <v>4568</v>
      </c>
      <c r="F1326" s="28" t="s">
        <v>269</v>
      </c>
      <c r="G1326" s="29">
        <v>1326.5999999999999</v>
      </c>
      <c r="H1326" s="28">
        <v>0</v>
      </c>
      <c r="I1326" s="30">
        <f>ROUND(G1326*H1326,P4)</f>
        <v>0</v>
      </c>
      <c r="L1326" s="31">
        <v>0</v>
      </c>
      <c r="M1326" s="24">
        <f>ROUND(G1326*L1326,P4)</f>
        <v>0</v>
      </c>
      <c r="N1326" s="25" t="s">
        <v>3714</v>
      </c>
      <c r="O1326" s="32">
        <f>M1326*AA1326</f>
        <v>0</v>
      </c>
      <c r="P1326" s="1">
        <v>3</v>
      </c>
      <c r="AA1326" s="1">
        <f>IF(P1326=1,$O$3,IF(P1326=2,$O$4,$O$5))</f>
        <v>0</v>
      </c>
    </row>
    <row r="1327">
      <c r="A1327" s="1" t="s">
        <v>191</v>
      </c>
      <c r="E1327" s="27" t="s">
        <v>243</v>
      </c>
    </row>
    <row r="1328">
      <c r="A1328" s="1" t="s">
        <v>193</v>
      </c>
      <c r="E1328" s="33" t="s">
        <v>4569</v>
      </c>
    </row>
    <row r="1329">
      <c r="A1329" s="1" t="s">
        <v>194</v>
      </c>
      <c r="E1329" s="27" t="s">
        <v>1121</v>
      </c>
    </row>
    <row r="1330" ht="25.5">
      <c r="A1330" s="1" t="s">
        <v>185</v>
      </c>
      <c r="B1330" s="1">
        <v>323</v>
      </c>
      <c r="C1330" s="26" t="s">
        <v>4570</v>
      </c>
      <c r="D1330" t="s">
        <v>239</v>
      </c>
      <c r="E1330" s="27" t="s">
        <v>4571</v>
      </c>
      <c r="F1330" s="28" t="s">
        <v>269</v>
      </c>
      <c r="G1330" s="29">
        <v>1326.5999999999999</v>
      </c>
      <c r="H1330" s="28">
        <v>0.00029</v>
      </c>
      <c r="I1330" s="30">
        <f>ROUND(G1330*H1330,P4)</f>
        <v>0</v>
      </c>
      <c r="L1330" s="31">
        <v>0</v>
      </c>
      <c r="M1330" s="24">
        <f>ROUND(G1330*L1330,P4)</f>
        <v>0</v>
      </c>
      <c r="N1330" s="25" t="s">
        <v>3714</v>
      </c>
      <c r="O1330" s="32">
        <f>M1330*AA1330</f>
        <v>0</v>
      </c>
      <c r="P1330" s="1">
        <v>3</v>
      </c>
      <c r="AA1330" s="1">
        <f>IF(P1330=1,$O$3,IF(P1330=2,$O$4,$O$5))</f>
        <v>0</v>
      </c>
    </row>
    <row r="1331">
      <c r="A1331" s="1" t="s">
        <v>191</v>
      </c>
      <c r="E1331" s="27" t="s">
        <v>243</v>
      </c>
    </row>
    <row r="1332" ht="89.25">
      <c r="A1332" s="1" t="s">
        <v>193</v>
      </c>
      <c r="E1332" s="33" t="s">
        <v>4572</v>
      </c>
    </row>
    <row r="1333">
      <c r="A1333" s="1" t="s">
        <v>194</v>
      </c>
      <c r="E1333" s="27" t="s">
        <v>1121</v>
      </c>
    </row>
    <row r="1334">
      <c r="A1334" s="1" t="s">
        <v>182</v>
      </c>
      <c r="C1334" s="22" t="s">
        <v>4573</v>
      </c>
      <c r="E1334" s="23" t="s">
        <v>4574</v>
      </c>
      <c r="L1334" s="24">
        <f>SUMIFS(L1335:L1438,A1335:A1438,"P")</f>
        <v>0</v>
      </c>
      <c r="M1334" s="24">
        <f>SUMIFS(M1335:M1438,A1335:A1438,"P")</f>
        <v>0</v>
      </c>
      <c r="N1334" s="25"/>
    </row>
    <row r="1335">
      <c r="A1335" s="1" t="s">
        <v>185</v>
      </c>
      <c r="B1335" s="1">
        <v>324</v>
      </c>
      <c r="C1335" s="26" t="s">
        <v>4575</v>
      </c>
      <c r="D1335" t="s">
        <v>239</v>
      </c>
      <c r="E1335" s="27" t="s">
        <v>4576</v>
      </c>
      <c r="F1335" s="28" t="s">
        <v>319</v>
      </c>
      <c r="G1335" s="29">
        <v>1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759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191</v>
      </c>
      <c r="E1336" s="27" t="s">
        <v>243</v>
      </c>
    </row>
    <row r="1337">
      <c r="A1337" s="1" t="s">
        <v>193</v>
      </c>
      <c r="E1337" s="33" t="s">
        <v>4043</v>
      </c>
    </row>
    <row r="1338" ht="25.5">
      <c r="A1338" s="1" t="s">
        <v>194</v>
      </c>
      <c r="E1338" s="27" t="s">
        <v>3746</v>
      </c>
    </row>
    <row r="1339" ht="25.5">
      <c r="A1339" s="1" t="s">
        <v>185</v>
      </c>
      <c r="B1339" s="1">
        <v>325</v>
      </c>
      <c r="C1339" s="26" t="s">
        <v>4577</v>
      </c>
      <c r="D1339" t="s">
        <v>239</v>
      </c>
      <c r="E1339" s="27" t="s">
        <v>4578</v>
      </c>
      <c r="F1339" s="28" t="s">
        <v>289</v>
      </c>
      <c r="G1339" s="29">
        <v>8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759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191</v>
      </c>
      <c r="E1340" s="27" t="s">
        <v>243</v>
      </c>
    </row>
    <row r="1341">
      <c r="A1341" s="1" t="s">
        <v>193</v>
      </c>
      <c r="E1341" s="33" t="s">
        <v>4579</v>
      </c>
    </row>
    <row r="1342" ht="25.5">
      <c r="A1342" s="1" t="s">
        <v>194</v>
      </c>
      <c r="E1342" s="27" t="s">
        <v>3746</v>
      </c>
    </row>
    <row r="1343" ht="25.5">
      <c r="A1343" s="1" t="s">
        <v>185</v>
      </c>
      <c r="B1343" s="1">
        <v>326</v>
      </c>
      <c r="C1343" s="26" t="s">
        <v>4580</v>
      </c>
      <c r="D1343" t="s">
        <v>239</v>
      </c>
      <c r="E1343" s="27" t="s">
        <v>4581</v>
      </c>
      <c r="F1343" s="28" t="s">
        <v>289</v>
      </c>
      <c r="G1343" s="29">
        <v>18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759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191</v>
      </c>
      <c r="E1344" s="27" t="s">
        <v>243</v>
      </c>
    </row>
    <row r="1345">
      <c r="A1345" s="1" t="s">
        <v>193</v>
      </c>
      <c r="E1345" s="33" t="s">
        <v>4129</v>
      </c>
    </row>
    <row r="1346" ht="25.5">
      <c r="A1346" s="1" t="s">
        <v>194</v>
      </c>
      <c r="E1346" s="27" t="s">
        <v>3746</v>
      </c>
    </row>
    <row r="1347" ht="25.5">
      <c r="A1347" s="1" t="s">
        <v>185</v>
      </c>
      <c r="B1347" s="1">
        <v>327</v>
      </c>
      <c r="C1347" s="26" t="s">
        <v>4582</v>
      </c>
      <c r="D1347" t="s">
        <v>239</v>
      </c>
      <c r="E1347" s="27" t="s">
        <v>4583</v>
      </c>
      <c r="F1347" s="28" t="s">
        <v>289</v>
      </c>
      <c r="G1347" s="29">
        <v>10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759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191</v>
      </c>
      <c r="E1348" s="27" t="s">
        <v>243</v>
      </c>
    </row>
    <row r="1349">
      <c r="A1349" s="1" t="s">
        <v>193</v>
      </c>
      <c r="E1349" s="33" t="s">
        <v>4414</v>
      </c>
    </row>
    <row r="1350" ht="25.5">
      <c r="A1350" s="1" t="s">
        <v>194</v>
      </c>
      <c r="E1350" s="27" t="s">
        <v>3746</v>
      </c>
    </row>
    <row r="1351" ht="25.5">
      <c r="A1351" s="1" t="s">
        <v>185</v>
      </c>
      <c r="B1351" s="1">
        <v>328</v>
      </c>
      <c r="C1351" s="26" t="s">
        <v>4584</v>
      </c>
      <c r="D1351" t="s">
        <v>239</v>
      </c>
      <c r="E1351" s="27" t="s">
        <v>4585</v>
      </c>
      <c r="F1351" s="28" t="s">
        <v>289</v>
      </c>
      <c r="G1351" s="29">
        <v>8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759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191</v>
      </c>
      <c r="E1352" s="27" t="s">
        <v>243</v>
      </c>
    </row>
    <row r="1353">
      <c r="A1353" s="1" t="s">
        <v>193</v>
      </c>
      <c r="E1353" s="33" t="s">
        <v>4579</v>
      </c>
    </row>
    <row r="1354" ht="25.5">
      <c r="A1354" s="1" t="s">
        <v>194</v>
      </c>
      <c r="E1354" s="27" t="s">
        <v>3746</v>
      </c>
    </row>
    <row r="1355" ht="25.5">
      <c r="A1355" s="1" t="s">
        <v>185</v>
      </c>
      <c r="B1355" s="1">
        <v>329</v>
      </c>
      <c r="C1355" s="26" t="s">
        <v>4586</v>
      </c>
      <c r="D1355" t="s">
        <v>239</v>
      </c>
      <c r="E1355" s="27" t="s">
        <v>4587</v>
      </c>
      <c r="F1355" s="28" t="s">
        <v>289</v>
      </c>
      <c r="G1355" s="29">
        <v>18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759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191</v>
      </c>
      <c r="E1356" s="27" t="s">
        <v>243</v>
      </c>
    </row>
    <row r="1357">
      <c r="A1357" s="1" t="s">
        <v>193</v>
      </c>
      <c r="E1357" s="33" t="s">
        <v>4129</v>
      </c>
    </row>
    <row r="1358" ht="25.5">
      <c r="A1358" s="1" t="s">
        <v>194</v>
      </c>
      <c r="E1358" s="27" t="s">
        <v>3746</v>
      </c>
    </row>
    <row r="1359">
      <c r="A1359" s="1" t="s">
        <v>185</v>
      </c>
      <c r="B1359" s="1">
        <v>330</v>
      </c>
      <c r="C1359" s="26" t="s">
        <v>4588</v>
      </c>
      <c r="D1359" t="s">
        <v>239</v>
      </c>
      <c r="E1359" s="27" t="s">
        <v>4589</v>
      </c>
      <c r="F1359" s="28" t="s">
        <v>319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759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191</v>
      </c>
      <c r="E1360" s="27" t="s">
        <v>243</v>
      </c>
    </row>
    <row r="1361">
      <c r="A1361" s="1" t="s">
        <v>193</v>
      </c>
      <c r="E1361" s="33" t="s">
        <v>4043</v>
      </c>
    </row>
    <row r="1362" ht="25.5">
      <c r="A1362" s="1" t="s">
        <v>194</v>
      </c>
      <c r="E1362" s="27" t="s">
        <v>3746</v>
      </c>
    </row>
    <row r="1363">
      <c r="A1363" s="1" t="s">
        <v>185</v>
      </c>
      <c r="B1363" s="1">
        <v>331</v>
      </c>
      <c r="C1363" s="26" t="s">
        <v>4590</v>
      </c>
      <c r="D1363" t="s">
        <v>239</v>
      </c>
      <c r="E1363" s="27" t="s">
        <v>4591</v>
      </c>
      <c r="F1363" s="28" t="s">
        <v>4267</v>
      </c>
      <c r="G1363" s="29">
        <v>3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759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191</v>
      </c>
      <c r="E1364" s="27" t="s">
        <v>243</v>
      </c>
    </row>
    <row r="1365">
      <c r="A1365" s="1" t="s">
        <v>193</v>
      </c>
      <c r="E1365" s="33" t="s">
        <v>4049</v>
      </c>
    </row>
    <row r="1366" ht="25.5">
      <c r="A1366" s="1" t="s">
        <v>194</v>
      </c>
      <c r="E1366" s="27" t="s">
        <v>3746</v>
      </c>
    </row>
    <row r="1367">
      <c r="A1367" s="1" t="s">
        <v>185</v>
      </c>
      <c r="B1367" s="1">
        <v>332</v>
      </c>
      <c r="C1367" s="26" t="s">
        <v>4592</v>
      </c>
      <c r="D1367" t="s">
        <v>239</v>
      </c>
      <c r="E1367" s="27" t="s">
        <v>4593</v>
      </c>
      <c r="F1367" s="28" t="s">
        <v>4267</v>
      </c>
      <c r="G1367" s="29">
        <v>1</v>
      </c>
      <c r="H1367" s="28">
        <v>0</v>
      </c>
      <c r="I1367" s="30">
        <f>ROUND(G1367*H1367,P4)</f>
        <v>0</v>
      </c>
      <c r="L1367" s="31">
        <v>0</v>
      </c>
      <c r="M1367" s="24">
        <f>ROUND(G1367*L1367,P4)</f>
        <v>0</v>
      </c>
      <c r="N1367" s="25" t="s">
        <v>759</v>
      </c>
      <c r="O1367" s="32">
        <f>M1367*AA1367</f>
        <v>0</v>
      </c>
      <c r="P1367" s="1">
        <v>3</v>
      </c>
      <c r="AA1367" s="1">
        <f>IF(P1367=1,$O$3,IF(P1367=2,$O$4,$O$5))</f>
        <v>0</v>
      </c>
    </row>
    <row r="1368">
      <c r="A1368" s="1" t="s">
        <v>191</v>
      </c>
      <c r="E1368" s="27" t="s">
        <v>243</v>
      </c>
    </row>
    <row r="1369">
      <c r="A1369" s="1" t="s">
        <v>193</v>
      </c>
      <c r="E1369" s="33" t="s">
        <v>4043</v>
      </c>
    </row>
    <row r="1370" ht="25.5">
      <c r="A1370" s="1" t="s">
        <v>194</v>
      </c>
      <c r="E1370" s="27" t="s">
        <v>3746</v>
      </c>
    </row>
    <row r="1371">
      <c r="A1371" s="1" t="s">
        <v>185</v>
      </c>
      <c r="B1371" s="1">
        <v>333</v>
      </c>
      <c r="C1371" s="26" t="s">
        <v>4594</v>
      </c>
      <c r="D1371" t="s">
        <v>239</v>
      </c>
      <c r="E1371" s="27" t="s">
        <v>4595</v>
      </c>
      <c r="F1371" s="28" t="s">
        <v>4267</v>
      </c>
      <c r="G1371" s="29">
        <v>1</v>
      </c>
      <c r="H1371" s="28">
        <v>0</v>
      </c>
      <c r="I1371" s="30">
        <f>ROUND(G1371*H1371,P4)</f>
        <v>0</v>
      </c>
      <c r="L1371" s="31">
        <v>0</v>
      </c>
      <c r="M1371" s="24">
        <f>ROUND(G1371*L1371,P4)</f>
        <v>0</v>
      </c>
      <c r="N1371" s="25" t="s">
        <v>759</v>
      </c>
      <c r="O1371" s="32">
        <f>M1371*AA1371</f>
        <v>0</v>
      </c>
      <c r="P1371" s="1">
        <v>3</v>
      </c>
      <c r="AA1371" s="1">
        <f>IF(P1371=1,$O$3,IF(P1371=2,$O$4,$O$5))</f>
        <v>0</v>
      </c>
    </row>
    <row r="1372">
      <c r="A1372" s="1" t="s">
        <v>191</v>
      </c>
      <c r="E1372" s="27" t="s">
        <v>243</v>
      </c>
    </row>
    <row r="1373">
      <c r="A1373" s="1" t="s">
        <v>193</v>
      </c>
      <c r="E1373" s="33" t="s">
        <v>4043</v>
      </c>
    </row>
    <row r="1374" ht="25.5">
      <c r="A1374" s="1" t="s">
        <v>194</v>
      </c>
      <c r="E1374" s="27" t="s">
        <v>3746</v>
      </c>
    </row>
    <row r="1375">
      <c r="A1375" s="1" t="s">
        <v>185</v>
      </c>
      <c r="B1375" s="1">
        <v>334</v>
      </c>
      <c r="C1375" s="26" t="s">
        <v>4596</v>
      </c>
      <c r="D1375" t="s">
        <v>239</v>
      </c>
      <c r="E1375" s="27" t="s">
        <v>4597</v>
      </c>
      <c r="F1375" s="28" t="s">
        <v>4267</v>
      </c>
      <c r="G1375" s="29">
        <v>8</v>
      </c>
      <c r="H1375" s="28">
        <v>0</v>
      </c>
      <c r="I1375" s="30">
        <f>ROUND(G1375*H1375,P4)</f>
        <v>0</v>
      </c>
      <c r="L1375" s="31">
        <v>0</v>
      </c>
      <c r="M1375" s="24">
        <f>ROUND(G1375*L1375,P4)</f>
        <v>0</v>
      </c>
      <c r="N1375" s="25" t="s">
        <v>759</v>
      </c>
      <c r="O1375" s="32">
        <f>M1375*AA1375</f>
        <v>0</v>
      </c>
      <c r="P1375" s="1">
        <v>3</v>
      </c>
      <c r="AA1375" s="1">
        <f>IF(P1375=1,$O$3,IF(P1375=2,$O$4,$O$5))</f>
        <v>0</v>
      </c>
    </row>
    <row r="1376">
      <c r="A1376" s="1" t="s">
        <v>191</v>
      </c>
      <c r="E1376" s="27" t="s">
        <v>243</v>
      </c>
    </row>
    <row r="1377">
      <c r="A1377" s="1" t="s">
        <v>193</v>
      </c>
      <c r="E1377" s="33" t="s">
        <v>4579</v>
      </c>
    </row>
    <row r="1378" ht="25.5">
      <c r="A1378" s="1" t="s">
        <v>194</v>
      </c>
      <c r="E1378" s="27" t="s">
        <v>3746</v>
      </c>
    </row>
    <row r="1379">
      <c r="A1379" s="1" t="s">
        <v>185</v>
      </c>
      <c r="B1379" s="1">
        <v>335</v>
      </c>
      <c r="C1379" s="26" t="s">
        <v>4598</v>
      </c>
      <c r="D1379" t="s">
        <v>239</v>
      </c>
      <c r="E1379" s="27" t="s">
        <v>4599</v>
      </c>
      <c r="F1379" s="28" t="s">
        <v>4267</v>
      </c>
      <c r="G1379" s="29">
        <v>1</v>
      </c>
      <c r="H1379" s="28">
        <v>0</v>
      </c>
      <c r="I1379" s="30">
        <f>ROUND(G1379*H1379,P4)</f>
        <v>0</v>
      </c>
      <c r="L1379" s="31">
        <v>0</v>
      </c>
      <c r="M1379" s="24">
        <f>ROUND(G1379*L1379,P4)</f>
        <v>0</v>
      </c>
      <c r="N1379" s="25" t="s">
        <v>759</v>
      </c>
      <c r="O1379" s="32">
        <f>M1379*AA1379</f>
        <v>0</v>
      </c>
      <c r="P1379" s="1">
        <v>3</v>
      </c>
      <c r="AA1379" s="1">
        <f>IF(P1379=1,$O$3,IF(P1379=2,$O$4,$O$5))</f>
        <v>0</v>
      </c>
    </row>
    <row r="1380">
      <c r="A1380" s="1" t="s">
        <v>191</v>
      </c>
      <c r="E1380" s="27" t="s">
        <v>243</v>
      </c>
    </row>
    <row r="1381">
      <c r="A1381" s="1" t="s">
        <v>193</v>
      </c>
      <c r="E1381" s="33" t="s">
        <v>4043</v>
      </c>
    </row>
    <row r="1382" ht="25.5">
      <c r="A1382" s="1" t="s">
        <v>194</v>
      </c>
      <c r="E1382" s="27" t="s">
        <v>3746</v>
      </c>
    </row>
    <row r="1383">
      <c r="A1383" s="1" t="s">
        <v>185</v>
      </c>
      <c r="B1383" s="1">
        <v>336</v>
      </c>
      <c r="C1383" s="26" t="s">
        <v>4600</v>
      </c>
      <c r="D1383" t="s">
        <v>239</v>
      </c>
      <c r="E1383" s="27" t="s">
        <v>4601</v>
      </c>
      <c r="F1383" s="28" t="s">
        <v>4267</v>
      </c>
      <c r="G1383" s="29">
        <v>2</v>
      </c>
      <c r="H1383" s="28">
        <v>0</v>
      </c>
      <c r="I1383" s="30">
        <f>ROUND(G1383*H1383,P4)</f>
        <v>0</v>
      </c>
      <c r="L1383" s="31">
        <v>0</v>
      </c>
      <c r="M1383" s="24">
        <f>ROUND(G1383*L1383,P4)</f>
        <v>0</v>
      </c>
      <c r="N1383" s="25" t="s">
        <v>759</v>
      </c>
      <c r="O1383" s="32">
        <f>M1383*AA1383</f>
        <v>0</v>
      </c>
      <c r="P1383" s="1">
        <v>3</v>
      </c>
      <c r="AA1383" s="1">
        <f>IF(P1383=1,$O$3,IF(P1383=2,$O$4,$O$5))</f>
        <v>0</v>
      </c>
    </row>
    <row r="1384">
      <c r="A1384" s="1" t="s">
        <v>191</v>
      </c>
      <c r="E1384" s="27" t="s">
        <v>243</v>
      </c>
    </row>
    <row r="1385">
      <c r="A1385" s="1" t="s">
        <v>193</v>
      </c>
      <c r="E1385" s="33" t="s">
        <v>4064</v>
      </c>
    </row>
    <row r="1386" ht="25.5">
      <c r="A1386" s="1" t="s">
        <v>194</v>
      </c>
      <c r="E1386" s="27" t="s">
        <v>3746</v>
      </c>
    </row>
    <row r="1387">
      <c r="A1387" s="1" t="s">
        <v>185</v>
      </c>
      <c r="B1387" s="1">
        <v>337</v>
      </c>
      <c r="C1387" s="26" t="s">
        <v>4602</v>
      </c>
      <c r="D1387" t="s">
        <v>239</v>
      </c>
      <c r="E1387" s="27" t="s">
        <v>4603</v>
      </c>
      <c r="F1387" s="28" t="s">
        <v>4267</v>
      </c>
      <c r="G1387" s="29">
        <v>1</v>
      </c>
      <c r="H1387" s="28">
        <v>0</v>
      </c>
      <c r="I1387" s="30">
        <f>ROUND(G1387*H1387,P4)</f>
        <v>0</v>
      </c>
      <c r="L1387" s="31">
        <v>0</v>
      </c>
      <c r="M1387" s="24">
        <f>ROUND(G1387*L1387,P4)</f>
        <v>0</v>
      </c>
      <c r="N1387" s="25" t="s">
        <v>759</v>
      </c>
      <c r="O1387" s="32">
        <f>M1387*AA1387</f>
        <v>0</v>
      </c>
      <c r="P1387" s="1">
        <v>3</v>
      </c>
      <c r="AA1387" s="1">
        <f>IF(P1387=1,$O$3,IF(P1387=2,$O$4,$O$5))</f>
        <v>0</v>
      </c>
    </row>
    <row r="1388">
      <c r="A1388" s="1" t="s">
        <v>191</v>
      </c>
      <c r="E1388" s="27" t="s">
        <v>243</v>
      </c>
    </row>
    <row r="1389">
      <c r="A1389" s="1" t="s">
        <v>193</v>
      </c>
      <c r="E1389" s="33" t="s">
        <v>4043</v>
      </c>
    </row>
    <row r="1390" ht="25.5">
      <c r="A1390" s="1" t="s">
        <v>194</v>
      </c>
      <c r="E1390" s="27" t="s">
        <v>3746</v>
      </c>
    </row>
    <row r="1391">
      <c r="A1391" s="1" t="s">
        <v>185</v>
      </c>
      <c r="B1391" s="1">
        <v>338</v>
      </c>
      <c r="C1391" s="26" t="s">
        <v>4604</v>
      </c>
      <c r="D1391" t="s">
        <v>239</v>
      </c>
      <c r="E1391" s="27" t="s">
        <v>4605</v>
      </c>
      <c r="F1391" s="28" t="s">
        <v>4267</v>
      </c>
      <c r="G1391" s="29">
        <v>1</v>
      </c>
      <c r="H1391" s="28">
        <v>0</v>
      </c>
      <c r="I1391" s="30">
        <f>ROUND(G1391*H1391,P4)</f>
        <v>0</v>
      </c>
      <c r="L1391" s="31">
        <v>0</v>
      </c>
      <c r="M1391" s="24">
        <f>ROUND(G1391*L1391,P4)</f>
        <v>0</v>
      </c>
      <c r="N1391" s="25" t="s">
        <v>759</v>
      </c>
      <c r="O1391" s="32">
        <f>M1391*AA1391</f>
        <v>0</v>
      </c>
      <c r="P1391" s="1">
        <v>3</v>
      </c>
      <c r="AA1391" s="1">
        <f>IF(P1391=1,$O$3,IF(P1391=2,$O$4,$O$5))</f>
        <v>0</v>
      </c>
    </row>
    <row r="1392">
      <c r="A1392" s="1" t="s">
        <v>191</v>
      </c>
      <c r="E1392" s="27" t="s">
        <v>243</v>
      </c>
    </row>
    <row r="1393">
      <c r="A1393" s="1" t="s">
        <v>193</v>
      </c>
      <c r="E1393" s="33" t="s">
        <v>4043</v>
      </c>
    </row>
    <row r="1394" ht="25.5">
      <c r="A1394" s="1" t="s">
        <v>194</v>
      </c>
      <c r="E1394" s="27" t="s">
        <v>3746</v>
      </c>
    </row>
    <row r="1395">
      <c r="A1395" s="1" t="s">
        <v>185</v>
      </c>
      <c r="B1395" s="1">
        <v>339</v>
      </c>
      <c r="C1395" s="26" t="s">
        <v>4606</v>
      </c>
      <c r="D1395" t="s">
        <v>239</v>
      </c>
      <c r="E1395" s="27" t="s">
        <v>4607</v>
      </c>
      <c r="F1395" s="28" t="s">
        <v>4267</v>
      </c>
      <c r="G1395" s="29">
        <v>1</v>
      </c>
      <c r="H1395" s="28">
        <v>0</v>
      </c>
      <c r="I1395" s="30">
        <f>ROUND(G1395*H1395,P4)</f>
        <v>0</v>
      </c>
      <c r="L1395" s="31">
        <v>0</v>
      </c>
      <c r="M1395" s="24">
        <f>ROUND(G1395*L1395,P4)</f>
        <v>0</v>
      </c>
      <c r="N1395" s="25" t="s">
        <v>759</v>
      </c>
      <c r="O1395" s="32">
        <f>M1395*AA1395</f>
        <v>0</v>
      </c>
      <c r="P1395" s="1">
        <v>3</v>
      </c>
      <c r="AA1395" s="1">
        <f>IF(P1395=1,$O$3,IF(P1395=2,$O$4,$O$5))</f>
        <v>0</v>
      </c>
    </row>
    <row r="1396">
      <c r="A1396" s="1" t="s">
        <v>191</v>
      </c>
      <c r="E1396" s="27" t="s">
        <v>243</v>
      </c>
    </row>
    <row r="1397">
      <c r="A1397" s="1" t="s">
        <v>193</v>
      </c>
      <c r="E1397" s="33" t="s">
        <v>4043</v>
      </c>
    </row>
    <row r="1398" ht="25.5">
      <c r="A1398" s="1" t="s">
        <v>194</v>
      </c>
      <c r="E1398" s="27" t="s">
        <v>3746</v>
      </c>
    </row>
    <row r="1399">
      <c r="A1399" s="1" t="s">
        <v>185</v>
      </c>
      <c r="B1399" s="1">
        <v>340</v>
      </c>
      <c r="C1399" s="26" t="s">
        <v>4608</v>
      </c>
      <c r="D1399" t="s">
        <v>239</v>
      </c>
      <c r="E1399" s="27" t="s">
        <v>4609</v>
      </c>
      <c r="F1399" s="28" t="s">
        <v>319</v>
      </c>
      <c r="G1399" s="29">
        <v>1</v>
      </c>
      <c r="H1399" s="28">
        <v>0</v>
      </c>
      <c r="I1399" s="30">
        <f>ROUND(G1399*H1399,P4)</f>
        <v>0</v>
      </c>
      <c r="L1399" s="31">
        <v>0</v>
      </c>
      <c r="M1399" s="24">
        <f>ROUND(G1399*L1399,P4)</f>
        <v>0</v>
      </c>
      <c r="N1399" s="25" t="s">
        <v>759</v>
      </c>
      <c r="O1399" s="32">
        <f>M1399*AA1399</f>
        <v>0</v>
      </c>
      <c r="P1399" s="1">
        <v>3</v>
      </c>
      <c r="AA1399" s="1">
        <f>IF(P1399=1,$O$3,IF(P1399=2,$O$4,$O$5))</f>
        <v>0</v>
      </c>
    </row>
    <row r="1400">
      <c r="A1400" s="1" t="s">
        <v>191</v>
      </c>
      <c r="E1400" s="27" t="s">
        <v>243</v>
      </c>
    </row>
    <row r="1401">
      <c r="A1401" s="1" t="s">
        <v>193</v>
      </c>
      <c r="E1401" s="33" t="s">
        <v>4043</v>
      </c>
    </row>
    <row r="1402" ht="25.5">
      <c r="A1402" s="1" t="s">
        <v>194</v>
      </c>
      <c r="E1402" s="27" t="s">
        <v>3746</v>
      </c>
    </row>
    <row r="1403">
      <c r="A1403" s="1" t="s">
        <v>185</v>
      </c>
      <c r="B1403" s="1">
        <v>341</v>
      </c>
      <c r="C1403" s="26" t="s">
        <v>4610</v>
      </c>
      <c r="D1403" t="s">
        <v>239</v>
      </c>
      <c r="E1403" s="27" t="s">
        <v>4611</v>
      </c>
      <c r="F1403" s="28" t="s">
        <v>319</v>
      </c>
      <c r="G1403" s="29">
        <v>1</v>
      </c>
      <c r="H1403" s="28">
        <v>0</v>
      </c>
      <c r="I1403" s="30">
        <f>ROUND(G1403*H1403,P4)</f>
        <v>0</v>
      </c>
      <c r="L1403" s="31">
        <v>0</v>
      </c>
      <c r="M1403" s="24">
        <f>ROUND(G1403*L1403,P4)</f>
        <v>0</v>
      </c>
      <c r="N1403" s="25" t="s">
        <v>759</v>
      </c>
      <c r="O1403" s="32">
        <f>M1403*AA1403</f>
        <v>0</v>
      </c>
      <c r="P1403" s="1">
        <v>3</v>
      </c>
      <c r="AA1403" s="1">
        <f>IF(P1403=1,$O$3,IF(P1403=2,$O$4,$O$5))</f>
        <v>0</v>
      </c>
    </row>
    <row r="1404">
      <c r="A1404" s="1" t="s">
        <v>191</v>
      </c>
      <c r="E1404" s="27" t="s">
        <v>243</v>
      </c>
    </row>
    <row r="1405">
      <c r="A1405" s="1" t="s">
        <v>193</v>
      </c>
      <c r="E1405" s="33" t="s">
        <v>4043</v>
      </c>
    </row>
    <row r="1406" ht="25.5">
      <c r="A1406" s="1" t="s">
        <v>194</v>
      </c>
      <c r="E1406" s="27" t="s">
        <v>3746</v>
      </c>
    </row>
    <row r="1407">
      <c r="A1407" s="1" t="s">
        <v>185</v>
      </c>
      <c r="B1407" s="1">
        <v>342</v>
      </c>
      <c r="C1407" s="26" t="s">
        <v>4612</v>
      </c>
      <c r="D1407" t="s">
        <v>239</v>
      </c>
      <c r="E1407" s="27" t="s">
        <v>4613</v>
      </c>
      <c r="F1407" s="28" t="s">
        <v>319</v>
      </c>
      <c r="G1407" s="29">
        <v>1</v>
      </c>
      <c r="H1407" s="28">
        <v>0</v>
      </c>
      <c r="I1407" s="30">
        <f>ROUND(G1407*H1407,P4)</f>
        <v>0</v>
      </c>
      <c r="L1407" s="31">
        <v>0</v>
      </c>
      <c r="M1407" s="24">
        <f>ROUND(G1407*L1407,P4)</f>
        <v>0</v>
      </c>
      <c r="N1407" s="25" t="s">
        <v>759</v>
      </c>
      <c r="O1407" s="32">
        <f>M1407*AA1407</f>
        <v>0</v>
      </c>
      <c r="P1407" s="1">
        <v>3</v>
      </c>
      <c r="AA1407" s="1">
        <f>IF(P1407=1,$O$3,IF(P1407=2,$O$4,$O$5))</f>
        <v>0</v>
      </c>
    </row>
    <row r="1408">
      <c r="A1408" s="1" t="s">
        <v>191</v>
      </c>
      <c r="E1408" s="27" t="s">
        <v>243</v>
      </c>
    </row>
    <row r="1409">
      <c r="A1409" s="1" t="s">
        <v>193</v>
      </c>
      <c r="E1409" s="33" t="s">
        <v>4043</v>
      </c>
    </row>
    <row r="1410" ht="25.5">
      <c r="A1410" s="1" t="s">
        <v>194</v>
      </c>
      <c r="E1410" s="27" t="s">
        <v>3746</v>
      </c>
    </row>
    <row r="1411">
      <c r="A1411" s="1" t="s">
        <v>185</v>
      </c>
      <c r="B1411" s="1">
        <v>343</v>
      </c>
      <c r="C1411" s="26" t="s">
        <v>4614</v>
      </c>
      <c r="D1411" t="s">
        <v>239</v>
      </c>
      <c r="E1411" s="27" t="s">
        <v>4615</v>
      </c>
      <c r="F1411" s="28" t="s">
        <v>319</v>
      </c>
      <c r="G1411" s="29">
        <v>1</v>
      </c>
      <c r="H1411" s="28">
        <v>0</v>
      </c>
      <c r="I1411" s="30">
        <f>ROUND(G1411*H1411,P4)</f>
        <v>0</v>
      </c>
      <c r="L1411" s="31">
        <v>0</v>
      </c>
      <c r="M1411" s="24">
        <f>ROUND(G1411*L1411,P4)</f>
        <v>0</v>
      </c>
      <c r="N1411" s="25" t="s">
        <v>759</v>
      </c>
      <c r="O1411" s="32">
        <f>M1411*AA1411</f>
        <v>0</v>
      </c>
      <c r="P1411" s="1">
        <v>3</v>
      </c>
      <c r="AA1411" s="1">
        <f>IF(P1411=1,$O$3,IF(P1411=2,$O$4,$O$5))</f>
        <v>0</v>
      </c>
    </row>
    <row r="1412">
      <c r="A1412" s="1" t="s">
        <v>191</v>
      </c>
      <c r="E1412" s="27" t="s">
        <v>243</v>
      </c>
    </row>
    <row r="1413">
      <c r="A1413" s="1" t="s">
        <v>193</v>
      </c>
      <c r="E1413" s="33" t="s">
        <v>4043</v>
      </c>
    </row>
    <row r="1414" ht="25.5">
      <c r="A1414" s="1" t="s">
        <v>194</v>
      </c>
      <c r="E1414" s="27" t="s">
        <v>3746</v>
      </c>
    </row>
    <row r="1415">
      <c r="A1415" s="1" t="s">
        <v>185</v>
      </c>
      <c r="B1415" s="1">
        <v>344</v>
      </c>
      <c r="C1415" s="26" t="s">
        <v>4616</v>
      </c>
      <c r="D1415" t="s">
        <v>239</v>
      </c>
      <c r="E1415" s="27" t="s">
        <v>4617</v>
      </c>
      <c r="F1415" s="28" t="s">
        <v>319</v>
      </c>
      <c r="G1415" s="29">
        <v>1</v>
      </c>
      <c r="H1415" s="28">
        <v>0</v>
      </c>
      <c r="I1415" s="30">
        <f>ROUND(G1415*H1415,P4)</f>
        <v>0</v>
      </c>
      <c r="L1415" s="31">
        <v>0</v>
      </c>
      <c r="M1415" s="24">
        <f>ROUND(G1415*L1415,P4)</f>
        <v>0</v>
      </c>
      <c r="N1415" s="25" t="s">
        <v>759</v>
      </c>
      <c r="O1415" s="32">
        <f>M1415*AA1415</f>
        <v>0</v>
      </c>
      <c r="P1415" s="1">
        <v>3</v>
      </c>
      <c r="AA1415" s="1">
        <f>IF(P1415=1,$O$3,IF(P1415=2,$O$4,$O$5))</f>
        <v>0</v>
      </c>
    </row>
    <row r="1416">
      <c r="A1416" s="1" t="s">
        <v>191</v>
      </c>
      <c r="E1416" s="27" t="s">
        <v>243</v>
      </c>
    </row>
    <row r="1417">
      <c r="A1417" s="1" t="s">
        <v>193</v>
      </c>
      <c r="E1417" s="33" t="s">
        <v>4043</v>
      </c>
    </row>
    <row r="1418" ht="25.5">
      <c r="A1418" s="1" t="s">
        <v>194</v>
      </c>
      <c r="E1418" s="27" t="s">
        <v>3746</v>
      </c>
    </row>
    <row r="1419">
      <c r="A1419" s="1" t="s">
        <v>185</v>
      </c>
      <c r="B1419" s="1">
        <v>345</v>
      </c>
      <c r="C1419" s="26" t="s">
        <v>4618</v>
      </c>
      <c r="D1419" t="s">
        <v>239</v>
      </c>
      <c r="E1419" s="27" t="s">
        <v>4619</v>
      </c>
      <c r="F1419" s="28" t="s">
        <v>319</v>
      </c>
      <c r="G1419" s="29">
        <v>1</v>
      </c>
      <c r="H1419" s="28">
        <v>0</v>
      </c>
      <c r="I1419" s="30">
        <f>ROUND(G1419*H1419,P4)</f>
        <v>0</v>
      </c>
      <c r="L1419" s="31">
        <v>0</v>
      </c>
      <c r="M1419" s="24">
        <f>ROUND(G1419*L1419,P4)</f>
        <v>0</v>
      </c>
      <c r="N1419" s="25" t="s">
        <v>759</v>
      </c>
      <c r="O1419" s="32">
        <f>M1419*AA1419</f>
        <v>0</v>
      </c>
      <c r="P1419" s="1">
        <v>3</v>
      </c>
      <c r="AA1419" s="1">
        <f>IF(P1419=1,$O$3,IF(P1419=2,$O$4,$O$5))</f>
        <v>0</v>
      </c>
    </row>
    <row r="1420">
      <c r="A1420" s="1" t="s">
        <v>191</v>
      </c>
      <c r="E1420" s="27" t="s">
        <v>243</v>
      </c>
    </row>
    <row r="1421">
      <c r="A1421" s="1" t="s">
        <v>193</v>
      </c>
      <c r="E1421" s="33" t="s">
        <v>4043</v>
      </c>
    </row>
    <row r="1422" ht="25.5">
      <c r="A1422" s="1" t="s">
        <v>194</v>
      </c>
      <c r="E1422" s="27" t="s">
        <v>3746</v>
      </c>
    </row>
    <row r="1423">
      <c r="A1423" s="1" t="s">
        <v>185</v>
      </c>
      <c r="B1423" s="1">
        <v>346</v>
      </c>
      <c r="C1423" s="26" t="s">
        <v>4620</v>
      </c>
      <c r="D1423" t="s">
        <v>239</v>
      </c>
      <c r="E1423" s="27" t="s">
        <v>4621</v>
      </c>
      <c r="F1423" s="28" t="s">
        <v>319</v>
      </c>
      <c r="G1423" s="29">
        <v>1</v>
      </c>
      <c r="H1423" s="28">
        <v>0</v>
      </c>
      <c r="I1423" s="30">
        <f>ROUND(G1423*H1423,P4)</f>
        <v>0</v>
      </c>
      <c r="L1423" s="31">
        <v>0</v>
      </c>
      <c r="M1423" s="24">
        <f>ROUND(G1423*L1423,P4)</f>
        <v>0</v>
      </c>
      <c r="N1423" s="25" t="s">
        <v>759</v>
      </c>
      <c r="O1423" s="32">
        <f>M1423*AA1423</f>
        <v>0</v>
      </c>
      <c r="P1423" s="1">
        <v>3</v>
      </c>
      <c r="AA1423" s="1">
        <f>IF(P1423=1,$O$3,IF(P1423=2,$O$4,$O$5))</f>
        <v>0</v>
      </c>
    </row>
    <row r="1424">
      <c r="A1424" s="1" t="s">
        <v>191</v>
      </c>
      <c r="E1424" s="27" t="s">
        <v>243</v>
      </c>
    </row>
    <row r="1425">
      <c r="A1425" s="1" t="s">
        <v>193</v>
      </c>
      <c r="E1425" s="33" t="s">
        <v>4043</v>
      </c>
    </row>
    <row r="1426" ht="25.5">
      <c r="A1426" s="1" t="s">
        <v>194</v>
      </c>
      <c r="E1426" s="27" t="s">
        <v>3746</v>
      </c>
    </row>
    <row r="1427">
      <c r="A1427" s="1" t="s">
        <v>185</v>
      </c>
      <c r="B1427" s="1">
        <v>347</v>
      </c>
      <c r="C1427" s="26" t="s">
        <v>4622</v>
      </c>
      <c r="D1427" t="s">
        <v>239</v>
      </c>
      <c r="E1427" s="27" t="s">
        <v>4623</v>
      </c>
      <c r="F1427" s="28" t="s">
        <v>319</v>
      </c>
      <c r="G1427" s="29">
        <v>1</v>
      </c>
      <c r="H1427" s="28">
        <v>0</v>
      </c>
      <c r="I1427" s="30">
        <f>ROUND(G1427*H1427,P4)</f>
        <v>0</v>
      </c>
      <c r="L1427" s="31">
        <v>0</v>
      </c>
      <c r="M1427" s="24">
        <f>ROUND(G1427*L1427,P4)</f>
        <v>0</v>
      </c>
      <c r="N1427" s="25" t="s">
        <v>759</v>
      </c>
      <c r="O1427" s="32">
        <f>M1427*AA1427</f>
        <v>0</v>
      </c>
      <c r="P1427" s="1">
        <v>3</v>
      </c>
      <c r="AA1427" s="1">
        <f>IF(P1427=1,$O$3,IF(P1427=2,$O$4,$O$5))</f>
        <v>0</v>
      </c>
    </row>
    <row r="1428">
      <c r="A1428" s="1" t="s">
        <v>191</v>
      </c>
      <c r="E1428" s="27" t="s">
        <v>243</v>
      </c>
    </row>
    <row r="1429">
      <c r="A1429" s="1" t="s">
        <v>193</v>
      </c>
      <c r="E1429" s="33" t="s">
        <v>4043</v>
      </c>
    </row>
    <row r="1430" ht="25.5">
      <c r="A1430" s="1" t="s">
        <v>194</v>
      </c>
      <c r="E1430" s="27" t="s">
        <v>3746</v>
      </c>
    </row>
    <row r="1431">
      <c r="A1431" s="1" t="s">
        <v>185</v>
      </c>
      <c r="B1431" s="1">
        <v>348</v>
      </c>
      <c r="C1431" s="26" t="s">
        <v>4624</v>
      </c>
      <c r="D1431" t="s">
        <v>239</v>
      </c>
      <c r="E1431" s="27" t="s">
        <v>4625</v>
      </c>
      <c r="F1431" s="28" t="s">
        <v>319</v>
      </c>
      <c r="G1431" s="29">
        <v>1</v>
      </c>
      <c r="H1431" s="28">
        <v>0</v>
      </c>
      <c r="I1431" s="30">
        <f>ROUND(G1431*H1431,P4)</f>
        <v>0</v>
      </c>
      <c r="L1431" s="31">
        <v>0</v>
      </c>
      <c r="M1431" s="24">
        <f>ROUND(G1431*L1431,P4)</f>
        <v>0</v>
      </c>
      <c r="N1431" s="25" t="s">
        <v>759</v>
      </c>
      <c r="O1431" s="32">
        <f>M1431*AA1431</f>
        <v>0</v>
      </c>
      <c r="P1431" s="1">
        <v>3</v>
      </c>
      <c r="AA1431" s="1">
        <f>IF(P1431=1,$O$3,IF(P1431=2,$O$4,$O$5))</f>
        <v>0</v>
      </c>
    </row>
    <row r="1432">
      <c r="A1432" s="1" t="s">
        <v>191</v>
      </c>
      <c r="E1432" s="27" t="s">
        <v>243</v>
      </c>
    </row>
    <row r="1433">
      <c r="A1433" s="1" t="s">
        <v>193</v>
      </c>
      <c r="E1433" s="33" t="s">
        <v>4043</v>
      </c>
    </row>
    <row r="1434" ht="25.5">
      <c r="A1434" s="1" t="s">
        <v>194</v>
      </c>
      <c r="E1434" s="27" t="s">
        <v>3746</v>
      </c>
    </row>
    <row r="1435">
      <c r="A1435" s="1" t="s">
        <v>185</v>
      </c>
      <c r="B1435" s="1">
        <v>349</v>
      </c>
      <c r="C1435" s="26" t="s">
        <v>4626</v>
      </c>
      <c r="D1435" t="s">
        <v>239</v>
      </c>
      <c r="E1435" s="27" t="s">
        <v>4627</v>
      </c>
      <c r="F1435" s="28" t="s">
        <v>319</v>
      </c>
      <c r="G1435" s="29">
        <v>1</v>
      </c>
      <c r="H1435" s="28">
        <v>0</v>
      </c>
      <c r="I1435" s="30">
        <f>ROUND(G1435*H1435,P4)</f>
        <v>0</v>
      </c>
      <c r="L1435" s="31">
        <v>0</v>
      </c>
      <c r="M1435" s="24">
        <f>ROUND(G1435*L1435,P4)</f>
        <v>0</v>
      </c>
      <c r="N1435" s="25" t="s">
        <v>759</v>
      </c>
      <c r="O1435" s="32">
        <f>M1435*AA1435</f>
        <v>0</v>
      </c>
      <c r="P1435" s="1">
        <v>3</v>
      </c>
      <c r="AA1435" s="1">
        <f>IF(P1435=1,$O$3,IF(P1435=2,$O$4,$O$5))</f>
        <v>0</v>
      </c>
    </row>
    <row r="1436">
      <c r="A1436" s="1" t="s">
        <v>191</v>
      </c>
      <c r="E1436" s="27" t="s">
        <v>243</v>
      </c>
    </row>
    <row r="1437">
      <c r="A1437" s="1" t="s">
        <v>193</v>
      </c>
      <c r="E1437" s="33" t="s">
        <v>4043</v>
      </c>
    </row>
    <row r="1438" ht="25.5">
      <c r="A1438" s="1" t="s">
        <v>194</v>
      </c>
      <c r="E1438" s="27" t="s">
        <v>3746</v>
      </c>
    </row>
    <row r="1439">
      <c r="A1439" s="1" t="s">
        <v>182</v>
      </c>
      <c r="C1439" s="22" t="s">
        <v>4628</v>
      </c>
      <c r="E1439" s="23" t="s">
        <v>4629</v>
      </c>
      <c r="L1439" s="24">
        <f>SUMIFS(L1440:L1555,A1440:A1555,"P")</f>
        <v>0</v>
      </c>
      <c r="M1439" s="24">
        <f>SUMIFS(M1440:M1555,A1440:A1555,"P")</f>
        <v>0</v>
      </c>
      <c r="N1439" s="25"/>
    </row>
    <row r="1440">
      <c r="A1440" s="1" t="s">
        <v>185</v>
      </c>
      <c r="B1440" s="1">
        <v>350</v>
      </c>
      <c r="C1440" s="26" t="s">
        <v>4630</v>
      </c>
      <c r="D1440" t="s">
        <v>239</v>
      </c>
      <c r="E1440" s="27" t="s">
        <v>4631</v>
      </c>
      <c r="F1440" s="28" t="s">
        <v>289</v>
      </c>
      <c r="G1440" s="29">
        <v>12</v>
      </c>
      <c r="H1440" s="28">
        <v>0</v>
      </c>
      <c r="I1440" s="30">
        <f>ROUND(G1440*H1440,P4)</f>
        <v>0</v>
      </c>
      <c r="L1440" s="31">
        <v>0</v>
      </c>
      <c r="M1440" s="24">
        <f>ROUND(G1440*L1440,P4)</f>
        <v>0</v>
      </c>
      <c r="N1440" s="25" t="s">
        <v>759</v>
      </c>
      <c r="O1440" s="32">
        <f>M1440*AA1440</f>
        <v>0</v>
      </c>
      <c r="P1440" s="1">
        <v>3</v>
      </c>
      <c r="AA1440" s="1">
        <f>IF(P1440=1,$O$3,IF(P1440=2,$O$4,$O$5))</f>
        <v>0</v>
      </c>
    </row>
    <row r="1441">
      <c r="A1441" s="1" t="s">
        <v>191</v>
      </c>
      <c r="E1441" s="27" t="s">
        <v>243</v>
      </c>
    </row>
    <row r="1442">
      <c r="A1442" s="1" t="s">
        <v>193</v>
      </c>
      <c r="E1442" s="33" t="s">
        <v>4153</v>
      </c>
    </row>
    <row r="1443" ht="25.5">
      <c r="A1443" s="1" t="s">
        <v>194</v>
      </c>
      <c r="E1443" s="27" t="s">
        <v>3746</v>
      </c>
    </row>
    <row r="1444">
      <c r="A1444" s="1" t="s">
        <v>185</v>
      </c>
      <c r="B1444" s="1">
        <v>351</v>
      </c>
      <c r="C1444" s="26" t="s">
        <v>4632</v>
      </c>
      <c r="D1444" t="s">
        <v>239</v>
      </c>
      <c r="E1444" s="27" t="s">
        <v>4633</v>
      </c>
      <c r="F1444" s="28" t="s">
        <v>289</v>
      </c>
      <c r="G1444" s="29">
        <v>14</v>
      </c>
      <c r="H1444" s="28">
        <v>0</v>
      </c>
      <c r="I1444" s="30">
        <f>ROUND(G1444*H1444,P4)</f>
        <v>0</v>
      </c>
      <c r="L1444" s="31">
        <v>0</v>
      </c>
      <c r="M1444" s="24">
        <f>ROUND(G1444*L1444,P4)</f>
        <v>0</v>
      </c>
      <c r="N1444" s="25" t="s">
        <v>759</v>
      </c>
      <c r="O1444" s="32">
        <f>M1444*AA1444</f>
        <v>0</v>
      </c>
      <c r="P1444" s="1">
        <v>3</v>
      </c>
      <c r="AA1444" s="1">
        <f>IF(P1444=1,$O$3,IF(P1444=2,$O$4,$O$5))</f>
        <v>0</v>
      </c>
    </row>
    <row r="1445">
      <c r="A1445" s="1" t="s">
        <v>191</v>
      </c>
      <c r="E1445" s="27" t="s">
        <v>243</v>
      </c>
    </row>
    <row r="1446">
      <c r="A1446" s="1" t="s">
        <v>193</v>
      </c>
      <c r="E1446" s="33" t="s">
        <v>4144</v>
      </c>
    </row>
    <row r="1447" ht="25.5">
      <c r="A1447" s="1" t="s">
        <v>194</v>
      </c>
      <c r="E1447" s="27" t="s">
        <v>3746</v>
      </c>
    </row>
    <row r="1448">
      <c r="A1448" s="1" t="s">
        <v>185</v>
      </c>
      <c r="B1448" s="1">
        <v>352</v>
      </c>
      <c r="C1448" s="26" t="s">
        <v>4634</v>
      </c>
      <c r="D1448" t="s">
        <v>239</v>
      </c>
      <c r="E1448" s="27" t="s">
        <v>4635</v>
      </c>
      <c r="F1448" s="28" t="s">
        <v>289</v>
      </c>
      <c r="G1448" s="29">
        <v>10</v>
      </c>
      <c r="H1448" s="28">
        <v>0</v>
      </c>
      <c r="I1448" s="30">
        <f>ROUND(G1448*H1448,P4)</f>
        <v>0</v>
      </c>
      <c r="L1448" s="31">
        <v>0</v>
      </c>
      <c r="M1448" s="24">
        <f>ROUND(G1448*L1448,P4)</f>
        <v>0</v>
      </c>
      <c r="N1448" s="25" t="s">
        <v>759</v>
      </c>
      <c r="O1448" s="32">
        <f>M1448*AA1448</f>
        <v>0</v>
      </c>
      <c r="P1448" s="1">
        <v>3</v>
      </c>
      <c r="AA1448" s="1">
        <f>IF(P1448=1,$O$3,IF(P1448=2,$O$4,$O$5))</f>
        <v>0</v>
      </c>
    </row>
    <row r="1449">
      <c r="A1449" s="1" t="s">
        <v>191</v>
      </c>
      <c r="E1449" s="27" t="s">
        <v>243</v>
      </c>
    </row>
    <row r="1450">
      <c r="A1450" s="1" t="s">
        <v>193</v>
      </c>
      <c r="E1450" s="33" t="s">
        <v>4414</v>
      </c>
    </row>
    <row r="1451" ht="25.5">
      <c r="A1451" s="1" t="s">
        <v>194</v>
      </c>
      <c r="E1451" s="27" t="s">
        <v>3746</v>
      </c>
    </row>
    <row r="1452">
      <c r="A1452" s="1" t="s">
        <v>185</v>
      </c>
      <c r="B1452" s="1">
        <v>353</v>
      </c>
      <c r="C1452" s="26" t="s">
        <v>4636</v>
      </c>
      <c r="D1452" t="s">
        <v>239</v>
      </c>
      <c r="E1452" s="27" t="s">
        <v>4637</v>
      </c>
      <c r="F1452" s="28" t="s">
        <v>289</v>
      </c>
      <c r="G1452" s="29">
        <v>1</v>
      </c>
      <c r="H1452" s="28">
        <v>0</v>
      </c>
      <c r="I1452" s="30">
        <f>ROUND(G1452*H1452,P4)</f>
        <v>0</v>
      </c>
      <c r="L1452" s="31">
        <v>0</v>
      </c>
      <c r="M1452" s="24">
        <f>ROUND(G1452*L1452,P4)</f>
        <v>0</v>
      </c>
      <c r="N1452" s="25" t="s">
        <v>759</v>
      </c>
      <c r="O1452" s="32">
        <f>M1452*AA1452</f>
        <v>0</v>
      </c>
      <c r="P1452" s="1">
        <v>3</v>
      </c>
      <c r="AA1452" s="1">
        <f>IF(P1452=1,$O$3,IF(P1452=2,$O$4,$O$5))</f>
        <v>0</v>
      </c>
    </row>
    <row r="1453">
      <c r="A1453" s="1" t="s">
        <v>191</v>
      </c>
      <c r="E1453" s="27" t="s">
        <v>243</v>
      </c>
    </row>
    <row r="1454">
      <c r="A1454" s="1" t="s">
        <v>193</v>
      </c>
      <c r="E1454" s="33" t="s">
        <v>4043</v>
      </c>
    </row>
    <row r="1455" ht="25.5">
      <c r="A1455" s="1" t="s">
        <v>194</v>
      </c>
      <c r="E1455" s="27" t="s">
        <v>3746</v>
      </c>
    </row>
    <row r="1456">
      <c r="A1456" s="1" t="s">
        <v>185</v>
      </c>
      <c r="B1456" s="1">
        <v>354</v>
      </c>
      <c r="C1456" s="26" t="s">
        <v>4638</v>
      </c>
      <c r="D1456" t="s">
        <v>239</v>
      </c>
      <c r="E1456" s="27" t="s">
        <v>4639</v>
      </c>
      <c r="F1456" s="28" t="s">
        <v>289</v>
      </c>
      <c r="G1456" s="29">
        <v>30</v>
      </c>
      <c r="H1456" s="28">
        <v>0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759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191</v>
      </c>
      <c r="E1457" s="27" t="s">
        <v>243</v>
      </c>
    </row>
    <row r="1458">
      <c r="A1458" s="1" t="s">
        <v>193</v>
      </c>
      <c r="E1458" s="33" t="s">
        <v>4640</v>
      </c>
    </row>
    <row r="1459" ht="25.5">
      <c r="A1459" s="1" t="s">
        <v>194</v>
      </c>
      <c r="E1459" s="27" t="s">
        <v>3746</v>
      </c>
    </row>
    <row r="1460">
      <c r="A1460" s="1" t="s">
        <v>185</v>
      </c>
      <c r="B1460" s="1">
        <v>355</v>
      </c>
      <c r="C1460" s="26" t="s">
        <v>4641</v>
      </c>
      <c r="D1460" t="s">
        <v>239</v>
      </c>
      <c r="E1460" s="27" t="s">
        <v>4642</v>
      </c>
      <c r="F1460" s="28" t="s">
        <v>289</v>
      </c>
      <c r="G1460" s="29">
        <v>10</v>
      </c>
      <c r="H1460" s="28">
        <v>0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759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191</v>
      </c>
      <c r="E1461" s="27" t="s">
        <v>243</v>
      </c>
    </row>
    <row r="1462">
      <c r="A1462" s="1" t="s">
        <v>193</v>
      </c>
      <c r="E1462" s="33" t="s">
        <v>4414</v>
      </c>
    </row>
    <row r="1463" ht="25.5">
      <c r="A1463" s="1" t="s">
        <v>194</v>
      </c>
      <c r="E1463" s="27" t="s">
        <v>3746</v>
      </c>
    </row>
    <row r="1464">
      <c r="A1464" s="1" t="s">
        <v>185</v>
      </c>
      <c r="B1464" s="1">
        <v>356</v>
      </c>
      <c r="C1464" s="26" t="s">
        <v>4643</v>
      </c>
      <c r="D1464" t="s">
        <v>239</v>
      </c>
      <c r="E1464" s="27" t="s">
        <v>4589</v>
      </c>
      <c r="F1464" s="28" t="s">
        <v>319</v>
      </c>
      <c r="G1464" s="29">
        <v>1</v>
      </c>
      <c r="H1464" s="28">
        <v>0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759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191</v>
      </c>
      <c r="E1465" s="27" t="s">
        <v>243</v>
      </c>
    </row>
    <row r="1466">
      <c r="A1466" s="1" t="s">
        <v>193</v>
      </c>
      <c r="E1466" s="33" t="s">
        <v>4043</v>
      </c>
    </row>
    <row r="1467" ht="25.5">
      <c r="A1467" s="1" t="s">
        <v>194</v>
      </c>
      <c r="E1467" s="27" t="s">
        <v>3746</v>
      </c>
    </row>
    <row r="1468">
      <c r="A1468" s="1" t="s">
        <v>185</v>
      </c>
      <c r="B1468" s="1">
        <v>357</v>
      </c>
      <c r="C1468" s="26" t="s">
        <v>4644</v>
      </c>
      <c r="D1468" t="s">
        <v>239</v>
      </c>
      <c r="E1468" s="27" t="s">
        <v>4645</v>
      </c>
      <c r="F1468" s="28" t="s">
        <v>4267</v>
      </c>
      <c r="G1468" s="29">
        <v>2</v>
      </c>
      <c r="H1468" s="28">
        <v>0</v>
      </c>
      <c r="I1468" s="30">
        <f>ROUND(G1468*H1468,P4)</f>
        <v>0</v>
      </c>
      <c r="L1468" s="31">
        <v>0</v>
      </c>
      <c r="M1468" s="24">
        <f>ROUND(G1468*L1468,P4)</f>
        <v>0</v>
      </c>
      <c r="N1468" s="25" t="s">
        <v>759</v>
      </c>
      <c r="O1468" s="32">
        <f>M1468*AA1468</f>
        <v>0</v>
      </c>
      <c r="P1468" s="1">
        <v>3</v>
      </c>
      <c r="AA1468" s="1">
        <f>IF(P1468=1,$O$3,IF(P1468=2,$O$4,$O$5))</f>
        <v>0</v>
      </c>
    </row>
    <row r="1469">
      <c r="A1469" s="1" t="s">
        <v>191</v>
      </c>
      <c r="E1469" s="27" t="s">
        <v>243</v>
      </c>
    </row>
    <row r="1470">
      <c r="A1470" s="1" t="s">
        <v>193</v>
      </c>
      <c r="E1470" s="33" t="s">
        <v>4064</v>
      </c>
    </row>
    <row r="1471" ht="25.5">
      <c r="A1471" s="1" t="s">
        <v>194</v>
      </c>
      <c r="E1471" s="27" t="s">
        <v>3746</v>
      </c>
    </row>
    <row r="1472">
      <c r="A1472" s="1" t="s">
        <v>185</v>
      </c>
      <c r="B1472" s="1">
        <v>358</v>
      </c>
      <c r="C1472" s="26" t="s">
        <v>4646</v>
      </c>
      <c r="D1472" t="s">
        <v>239</v>
      </c>
      <c r="E1472" s="27" t="s">
        <v>4647</v>
      </c>
      <c r="F1472" s="28" t="s">
        <v>4267</v>
      </c>
      <c r="G1472" s="29">
        <v>2</v>
      </c>
      <c r="H1472" s="28">
        <v>0</v>
      </c>
      <c r="I1472" s="30">
        <f>ROUND(G1472*H1472,P4)</f>
        <v>0</v>
      </c>
      <c r="L1472" s="31">
        <v>0</v>
      </c>
      <c r="M1472" s="24">
        <f>ROUND(G1472*L1472,P4)</f>
        <v>0</v>
      </c>
      <c r="N1472" s="25" t="s">
        <v>759</v>
      </c>
      <c r="O1472" s="32">
        <f>M1472*AA1472</f>
        <v>0</v>
      </c>
      <c r="P1472" s="1">
        <v>3</v>
      </c>
      <c r="AA1472" s="1">
        <f>IF(P1472=1,$O$3,IF(P1472=2,$O$4,$O$5))</f>
        <v>0</v>
      </c>
    </row>
    <row r="1473">
      <c r="A1473" s="1" t="s">
        <v>191</v>
      </c>
      <c r="E1473" s="27" t="s">
        <v>243</v>
      </c>
    </row>
    <row r="1474">
      <c r="A1474" s="1" t="s">
        <v>193</v>
      </c>
      <c r="E1474" s="33" t="s">
        <v>4064</v>
      </c>
    </row>
    <row r="1475" ht="25.5">
      <c r="A1475" s="1" t="s">
        <v>194</v>
      </c>
      <c r="E1475" s="27" t="s">
        <v>3746</v>
      </c>
    </row>
    <row r="1476">
      <c r="A1476" s="1" t="s">
        <v>185</v>
      </c>
      <c r="B1476" s="1">
        <v>359</v>
      </c>
      <c r="C1476" s="26" t="s">
        <v>4648</v>
      </c>
      <c r="D1476" t="s">
        <v>239</v>
      </c>
      <c r="E1476" s="27" t="s">
        <v>4649</v>
      </c>
      <c r="F1476" s="28" t="s">
        <v>4267</v>
      </c>
      <c r="G1476" s="29">
        <v>2</v>
      </c>
      <c r="H1476" s="28">
        <v>0</v>
      </c>
      <c r="I1476" s="30">
        <f>ROUND(G1476*H1476,P4)</f>
        <v>0</v>
      </c>
      <c r="L1476" s="31">
        <v>0</v>
      </c>
      <c r="M1476" s="24">
        <f>ROUND(G1476*L1476,P4)</f>
        <v>0</v>
      </c>
      <c r="N1476" s="25" t="s">
        <v>759</v>
      </c>
      <c r="O1476" s="32">
        <f>M1476*AA1476</f>
        <v>0</v>
      </c>
      <c r="P1476" s="1">
        <v>3</v>
      </c>
      <c r="AA1476" s="1">
        <f>IF(P1476=1,$O$3,IF(P1476=2,$O$4,$O$5))</f>
        <v>0</v>
      </c>
    </row>
    <row r="1477">
      <c r="A1477" s="1" t="s">
        <v>191</v>
      </c>
      <c r="E1477" s="27" t="s">
        <v>243</v>
      </c>
    </row>
    <row r="1478">
      <c r="A1478" s="1" t="s">
        <v>193</v>
      </c>
      <c r="E1478" s="33" t="s">
        <v>4064</v>
      </c>
    </row>
    <row r="1479" ht="25.5">
      <c r="A1479" s="1" t="s">
        <v>194</v>
      </c>
      <c r="E1479" s="27" t="s">
        <v>3746</v>
      </c>
    </row>
    <row r="1480">
      <c r="A1480" s="1" t="s">
        <v>185</v>
      </c>
      <c r="B1480" s="1">
        <v>360</v>
      </c>
      <c r="C1480" s="26" t="s">
        <v>4650</v>
      </c>
      <c r="D1480" t="s">
        <v>239</v>
      </c>
      <c r="E1480" s="27" t="s">
        <v>4651</v>
      </c>
      <c r="F1480" s="28" t="s">
        <v>4267</v>
      </c>
      <c r="G1480" s="29">
        <v>2</v>
      </c>
      <c r="H1480" s="28">
        <v>0</v>
      </c>
      <c r="I1480" s="30">
        <f>ROUND(G1480*H1480,P4)</f>
        <v>0</v>
      </c>
      <c r="L1480" s="31">
        <v>0</v>
      </c>
      <c r="M1480" s="24">
        <f>ROUND(G1480*L1480,P4)</f>
        <v>0</v>
      </c>
      <c r="N1480" s="25" t="s">
        <v>759</v>
      </c>
      <c r="O1480" s="32">
        <f>M1480*AA1480</f>
        <v>0</v>
      </c>
      <c r="P1480" s="1">
        <v>3</v>
      </c>
      <c r="AA1480" s="1">
        <f>IF(P1480=1,$O$3,IF(P1480=2,$O$4,$O$5))</f>
        <v>0</v>
      </c>
    </row>
    <row r="1481">
      <c r="A1481" s="1" t="s">
        <v>191</v>
      </c>
      <c r="E1481" s="27" t="s">
        <v>243</v>
      </c>
    </row>
    <row r="1482">
      <c r="A1482" s="1" t="s">
        <v>193</v>
      </c>
      <c r="E1482" s="33" t="s">
        <v>4064</v>
      </c>
    </row>
    <row r="1483" ht="25.5">
      <c r="A1483" s="1" t="s">
        <v>194</v>
      </c>
      <c r="E1483" s="27" t="s">
        <v>3746</v>
      </c>
    </row>
    <row r="1484">
      <c r="A1484" s="1" t="s">
        <v>185</v>
      </c>
      <c r="B1484" s="1">
        <v>361</v>
      </c>
      <c r="C1484" s="26" t="s">
        <v>4652</v>
      </c>
      <c r="D1484" t="s">
        <v>239</v>
      </c>
      <c r="E1484" s="27" t="s">
        <v>4653</v>
      </c>
      <c r="F1484" s="28" t="s">
        <v>4267</v>
      </c>
      <c r="G1484" s="29">
        <v>1</v>
      </c>
      <c r="H1484" s="28">
        <v>0</v>
      </c>
      <c r="I1484" s="30">
        <f>ROUND(G1484*H1484,P4)</f>
        <v>0</v>
      </c>
      <c r="L1484" s="31">
        <v>0</v>
      </c>
      <c r="M1484" s="24">
        <f>ROUND(G1484*L1484,P4)</f>
        <v>0</v>
      </c>
      <c r="N1484" s="25" t="s">
        <v>759</v>
      </c>
      <c r="O1484" s="32">
        <f>M1484*AA1484</f>
        <v>0</v>
      </c>
      <c r="P1484" s="1">
        <v>3</v>
      </c>
      <c r="AA1484" s="1">
        <f>IF(P1484=1,$O$3,IF(P1484=2,$O$4,$O$5))</f>
        <v>0</v>
      </c>
    </row>
    <row r="1485">
      <c r="A1485" s="1" t="s">
        <v>191</v>
      </c>
      <c r="E1485" s="27" t="s">
        <v>243</v>
      </c>
    </row>
    <row r="1486">
      <c r="A1486" s="1" t="s">
        <v>193</v>
      </c>
      <c r="E1486" s="33" t="s">
        <v>4043</v>
      </c>
    </row>
    <row r="1487" ht="25.5">
      <c r="A1487" s="1" t="s">
        <v>194</v>
      </c>
      <c r="E1487" s="27" t="s">
        <v>3746</v>
      </c>
    </row>
    <row r="1488">
      <c r="A1488" s="1" t="s">
        <v>185</v>
      </c>
      <c r="B1488" s="1">
        <v>362</v>
      </c>
      <c r="C1488" s="26" t="s">
        <v>4654</v>
      </c>
      <c r="D1488" t="s">
        <v>239</v>
      </c>
      <c r="E1488" s="27" t="s">
        <v>4655</v>
      </c>
      <c r="F1488" s="28" t="s">
        <v>4267</v>
      </c>
      <c r="G1488" s="29">
        <v>3</v>
      </c>
      <c r="H1488" s="28">
        <v>0</v>
      </c>
      <c r="I1488" s="30">
        <f>ROUND(G1488*H1488,P4)</f>
        <v>0</v>
      </c>
      <c r="L1488" s="31">
        <v>0</v>
      </c>
      <c r="M1488" s="24">
        <f>ROUND(G1488*L1488,P4)</f>
        <v>0</v>
      </c>
      <c r="N1488" s="25" t="s">
        <v>759</v>
      </c>
      <c r="O1488" s="32">
        <f>M1488*AA1488</f>
        <v>0</v>
      </c>
      <c r="P1488" s="1">
        <v>3</v>
      </c>
      <c r="AA1488" s="1">
        <f>IF(P1488=1,$O$3,IF(P1488=2,$O$4,$O$5))</f>
        <v>0</v>
      </c>
    </row>
    <row r="1489">
      <c r="A1489" s="1" t="s">
        <v>191</v>
      </c>
      <c r="E1489" s="27" t="s">
        <v>243</v>
      </c>
    </row>
    <row r="1490">
      <c r="A1490" s="1" t="s">
        <v>193</v>
      </c>
      <c r="E1490" s="33" t="s">
        <v>4049</v>
      </c>
    </row>
    <row r="1491" ht="25.5">
      <c r="A1491" s="1" t="s">
        <v>194</v>
      </c>
      <c r="E1491" s="27" t="s">
        <v>3746</v>
      </c>
    </row>
    <row r="1492">
      <c r="A1492" s="1" t="s">
        <v>185</v>
      </c>
      <c r="B1492" s="1">
        <v>363</v>
      </c>
      <c r="C1492" s="26" t="s">
        <v>4656</v>
      </c>
      <c r="D1492" t="s">
        <v>239</v>
      </c>
      <c r="E1492" s="27" t="s">
        <v>4657</v>
      </c>
      <c r="F1492" s="28" t="s">
        <v>4267</v>
      </c>
      <c r="G1492" s="29">
        <v>1</v>
      </c>
      <c r="H1492" s="28">
        <v>0</v>
      </c>
      <c r="I1492" s="30">
        <f>ROUND(G1492*H1492,P4)</f>
        <v>0</v>
      </c>
      <c r="L1492" s="31">
        <v>0</v>
      </c>
      <c r="M1492" s="24">
        <f>ROUND(G1492*L1492,P4)</f>
        <v>0</v>
      </c>
      <c r="N1492" s="25" t="s">
        <v>759</v>
      </c>
      <c r="O1492" s="32">
        <f>M1492*AA1492</f>
        <v>0</v>
      </c>
      <c r="P1492" s="1">
        <v>3</v>
      </c>
      <c r="AA1492" s="1">
        <f>IF(P1492=1,$O$3,IF(P1492=2,$O$4,$O$5))</f>
        <v>0</v>
      </c>
    </row>
    <row r="1493">
      <c r="A1493" s="1" t="s">
        <v>191</v>
      </c>
      <c r="E1493" s="27" t="s">
        <v>243</v>
      </c>
    </row>
    <row r="1494">
      <c r="A1494" s="1" t="s">
        <v>193</v>
      </c>
      <c r="E1494" s="33" t="s">
        <v>4043</v>
      </c>
    </row>
    <row r="1495" ht="25.5">
      <c r="A1495" s="1" t="s">
        <v>194</v>
      </c>
      <c r="E1495" s="27" t="s">
        <v>3746</v>
      </c>
    </row>
    <row r="1496">
      <c r="A1496" s="1" t="s">
        <v>185</v>
      </c>
      <c r="B1496" s="1">
        <v>364</v>
      </c>
      <c r="C1496" s="26" t="s">
        <v>4658</v>
      </c>
      <c r="D1496" t="s">
        <v>239</v>
      </c>
      <c r="E1496" s="27" t="s">
        <v>4659</v>
      </c>
      <c r="F1496" s="28" t="s">
        <v>4267</v>
      </c>
      <c r="G1496" s="29">
        <v>3</v>
      </c>
      <c r="H1496" s="28">
        <v>0</v>
      </c>
      <c r="I1496" s="30">
        <f>ROUND(G1496*H1496,P4)</f>
        <v>0</v>
      </c>
      <c r="L1496" s="31">
        <v>0</v>
      </c>
      <c r="M1496" s="24">
        <f>ROUND(G1496*L1496,P4)</f>
        <v>0</v>
      </c>
      <c r="N1496" s="25" t="s">
        <v>759</v>
      </c>
      <c r="O1496" s="32">
        <f>M1496*AA1496</f>
        <v>0</v>
      </c>
      <c r="P1496" s="1">
        <v>3</v>
      </c>
      <c r="AA1496" s="1">
        <f>IF(P1496=1,$O$3,IF(P1496=2,$O$4,$O$5))</f>
        <v>0</v>
      </c>
    </row>
    <row r="1497">
      <c r="A1497" s="1" t="s">
        <v>191</v>
      </c>
      <c r="E1497" s="27" t="s">
        <v>243</v>
      </c>
    </row>
    <row r="1498">
      <c r="A1498" s="1" t="s">
        <v>193</v>
      </c>
      <c r="E1498" s="33" t="s">
        <v>4049</v>
      </c>
    </row>
    <row r="1499" ht="25.5">
      <c r="A1499" s="1" t="s">
        <v>194</v>
      </c>
      <c r="E1499" s="27" t="s">
        <v>3746</v>
      </c>
    </row>
    <row r="1500">
      <c r="A1500" s="1" t="s">
        <v>185</v>
      </c>
      <c r="B1500" s="1">
        <v>365</v>
      </c>
      <c r="C1500" s="26" t="s">
        <v>4660</v>
      </c>
      <c r="D1500" t="s">
        <v>239</v>
      </c>
      <c r="E1500" s="27" t="s">
        <v>4661</v>
      </c>
      <c r="F1500" s="28" t="s">
        <v>4267</v>
      </c>
      <c r="G1500" s="29">
        <v>1</v>
      </c>
      <c r="H1500" s="28">
        <v>0</v>
      </c>
      <c r="I1500" s="30">
        <f>ROUND(G1500*H1500,P4)</f>
        <v>0</v>
      </c>
      <c r="L1500" s="31">
        <v>0</v>
      </c>
      <c r="M1500" s="24">
        <f>ROUND(G1500*L1500,P4)</f>
        <v>0</v>
      </c>
      <c r="N1500" s="25" t="s">
        <v>759</v>
      </c>
      <c r="O1500" s="32">
        <f>M1500*AA1500</f>
        <v>0</v>
      </c>
      <c r="P1500" s="1">
        <v>3</v>
      </c>
      <c r="AA1500" s="1">
        <f>IF(P1500=1,$O$3,IF(P1500=2,$O$4,$O$5))</f>
        <v>0</v>
      </c>
    </row>
    <row r="1501">
      <c r="A1501" s="1" t="s">
        <v>191</v>
      </c>
      <c r="E1501" s="27" t="s">
        <v>243</v>
      </c>
    </row>
    <row r="1502">
      <c r="A1502" s="1" t="s">
        <v>193</v>
      </c>
      <c r="E1502" s="33" t="s">
        <v>4043</v>
      </c>
    </row>
    <row r="1503" ht="25.5">
      <c r="A1503" s="1" t="s">
        <v>194</v>
      </c>
      <c r="E1503" s="27" t="s">
        <v>3746</v>
      </c>
    </row>
    <row r="1504">
      <c r="A1504" s="1" t="s">
        <v>185</v>
      </c>
      <c r="B1504" s="1">
        <v>366</v>
      </c>
      <c r="C1504" s="26" t="s">
        <v>4662</v>
      </c>
      <c r="D1504" t="s">
        <v>239</v>
      </c>
      <c r="E1504" s="27" t="s">
        <v>4663</v>
      </c>
      <c r="F1504" s="28" t="s">
        <v>4267</v>
      </c>
      <c r="G1504" s="29">
        <v>1</v>
      </c>
      <c r="H1504" s="28">
        <v>0</v>
      </c>
      <c r="I1504" s="30">
        <f>ROUND(G1504*H1504,P4)</f>
        <v>0</v>
      </c>
      <c r="L1504" s="31">
        <v>0</v>
      </c>
      <c r="M1504" s="24">
        <f>ROUND(G1504*L1504,P4)</f>
        <v>0</v>
      </c>
      <c r="N1504" s="25" t="s">
        <v>759</v>
      </c>
      <c r="O1504" s="32">
        <f>M1504*AA1504</f>
        <v>0</v>
      </c>
      <c r="P1504" s="1">
        <v>3</v>
      </c>
      <c r="AA1504" s="1">
        <f>IF(P1504=1,$O$3,IF(P1504=2,$O$4,$O$5))</f>
        <v>0</v>
      </c>
    </row>
    <row r="1505">
      <c r="A1505" s="1" t="s">
        <v>191</v>
      </c>
      <c r="E1505" s="27" t="s">
        <v>243</v>
      </c>
    </row>
    <row r="1506">
      <c r="A1506" s="1" t="s">
        <v>193</v>
      </c>
      <c r="E1506" s="33" t="s">
        <v>4043</v>
      </c>
    </row>
    <row r="1507" ht="25.5">
      <c r="A1507" s="1" t="s">
        <v>194</v>
      </c>
      <c r="E1507" s="27" t="s">
        <v>3746</v>
      </c>
    </row>
    <row r="1508">
      <c r="A1508" s="1" t="s">
        <v>185</v>
      </c>
      <c r="B1508" s="1">
        <v>367</v>
      </c>
      <c r="C1508" s="26" t="s">
        <v>4664</v>
      </c>
      <c r="D1508" t="s">
        <v>239</v>
      </c>
      <c r="E1508" s="27" t="s">
        <v>4665</v>
      </c>
      <c r="F1508" s="28" t="s">
        <v>319</v>
      </c>
      <c r="G1508" s="29">
        <v>7</v>
      </c>
      <c r="H1508" s="28">
        <v>0</v>
      </c>
      <c r="I1508" s="30">
        <f>ROUND(G1508*H1508,P4)</f>
        <v>0</v>
      </c>
      <c r="L1508" s="31">
        <v>0</v>
      </c>
      <c r="M1508" s="24">
        <f>ROUND(G1508*L1508,P4)</f>
        <v>0</v>
      </c>
      <c r="N1508" s="25" t="s">
        <v>759</v>
      </c>
      <c r="O1508" s="32">
        <f>M1508*AA1508</f>
        <v>0</v>
      </c>
      <c r="P1508" s="1">
        <v>3</v>
      </c>
      <c r="AA1508" s="1">
        <f>IF(P1508=1,$O$3,IF(P1508=2,$O$4,$O$5))</f>
        <v>0</v>
      </c>
    </row>
    <row r="1509">
      <c r="A1509" s="1" t="s">
        <v>191</v>
      </c>
      <c r="E1509" s="27" t="s">
        <v>243</v>
      </c>
    </row>
    <row r="1510">
      <c r="A1510" s="1" t="s">
        <v>193</v>
      </c>
      <c r="E1510" s="33" t="s">
        <v>4439</v>
      </c>
    </row>
    <row r="1511" ht="25.5">
      <c r="A1511" s="1" t="s">
        <v>194</v>
      </c>
      <c r="E1511" s="27" t="s">
        <v>3746</v>
      </c>
    </row>
    <row r="1512">
      <c r="A1512" s="1" t="s">
        <v>185</v>
      </c>
      <c r="B1512" s="1">
        <v>368</v>
      </c>
      <c r="C1512" s="26" t="s">
        <v>4666</v>
      </c>
      <c r="D1512" t="s">
        <v>239</v>
      </c>
      <c r="E1512" s="27" t="s">
        <v>4667</v>
      </c>
      <c r="F1512" s="28" t="s">
        <v>4267</v>
      </c>
      <c r="G1512" s="29">
        <v>2</v>
      </c>
      <c r="H1512" s="28">
        <v>0</v>
      </c>
      <c r="I1512" s="30">
        <f>ROUND(G1512*H1512,P4)</f>
        <v>0</v>
      </c>
      <c r="L1512" s="31">
        <v>0</v>
      </c>
      <c r="M1512" s="24">
        <f>ROUND(G1512*L1512,P4)</f>
        <v>0</v>
      </c>
      <c r="N1512" s="25" t="s">
        <v>759</v>
      </c>
      <c r="O1512" s="32">
        <f>M1512*AA1512</f>
        <v>0</v>
      </c>
      <c r="P1512" s="1">
        <v>3</v>
      </c>
      <c r="AA1512" s="1">
        <f>IF(P1512=1,$O$3,IF(P1512=2,$O$4,$O$5))</f>
        <v>0</v>
      </c>
    </row>
    <row r="1513">
      <c r="A1513" s="1" t="s">
        <v>191</v>
      </c>
      <c r="E1513" s="27" t="s">
        <v>243</v>
      </c>
    </row>
    <row r="1514">
      <c r="A1514" s="1" t="s">
        <v>193</v>
      </c>
      <c r="E1514" s="33" t="s">
        <v>4064</v>
      </c>
    </row>
    <row r="1515" ht="25.5">
      <c r="A1515" s="1" t="s">
        <v>194</v>
      </c>
      <c r="E1515" s="27" t="s">
        <v>3746</v>
      </c>
    </row>
    <row r="1516">
      <c r="A1516" s="1" t="s">
        <v>185</v>
      </c>
      <c r="B1516" s="1">
        <v>369</v>
      </c>
      <c r="C1516" s="26" t="s">
        <v>4668</v>
      </c>
      <c r="D1516" t="s">
        <v>239</v>
      </c>
      <c r="E1516" s="27" t="s">
        <v>4669</v>
      </c>
      <c r="F1516" s="28" t="s">
        <v>4267</v>
      </c>
      <c r="G1516" s="29">
        <v>2</v>
      </c>
      <c r="H1516" s="28">
        <v>0</v>
      </c>
      <c r="I1516" s="30">
        <f>ROUND(G1516*H1516,P4)</f>
        <v>0</v>
      </c>
      <c r="L1516" s="31">
        <v>0</v>
      </c>
      <c r="M1516" s="24">
        <f>ROUND(G1516*L1516,P4)</f>
        <v>0</v>
      </c>
      <c r="N1516" s="25" t="s">
        <v>759</v>
      </c>
      <c r="O1516" s="32">
        <f>M1516*AA1516</f>
        <v>0</v>
      </c>
      <c r="P1516" s="1">
        <v>3</v>
      </c>
      <c r="AA1516" s="1">
        <f>IF(P1516=1,$O$3,IF(P1516=2,$O$4,$O$5))</f>
        <v>0</v>
      </c>
    </row>
    <row r="1517">
      <c r="A1517" s="1" t="s">
        <v>191</v>
      </c>
      <c r="E1517" s="27" t="s">
        <v>243</v>
      </c>
    </row>
    <row r="1518">
      <c r="A1518" s="1" t="s">
        <v>193</v>
      </c>
      <c r="E1518" s="33" t="s">
        <v>4064</v>
      </c>
    </row>
    <row r="1519" ht="25.5">
      <c r="A1519" s="1" t="s">
        <v>194</v>
      </c>
      <c r="E1519" s="27" t="s">
        <v>3746</v>
      </c>
    </row>
    <row r="1520">
      <c r="A1520" s="1" t="s">
        <v>185</v>
      </c>
      <c r="B1520" s="1">
        <v>370</v>
      </c>
      <c r="C1520" s="26" t="s">
        <v>4670</v>
      </c>
      <c r="D1520" t="s">
        <v>239</v>
      </c>
      <c r="E1520" s="27" t="s">
        <v>4609</v>
      </c>
      <c r="F1520" s="28" t="s">
        <v>319</v>
      </c>
      <c r="G1520" s="29">
        <v>1</v>
      </c>
      <c r="H1520" s="28">
        <v>0</v>
      </c>
      <c r="I1520" s="30">
        <f>ROUND(G1520*H1520,P4)</f>
        <v>0</v>
      </c>
      <c r="L1520" s="31">
        <v>0</v>
      </c>
      <c r="M1520" s="24">
        <f>ROUND(G1520*L1520,P4)</f>
        <v>0</v>
      </c>
      <c r="N1520" s="25" t="s">
        <v>759</v>
      </c>
      <c r="O1520" s="32">
        <f>M1520*AA1520</f>
        <v>0</v>
      </c>
      <c r="P1520" s="1">
        <v>3</v>
      </c>
      <c r="AA1520" s="1">
        <f>IF(P1520=1,$O$3,IF(P1520=2,$O$4,$O$5))</f>
        <v>0</v>
      </c>
    </row>
    <row r="1521">
      <c r="A1521" s="1" t="s">
        <v>191</v>
      </c>
      <c r="E1521" s="27" t="s">
        <v>243</v>
      </c>
    </row>
    <row r="1522">
      <c r="A1522" s="1" t="s">
        <v>193</v>
      </c>
      <c r="E1522" s="33" t="s">
        <v>4043</v>
      </c>
    </row>
    <row r="1523" ht="25.5">
      <c r="A1523" s="1" t="s">
        <v>194</v>
      </c>
      <c r="E1523" s="27" t="s">
        <v>3746</v>
      </c>
    </row>
    <row r="1524">
      <c r="A1524" s="1" t="s">
        <v>185</v>
      </c>
      <c r="B1524" s="1">
        <v>371</v>
      </c>
      <c r="C1524" s="26" t="s">
        <v>4671</v>
      </c>
      <c r="D1524" t="s">
        <v>239</v>
      </c>
      <c r="E1524" s="27" t="s">
        <v>4611</v>
      </c>
      <c r="F1524" s="28" t="s">
        <v>319</v>
      </c>
      <c r="G1524" s="29">
        <v>1</v>
      </c>
      <c r="H1524" s="28">
        <v>0</v>
      </c>
      <c r="I1524" s="30">
        <f>ROUND(G1524*H1524,P4)</f>
        <v>0</v>
      </c>
      <c r="L1524" s="31">
        <v>0</v>
      </c>
      <c r="M1524" s="24">
        <f>ROUND(G1524*L1524,P4)</f>
        <v>0</v>
      </c>
      <c r="N1524" s="25" t="s">
        <v>759</v>
      </c>
      <c r="O1524" s="32">
        <f>M1524*AA1524</f>
        <v>0</v>
      </c>
      <c r="P1524" s="1">
        <v>3</v>
      </c>
      <c r="AA1524" s="1">
        <f>IF(P1524=1,$O$3,IF(P1524=2,$O$4,$O$5))</f>
        <v>0</v>
      </c>
    </row>
    <row r="1525">
      <c r="A1525" s="1" t="s">
        <v>191</v>
      </c>
      <c r="E1525" s="27" t="s">
        <v>243</v>
      </c>
    </row>
    <row r="1526">
      <c r="A1526" s="1" t="s">
        <v>193</v>
      </c>
      <c r="E1526" s="33" t="s">
        <v>4043</v>
      </c>
    </row>
    <row r="1527" ht="25.5">
      <c r="A1527" s="1" t="s">
        <v>194</v>
      </c>
      <c r="E1527" s="27" t="s">
        <v>3746</v>
      </c>
    </row>
    <row r="1528">
      <c r="A1528" s="1" t="s">
        <v>185</v>
      </c>
      <c r="B1528" s="1">
        <v>372</v>
      </c>
      <c r="C1528" s="26" t="s">
        <v>4672</v>
      </c>
      <c r="D1528" t="s">
        <v>239</v>
      </c>
      <c r="E1528" s="27" t="s">
        <v>4613</v>
      </c>
      <c r="F1528" s="28" t="s">
        <v>319</v>
      </c>
      <c r="G1528" s="29">
        <v>1</v>
      </c>
      <c r="H1528" s="28">
        <v>0</v>
      </c>
      <c r="I1528" s="30">
        <f>ROUND(G1528*H1528,P4)</f>
        <v>0</v>
      </c>
      <c r="L1528" s="31">
        <v>0</v>
      </c>
      <c r="M1528" s="24">
        <f>ROUND(G1528*L1528,P4)</f>
        <v>0</v>
      </c>
      <c r="N1528" s="25" t="s">
        <v>759</v>
      </c>
      <c r="O1528" s="32">
        <f>M1528*AA1528</f>
        <v>0</v>
      </c>
      <c r="P1528" s="1">
        <v>3</v>
      </c>
      <c r="AA1528" s="1">
        <f>IF(P1528=1,$O$3,IF(P1528=2,$O$4,$O$5))</f>
        <v>0</v>
      </c>
    </row>
    <row r="1529">
      <c r="A1529" s="1" t="s">
        <v>191</v>
      </c>
      <c r="E1529" s="27" t="s">
        <v>243</v>
      </c>
    </row>
    <row r="1530">
      <c r="A1530" s="1" t="s">
        <v>193</v>
      </c>
      <c r="E1530" s="33" t="s">
        <v>4043</v>
      </c>
    </row>
    <row r="1531" ht="25.5">
      <c r="A1531" s="1" t="s">
        <v>194</v>
      </c>
      <c r="E1531" s="27" t="s">
        <v>3746</v>
      </c>
    </row>
    <row r="1532">
      <c r="A1532" s="1" t="s">
        <v>185</v>
      </c>
      <c r="B1532" s="1">
        <v>373</v>
      </c>
      <c r="C1532" s="26" t="s">
        <v>4673</v>
      </c>
      <c r="D1532" t="s">
        <v>239</v>
      </c>
      <c r="E1532" s="27" t="s">
        <v>4615</v>
      </c>
      <c r="F1532" s="28" t="s">
        <v>319</v>
      </c>
      <c r="G1532" s="29">
        <v>1</v>
      </c>
      <c r="H1532" s="28">
        <v>0</v>
      </c>
      <c r="I1532" s="30">
        <f>ROUND(G1532*H1532,P4)</f>
        <v>0</v>
      </c>
      <c r="L1532" s="31">
        <v>0</v>
      </c>
      <c r="M1532" s="24">
        <f>ROUND(G1532*L1532,P4)</f>
        <v>0</v>
      </c>
      <c r="N1532" s="25" t="s">
        <v>759</v>
      </c>
      <c r="O1532" s="32">
        <f>M1532*AA1532</f>
        <v>0</v>
      </c>
      <c r="P1532" s="1">
        <v>3</v>
      </c>
      <c r="AA1532" s="1">
        <f>IF(P1532=1,$O$3,IF(P1532=2,$O$4,$O$5))</f>
        <v>0</v>
      </c>
    </row>
    <row r="1533">
      <c r="A1533" s="1" t="s">
        <v>191</v>
      </c>
      <c r="E1533" s="27" t="s">
        <v>243</v>
      </c>
    </row>
    <row r="1534">
      <c r="A1534" s="1" t="s">
        <v>193</v>
      </c>
      <c r="E1534" s="33" t="s">
        <v>4043</v>
      </c>
    </row>
    <row r="1535" ht="25.5">
      <c r="A1535" s="1" t="s">
        <v>194</v>
      </c>
      <c r="E1535" s="27" t="s">
        <v>3746</v>
      </c>
    </row>
    <row r="1536">
      <c r="A1536" s="1" t="s">
        <v>185</v>
      </c>
      <c r="B1536" s="1">
        <v>374</v>
      </c>
      <c r="C1536" s="26" t="s">
        <v>4674</v>
      </c>
      <c r="D1536" t="s">
        <v>239</v>
      </c>
      <c r="E1536" s="27" t="s">
        <v>4617</v>
      </c>
      <c r="F1536" s="28" t="s">
        <v>319</v>
      </c>
      <c r="G1536" s="29">
        <v>1</v>
      </c>
      <c r="H1536" s="28">
        <v>0</v>
      </c>
      <c r="I1536" s="30">
        <f>ROUND(G1536*H1536,P4)</f>
        <v>0</v>
      </c>
      <c r="L1536" s="31">
        <v>0</v>
      </c>
      <c r="M1536" s="24">
        <f>ROUND(G1536*L1536,P4)</f>
        <v>0</v>
      </c>
      <c r="N1536" s="25" t="s">
        <v>759</v>
      </c>
      <c r="O1536" s="32">
        <f>M1536*AA1536</f>
        <v>0</v>
      </c>
      <c r="P1536" s="1">
        <v>3</v>
      </c>
      <c r="AA1536" s="1">
        <f>IF(P1536=1,$O$3,IF(P1536=2,$O$4,$O$5))</f>
        <v>0</v>
      </c>
    </row>
    <row r="1537">
      <c r="A1537" s="1" t="s">
        <v>191</v>
      </c>
      <c r="E1537" s="27" t="s">
        <v>243</v>
      </c>
    </row>
    <row r="1538">
      <c r="A1538" s="1" t="s">
        <v>193</v>
      </c>
      <c r="E1538" s="33" t="s">
        <v>4043</v>
      </c>
    </row>
    <row r="1539" ht="25.5">
      <c r="A1539" s="1" t="s">
        <v>194</v>
      </c>
      <c r="E1539" s="27" t="s">
        <v>3746</v>
      </c>
    </row>
    <row r="1540">
      <c r="A1540" s="1" t="s">
        <v>185</v>
      </c>
      <c r="B1540" s="1">
        <v>375</v>
      </c>
      <c r="C1540" s="26" t="s">
        <v>4675</v>
      </c>
      <c r="D1540" t="s">
        <v>239</v>
      </c>
      <c r="E1540" s="27" t="s">
        <v>4676</v>
      </c>
      <c r="F1540" s="28" t="s">
        <v>319</v>
      </c>
      <c r="G1540" s="29">
        <v>1</v>
      </c>
      <c r="H1540" s="28">
        <v>0</v>
      </c>
      <c r="I1540" s="30">
        <f>ROUND(G1540*H1540,P4)</f>
        <v>0</v>
      </c>
      <c r="L1540" s="31">
        <v>0</v>
      </c>
      <c r="M1540" s="24">
        <f>ROUND(G1540*L1540,P4)</f>
        <v>0</v>
      </c>
      <c r="N1540" s="25" t="s">
        <v>759</v>
      </c>
      <c r="O1540" s="32">
        <f>M1540*AA1540</f>
        <v>0</v>
      </c>
      <c r="P1540" s="1">
        <v>3</v>
      </c>
      <c r="AA1540" s="1">
        <f>IF(P1540=1,$O$3,IF(P1540=2,$O$4,$O$5))</f>
        <v>0</v>
      </c>
    </row>
    <row r="1541">
      <c r="A1541" s="1" t="s">
        <v>191</v>
      </c>
      <c r="E1541" s="27" t="s">
        <v>243</v>
      </c>
    </row>
    <row r="1542">
      <c r="A1542" s="1" t="s">
        <v>193</v>
      </c>
      <c r="E1542" s="33" t="s">
        <v>4043</v>
      </c>
    </row>
    <row r="1543" ht="25.5">
      <c r="A1543" s="1" t="s">
        <v>194</v>
      </c>
      <c r="E1543" s="27" t="s">
        <v>3746</v>
      </c>
    </row>
    <row r="1544">
      <c r="A1544" s="1" t="s">
        <v>185</v>
      </c>
      <c r="B1544" s="1">
        <v>376</v>
      </c>
      <c r="C1544" s="26" t="s">
        <v>4677</v>
      </c>
      <c r="D1544" t="s">
        <v>239</v>
      </c>
      <c r="E1544" s="27" t="s">
        <v>4621</v>
      </c>
      <c r="F1544" s="28" t="s">
        <v>319</v>
      </c>
      <c r="G1544" s="29">
        <v>1</v>
      </c>
      <c r="H1544" s="28">
        <v>0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759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191</v>
      </c>
      <c r="E1545" s="27" t="s">
        <v>243</v>
      </c>
    </row>
    <row r="1546">
      <c r="A1546" s="1" t="s">
        <v>193</v>
      </c>
      <c r="E1546" s="33" t="s">
        <v>4043</v>
      </c>
    </row>
    <row r="1547" ht="25.5">
      <c r="A1547" s="1" t="s">
        <v>194</v>
      </c>
      <c r="E1547" s="27" t="s">
        <v>3746</v>
      </c>
    </row>
    <row r="1548">
      <c r="A1548" s="1" t="s">
        <v>185</v>
      </c>
      <c r="B1548" s="1">
        <v>377</v>
      </c>
      <c r="C1548" s="26" t="s">
        <v>4678</v>
      </c>
      <c r="D1548" t="s">
        <v>239</v>
      </c>
      <c r="E1548" s="27" t="s">
        <v>4625</v>
      </c>
      <c r="F1548" s="28" t="s">
        <v>319</v>
      </c>
      <c r="G1548" s="29">
        <v>1</v>
      </c>
      <c r="H1548" s="28">
        <v>0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759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>
      <c r="A1549" s="1" t="s">
        <v>191</v>
      </c>
      <c r="E1549" s="27" t="s">
        <v>243</v>
      </c>
    </row>
    <row r="1550">
      <c r="A1550" s="1" t="s">
        <v>193</v>
      </c>
      <c r="E1550" s="33" t="s">
        <v>4043</v>
      </c>
    </row>
    <row r="1551" ht="25.5">
      <c r="A1551" s="1" t="s">
        <v>194</v>
      </c>
      <c r="E1551" s="27" t="s">
        <v>3746</v>
      </c>
    </row>
    <row r="1552">
      <c r="A1552" s="1" t="s">
        <v>185</v>
      </c>
      <c r="B1552" s="1">
        <v>378</v>
      </c>
      <c r="C1552" s="26" t="s">
        <v>4679</v>
      </c>
      <c r="D1552" t="s">
        <v>239</v>
      </c>
      <c r="E1552" s="27" t="s">
        <v>4627</v>
      </c>
      <c r="F1552" s="28" t="s">
        <v>319</v>
      </c>
      <c r="G1552" s="29">
        <v>1</v>
      </c>
      <c r="H1552" s="28">
        <v>0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759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191</v>
      </c>
      <c r="E1553" s="27" t="s">
        <v>243</v>
      </c>
    </row>
    <row r="1554">
      <c r="A1554" s="1" t="s">
        <v>193</v>
      </c>
      <c r="E1554" s="33" t="s">
        <v>4043</v>
      </c>
    </row>
    <row r="1555" ht="25.5">
      <c r="A1555" s="1" t="s">
        <v>194</v>
      </c>
      <c r="E1555" s="27" t="s">
        <v>3746</v>
      </c>
    </row>
    <row r="1556">
      <c r="A1556" s="1" t="s">
        <v>182</v>
      </c>
      <c r="C1556" s="22" t="s">
        <v>4680</v>
      </c>
      <c r="E1556" s="23" t="s">
        <v>3529</v>
      </c>
      <c r="L1556" s="24">
        <f>SUMIFS(L1557:L1560,A1557:A1560,"P")</f>
        <v>0</v>
      </c>
      <c r="M1556" s="24">
        <f>SUMIFS(M1557:M1560,A1557:A1560,"P")</f>
        <v>0</v>
      </c>
      <c r="N1556" s="25"/>
    </row>
    <row r="1557">
      <c r="A1557" s="1" t="s">
        <v>185</v>
      </c>
      <c r="B1557" s="1">
        <v>379</v>
      </c>
      <c r="C1557" s="26" t="s">
        <v>4681</v>
      </c>
      <c r="D1557" t="s">
        <v>239</v>
      </c>
      <c r="E1557" s="27" t="s">
        <v>257</v>
      </c>
      <c r="F1557" s="28" t="s">
        <v>241</v>
      </c>
      <c r="G1557" s="29">
        <v>177.59999999999999</v>
      </c>
      <c r="H1557" s="28">
        <v>0</v>
      </c>
      <c r="I1557" s="30">
        <f>ROUND(G1557*H1557,P4)</f>
        <v>0</v>
      </c>
      <c r="L1557" s="31">
        <v>0</v>
      </c>
      <c r="M1557" s="24">
        <f>ROUND(G1557*L1557,P4)</f>
        <v>0</v>
      </c>
      <c r="N1557" s="25" t="s">
        <v>4682</v>
      </c>
      <c r="O1557" s="32">
        <f>M1557*AA1557</f>
        <v>0</v>
      </c>
      <c r="P1557" s="1">
        <v>3</v>
      </c>
      <c r="AA1557" s="1">
        <f>IF(P1557=1,$O$3,IF(P1557=2,$O$4,$O$5))</f>
        <v>0</v>
      </c>
    </row>
    <row r="1558">
      <c r="A1558" s="1" t="s">
        <v>191</v>
      </c>
      <c r="E1558" s="27" t="s">
        <v>243</v>
      </c>
    </row>
    <row r="1559">
      <c r="A1559" s="1" t="s">
        <v>193</v>
      </c>
      <c r="E1559" s="33" t="s">
        <v>4683</v>
      </c>
    </row>
    <row r="1560">
      <c r="A1560" s="1" t="s">
        <v>194</v>
      </c>
      <c r="E1560" s="27" t="s">
        <v>703</v>
      </c>
    </row>
    <row r="1561">
      <c r="A1561" s="1" t="s">
        <v>182</v>
      </c>
      <c r="C1561" s="22" t="s">
        <v>4684</v>
      </c>
      <c r="E1561" s="23" t="s">
        <v>3542</v>
      </c>
      <c r="L1561" s="24">
        <f>SUMIFS(L1562:L1565,A1562:A1565,"P")</f>
        <v>0</v>
      </c>
      <c r="M1561" s="24">
        <f>SUMIFS(M1562:M1565,A1562:A1565,"P")</f>
        <v>0</v>
      </c>
      <c r="N1561" s="25"/>
    </row>
    <row r="1562">
      <c r="A1562" s="1" t="s">
        <v>185</v>
      </c>
      <c r="B1562" s="1">
        <v>380</v>
      </c>
      <c r="C1562" s="26" t="s">
        <v>4685</v>
      </c>
      <c r="D1562" t="s">
        <v>239</v>
      </c>
      <c r="E1562" s="27" t="s">
        <v>263</v>
      </c>
      <c r="F1562" s="28" t="s">
        <v>241</v>
      </c>
      <c r="G1562" s="29">
        <v>177.59999999999999</v>
      </c>
      <c r="H1562" s="28">
        <v>0</v>
      </c>
      <c r="I1562" s="30">
        <f>ROUND(G1562*H1562,P4)</f>
        <v>0</v>
      </c>
      <c r="L1562" s="31">
        <v>0</v>
      </c>
      <c r="M1562" s="24">
        <f>ROUND(G1562*L1562,P4)</f>
        <v>0</v>
      </c>
      <c r="N1562" s="25" t="s">
        <v>4682</v>
      </c>
      <c r="O1562" s="32">
        <f>M1562*AA1562</f>
        <v>0</v>
      </c>
      <c r="P1562" s="1">
        <v>3</v>
      </c>
      <c r="AA1562" s="1">
        <f>IF(P1562=1,$O$3,IF(P1562=2,$O$4,$O$5))</f>
        <v>0</v>
      </c>
    </row>
    <row r="1563">
      <c r="A1563" s="1" t="s">
        <v>191</v>
      </c>
      <c r="E1563" s="27" t="s">
        <v>243</v>
      </c>
    </row>
    <row r="1564">
      <c r="A1564" s="1" t="s">
        <v>193</v>
      </c>
      <c r="E1564" s="33" t="s">
        <v>4686</v>
      </c>
    </row>
    <row r="1565">
      <c r="A1565" s="1" t="s">
        <v>194</v>
      </c>
      <c r="E1565" s="27" t="s">
        <v>703</v>
      </c>
    </row>
    <row r="1566">
      <c r="A1566" s="1" t="s">
        <v>182</v>
      </c>
      <c r="C1566" s="22" t="s">
        <v>4687</v>
      </c>
      <c r="E1566" s="23" t="s">
        <v>4688</v>
      </c>
      <c r="L1566" s="24">
        <f>SUMIFS(L1567:L1570,A1567:A1570,"P")</f>
        <v>0</v>
      </c>
      <c r="M1566" s="24">
        <f>SUMIFS(M1567:M1570,A1567:A1570,"P")</f>
        <v>0</v>
      </c>
      <c r="N1566" s="25"/>
    </row>
    <row r="1567">
      <c r="A1567" s="1" t="s">
        <v>185</v>
      </c>
      <c r="B1567" s="1">
        <v>381</v>
      </c>
      <c r="C1567" s="26" t="s">
        <v>4689</v>
      </c>
      <c r="D1567" t="s">
        <v>239</v>
      </c>
      <c r="E1567" s="27" t="s">
        <v>2733</v>
      </c>
      <c r="F1567" s="28" t="s">
        <v>269</v>
      </c>
      <c r="G1567" s="29">
        <v>240</v>
      </c>
      <c r="H1567" s="28">
        <v>0</v>
      </c>
      <c r="I1567" s="30">
        <f>ROUND(G1567*H1567,P4)</f>
        <v>0</v>
      </c>
      <c r="L1567" s="31">
        <v>0</v>
      </c>
      <c r="M1567" s="24">
        <f>ROUND(G1567*L1567,P4)</f>
        <v>0</v>
      </c>
      <c r="N1567" s="25" t="s">
        <v>4682</v>
      </c>
      <c r="O1567" s="32">
        <f>M1567*AA1567</f>
        <v>0</v>
      </c>
      <c r="P1567" s="1">
        <v>3</v>
      </c>
      <c r="AA1567" s="1">
        <f>IF(P1567=1,$O$3,IF(P1567=2,$O$4,$O$5))</f>
        <v>0</v>
      </c>
    </row>
    <row r="1568">
      <c r="A1568" s="1" t="s">
        <v>191</v>
      </c>
      <c r="E1568" s="27" t="s">
        <v>243</v>
      </c>
    </row>
    <row r="1569">
      <c r="A1569" s="1" t="s">
        <v>193</v>
      </c>
      <c r="E1569" s="33" t="s">
        <v>4690</v>
      </c>
    </row>
    <row r="1570">
      <c r="A1570" s="1" t="s">
        <v>194</v>
      </c>
      <c r="E1570" s="27" t="s">
        <v>703</v>
      </c>
    </row>
    <row r="1571">
      <c r="A1571" s="1" t="s">
        <v>182</v>
      </c>
      <c r="C1571" s="22" t="s">
        <v>4691</v>
      </c>
      <c r="E1571" s="23" t="s">
        <v>2188</v>
      </c>
      <c r="L1571" s="24">
        <f>SUMIFS(L1572:L1603,A1572:A1603,"P")</f>
        <v>0</v>
      </c>
      <c r="M1571" s="24">
        <f>SUMIFS(M1572:M1603,A1572:A1603,"P")</f>
        <v>0</v>
      </c>
      <c r="N1571" s="25"/>
    </row>
    <row r="1572" ht="25.5">
      <c r="A1572" s="1" t="s">
        <v>185</v>
      </c>
      <c r="B1572" s="1">
        <v>382</v>
      </c>
      <c r="C1572" s="26" t="s">
        <v>4692</v>
      </c>
      <c r="D1572" t="s">
        <v>239</v>
      </c>
      <c r="E1572" s="27" t="s">
        <v>716</v>
      </c>
      <c r="F1572" s="28" t="s">
        <v>285</v>
      </c>
      <c r="G1572" s="29">
        <v>1075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4682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191</v>
      </c>
      <c r="E1573" s="27" t="s">
        <v>243</v>
      </c>
    </row>
    <row r="1574">
      <c r="A1574" s="1" t="s">
        <v>193</v>
      </c>
      <c r="E1574" s="33" t="s">
        <v>4693</v>
      </c>
    </row>
    <row r="1575" ht="25.5">
      <c r="A1575" s="1" t="s">
        <v>194</v>
      </c>
      <c r="E1575" s="27" t="s">
        <v>3746</v>
      </c>
    </row>
    <row r="1576">
      <c r="A1576" s="1" t="s">
        <v>185</v>
      </c>
      <c r="B1576" s="1">
        <v>383</v>
      </c>
      <c r="C1576" s="26" t="s">
        <v>4694</v>
      </c>
      <c r="D1576" t="s">
        <v>239</v>
      </c>
      <c r="E1576" s="27" t="s">
        <v>284</v>
      </c>
      <c r="F1576" s="28" t="s">
        <v>285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4682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191</v>
      </c>
      <c r="E1577" s="27" t="s">
        <v>243</v>
      </c>
    </row>
    <row r="1578">
      <c r="A1578" s="1" t="s">
        <v>193</v>
      </c>
      <c r="E1578" s="33" t="s">
        <v>4043</v>
      </c>
    </row>
    <row r="1579" ht="25.5">
      <c r="A1579" s="1" t="s">
        <v>194</v>
      </c>
      <c r="E1579" s="27" t="s">
        <v>3746</v>
      </c>
    </row>
    <row r="1580">
      <c r="A1580" s="1" t="s">
        <v>185</v>
      </c>
      <c r="B1580" s="1">
        <v>384</v>
      </c>
      <c r="C1580" s="26" t="s">
        <v>4695</v>
      </c>
      <c r="D1580" t="s">
        <v>239</v>
      </c>
      <c r="E1580" s="27" t="s">
        <v>1119</v>
      </c>
      <c r="F1580" s="28" t="s">
        <v>285</v>
      </c>
      <c r="G1580" s="29">
        <v>25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4682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191</v>
      </c>
      <c r="E1581" s="27" t="s">
        <v>243</v>
      </c>
    </row>
    <row r="1582">
      <c r="A1582" s="1" t="s">
        <v>193</v>
      </c>
      <c r="E1582" s="33" t="s">
        <v>4696</v>
      </c>
    </row>
    <row r="1583" ht="25.5">
      <c r="A1583" s="1" t="s">
        <v>194</v>
      </c>
      <c r="E1583" s="27" t="s">
        <v>3746</v>
      </c>
    </row>
    <row r="1584" ht="25.5">
      <c r="A1584" s="1" t="s">
        <v>185</v>
      </c>
      <c r="B1584" s="1">
        <v>385</v>
      </c>
      <c r="C1584" s="26" t="s">
        <v>4697</v>
      </c>
      <c r="D1584" t="s">
        <v>239</v>
      </c>
      <c r="E1584" s="27" t="s">
        <v>301</v>
      </c>
      <c r="F1584" s="28" t="s">
        <v>289</v>
      </c>
      <c r="G1584" s="29">
        <v>70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4682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191</v>
      </c>
      <c r="E1585" s="27" t="s">
        <v>243</v>
      </c>
    </row>
    <row r="1586">
      <c r="A1586" s="1" t="s">
        <v>193</v>
      </c>
      <c r="E1586" s="33" t="s">
        <v>4698</v>
      </c>
    </row>
    <row r="1587" ht="25.5">
      <c r="A1587" s="1" t="s">
        <v>194</v>
      </c>
      <c r="E1587" s="27" t="s">
        <v>3746</v>
      </c>
    </row>
    <row r="1588" ht="25.5">
      <c r="A1588" s="1" t="s">
        <v>185</v>
      </c>
      <c r="B1588" s="1">
        <v>386</v>
      </c>
      <c r="C1588" s="26" t="s">
        <v>4699</v>
      </c>
      <c r="D1588" t="s">
        <v>239</v>
      </c>
      <c r="E1588" s="27" t="s">
        <v>740</v>
      </c>
      <c r="F1588" s="28" t="s">
        <v>289</v>
      </c>
      <c r="G1588" s="29">
        <v>45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4682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191</v>
      </c>
      <c r="E1589" s="27" t="s">
        <v>243</v>
      </c>
    </row>
    <row r="1590">
      <c r="A1590" s="1" t="s">
        <v>193</v>
      </c>
      <c r="E1590" s="33" t="s">
        <v>4700</v>
      </c>
    </row>
    <row r="1591" ht="25.5">
      <c r="A1591" s="1" t="s">
        <v>194</v>
      </c>
      <c r="E1591" s="27" t="s">
        <v>3746</v>
      </c>
    </row>
    <row r="1592" ht="25.5">
      <c r="A1592" s="1" t="s">
        <v>185</v>
      </c>
      <c r="B1592" s="1">
        <v>387</v>
      </c>
      <c r="C1592" s="26" t="s">
        <v>4701</v>
      </c>
      <c r="D1592" t="s">
        <v>239</v>
      </c>
      <c r="E1592" s="27" t="s">
        <v>1311</v>
      </c>
      <c r="F1592" s="28" t="s">
        <v>289</v>
      </c>
      <c r="G1592" s="29">
        <v>750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4682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191</v>
      </c>
      <c r="E1593" s="27" t="s">
        <v>243</v>
      </c>
    </row>
    <row r="1594">
      <c r="A1594" s="1" t="s">
        <v>193</v>
      </c>
      <c r="E1594" s="33" t="s">
        <v>4702</v>
      </c>
    </row>
    <row r="1595" ht="25.5">
      <c r="A1595" s="1" t="s">
        <v>194</v>
      </c>
      <c r="E1595" s="27" t="s">
        <v>3746</v>
      </c>
    </row>
    <row r="1596" ht="25.5">
      <c r="A1596" s="1" t="s">
        <v>185</v>
      </c>
      <c r="B1596" s="1">
        <v>388</v>
      </c>
      <c r="C1596" s="26" t="s">
        <v>4703</v>
      </c>
      <c r="D1596" t="s">
        <v>239</v>
      </c>
      <c r="E1596" s="27" t="s">
        <v>1125</v>
      </c>
      <c r="F1596" s="28" t="s">
        <v>289</v>
      </c>
      <c r="G1596" s="29">
        <v>115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4682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191</v>
      </c>
      <c r="E1597" s="27" t="s">
        <v>243</v>
      </c>
    </row>
    <row r="1598">
      <c r="A1598" s="1" t="s">
        <v>193</v>
      </c>
      <c r="E1598" s="33" t="s">
        <v>4704</v>
      </c>
    </row>
    <row r="1599" ht="25.5">
      <c r="A1599" s="1" t="s">
        <v>194</v>
      </c>
      <c r="E1599" s="27" t="s">
        <v>3746</v>
      </c>
    </row>
    <row r="1600">
      <c r="A1600" s="1" t="s">
        <v>185</v>
      </c>
      <c r="B1600" s="1">
        <v>389</v>
      </c>
      <c r="C1600" s="26" t="s">
        <v>4705</v>
      </c>
      <c r="D1600" t="s">
        <v>239</v>
      </c>
      <c r="E1600" s="27" t="s">
        <v>1239</v>
      </c>
      <c r="F1600" s="28" t="s">
        <v>269</v>
      </c>
      <c r="G1600" s="29">
        <v>2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4682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191</v>
      </c>
      <c r="E1601" s="27" t="s">
        <v>243</v>
      </c>
    </row>
    <row r="1602">
      <c r="A1602" s="1" t="s">
        <v>193</v>
      </c>
      <c r="E1602" s="33" t="s">
        <v>4064</v>
      </c>
    </row>
    <row r="1603" ht="25.5">
      <c r="A1603" s="1" t="s">
        <v>194</v>
      </c>
      <c r="E1603" s="27" t="s">
        <v>3746</v>
      </c>
    </row>
    <row r="1604">
      <c r="A1604" s="1" t="s">
        <v>182</v>
      </c>
      <c r="C1604" s="22" t="s">
        <v>4706</v>
      </c>
      <c r="E1604" s="23" t="s">
        <v>2206</v>
      </c>
      <c r="L1604" s="24">
        <f>SUMIFS(L1605:L1844,A1605:A1844,"P")</f>
        <v>0</v>
      </c>
      <c r="M1604" s="24">
        <f>SUMIFS(M1605:M1844,A1605:A1844,"P")</f>
        <v>0</v>
      </c>
      <c r="N1604" s="25"/>
    </row>
    <row r="1605">
      <c r="A1605" s="1" t="s">
        <v>185</v>
      </c>
      <c r="B1605" s="1">
        <v>434</v>
      </c>
      <c r="C1605" s="26" t="s">
        <v>4707</v>
      </c>
      <c r="D1605" t="s">
        <v>239</v>
      </c>
      <c r="E1605" s="27" t="s">
        <v>4708</v>
      </c>
      <c r="F1605" s="28" t="s">
        <v>319</v>
      </c>
      <c r="G1605" s="29">
        <v>1</v>
      </c>
      <c r="H1605" s="28">
        <v>0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759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191</v>
      </c>
      <c r="E1606" s="27" t="s">
        <v>243</v>
      </c>
    </row>
    <row r="1607">
      <c r="A1607" s="1" t="s">
        <v>193</v>
      </c>
      <c r="E1607" s="33" t="s">
        <v>4043</v>
      </c>
    </row>
    <row r="1608" ht="25.5">
      <c r="A1608" s="1" t="s">
        <v>194</v>
      </c>
      <c r="E1608" s="27" t="s">
        <v>4709</v>
      </c>
    </row>
    <row r="1609">
      <c r="A1609" s="1" t="s">
        <v>185</v>
      </c>
      <c r="B1609" s="1">
        <v>390</v>
      </c>
      <c r="C1609" s="26" t="s">
        <v>4710</v>
      </c>
      <c r="D1609" t="s">
        <v>239</v>
      </c>
      <c r="E1609" s="27" t="s">
        <v>4711</v>
      </c>
      <c r="F1609" s="28" t="s">
        <v>285</v>
      </c>
      <c r="G1609" s="29">
        <v>30</v>
      </c>
      <c r="H1609" s="28">
        <v>0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4682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>
      <c r="A1610" s="1" t="s">
        <v>191</v>
      </c>
      <c r="E1610" s="27" t="s">
        <v>243</v>
      </c>
    </row>
    <row r="1611">
      <c r="A1611" s="1" t="s">
        <v>193</v>
      </c>
      <c r="E1611" s="33" t="s">
        <v>4640</v>
      </c>
    </row>
    <row r="1612" ht="25.5">
      <c r="A1612" s="1" t="s">
        <v>194</v>
      </c>
      <c r="E1612" s="27" t="s">
        <v>3746</v>
      </c>
    </row>
    <row r="1613" ht="25.5">
      <c r="A1613" s="1" t="s">
        <v>185</v>
      </c>
      <c r="B1613" s="1">
        <v>391</v>
      </c>
      <c r="C1613" s="26" t="s">
        <v>4712</v>
      </c>
      <c r="D1613" t="s">
        <v>239</v>
      </c>
      <c r="E1613" s="27" t="s">
        <v>4713</v>
      </c>
      <c r="F1613" s="28" t="s">
        <v>285</v>
      </c>
      <c r="G1613" s="29">
        <v>120</v>
      </c>
      <c r="H1613" s="28">
        <v>0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4682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>
      <c r="A1614" s="1" t="s">
        <v>191</v>
      </c>
      <c r="E1614" s="27" t="s">
        <v>243</v>
      </c>
    </row>
    <row r="1615">
      <c r="A1615" s="1" t="s">
        <v>193</v>
      </c>
      <c r="E1615" s="33" t="s">
        <v>4714</v>
      </c>
    </row>
    <row r="1616" ht="25.5">
      <c r="A1616" s="1" t="s">
        <v>194</v>
      </c>
      <c r="E1616" s="27" t="s">
        <v>3746</v>
      </c>
    </row>
    <row r="1617">
      <c r="A1617" s="1" t="s">
        <v>185</v>
      </c>
      <c r="B1617" s="1">
        <v>392</v>
      </c>
      <c r="C1617" s="26" t="s">
        <v>4715</v>
      </c>
      <c r="D1617" t="s">
        <v>239</v>
      </c>
      <c r="E1617" s="27" t="s">
        <v>4716</v>
      </c>
      <c r="F1617" s="28" t="s">
        <v>285</v>
      </c>
      <c r="G1617" s="29">
        <v>22</v>
      </c>
      <c r="H1617" s="28">
        <v>0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4682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>
      <c r="A1618" s="1" t="s">
        <v>191</v>
      </c>
      <c r="E1618" s="27" t="s">
        <v>243</v>
      </c>
    </row>
    <row r="1619">
      <c r="A1619" s="1" t="s">
        <v>193</v>
      </c>
      <c r="E1619" s="33" t="s">
        <v>4717</v>
      </c>
    </row>
    <row r="1620" ht="25.5">
      <c r="A1620" s="1" t="s">
        <v>194</v>
      </c>
      <c r="E1620" s="27" t="s">
        <v>3746</v>
      </c>
    </row>
    <row r="1621">
      <c r="A1621" s="1" t="s">
        <v>185</v>
      </c>
      <c r="B1621" s="1">
        <v>393</v>
      </c>
      <c r="C1621" s="26" t="s">
        <v>4718</v>
      </c>
      <c r="D1621" t="s">
        <v>239</v>
      </c>
      <c r="E1621" s="27" t="s">
        <v>4719</v>
      </c>
      <c r="F1621" s="28" t="s">
        <v>285</v>
      </c>
      <c r="G1621" s="29">
        <v>13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4682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191</v>
      </c>
      <c r="E1622" s="27" t="s">
        <v>243</v>
      </c>
    </row>
    <row r="1623">
      <c r="A1623" s="1" t="s">
        <v>193</v>
      </c>
      <c r="E1623" s="33" t="s">
        <v>4720</v>
      </c>
    </row>
    <row r="1624" ht="25.5">
      <c r="A1624" s="1" t="s">
        <v>194</v>
      </c>
      <c r="E1624" s="27" t="s">
        <v>3746</v>
      </c>
    </row>
    <row r="1625">
      <c r="A1625" s="1" t="s">
        <v>185</v>
      </c>
      <c r="B1625" s="1">
        <v>435</v>
      </c>
      <c r="C1625" s="26" t="s">
        <v>4721</v>
      </c>
      <c r="D1625" t="s">
        <v>239</v>
      </c>
      <c r="E1625" s="27" t="s">
        <v>4722</v>
      </c>
      <c r="F1625" s="28" t="s">
        <v>285</v>
      </c>
      <c r="G1625" s="29">
        <v>4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759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191</v>
      </c>
      <c r="E1626" s="27" t="s">
        <v>243</v>
      </c>
    </row>
    <row r="1627">
      <c r="A1627" s="1" t="s">
        <v>193</v>
      </c>
      <c r="E1627" s="33" t="s">
        <v>4078</v>
      </c>
    </row>
    <row r="1628" ht="25.5">
      <c r="A1628" s="1" t="s">
        <v>194</v>
      </c>
      <c r="E1628" s="27" t="s">
        <v>3746</v>
      </c>
    </row>
    <row r="1629">
      <c r="A1629" s="1" t="s">
        <v>185</v>
      </c>
      <c r="B1629" s="1">
        <v>394</v>
      </c>
      <c r="C1629" s="26" t="s">
        <v>4723</v>
      </c>
      <c r="D1629" t="s">
        <v>239</v>
      </c>
      <c r="E1629" s="27" t="s">
        <v>4724</v>
      </c>
      <c r="F1629" s="28" t="s">
        <v>285</v>
      </c>
      <c r="G1629" s="29">
        <v>17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4682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191</v>
      </c>
      <c r="E1630" s="27" t="s">
        <v>243</v>
      </c>
    </row>
    <row r="1631">
      <c r="A1631" s="1" t="s">
        <v>193</v>
      </c>
      <c r="E1631" s="33" t="s">
        <v>4122</v>
      </c>
    </row>
    <row r="1632" ht="25.5">
      <c r="A1632" s="1" t="s">
        <v>194</v>
      </c>
      <c r="E1632" s="27" t="s">
        <v>3746</v>
      </c>
    </row>
    <row r="1633">
      <c r="A1633" s="1" t="s">
        <v>185</v>
      </c>
      <c r="B1633" s="1">
        <v>395</v>
      </c>
      <c r="C1633" s="26" t="s">
        <v>4725</v>
      </c>
      <c r="D1633" t="s">
        <v>239</v>
      </c>
      <c r="E1633" s="27" t="s">
        <v>4726</v>
      </c>
      <c r="F1633" s="28" t="s">
        <v>285</v>
      </c>
      <c r="G1633" s="29">
        <v>34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4682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191</v>
      </c>
      <c r="E1634" s="27" t="s">
        <v>243</v>
      </c>
    </row>
    <row r="1635">
      <c r="A1635" s="1" t="s">
        <v>193</v>
      </c>
      <c r="E1635" s="33" t="s">
        <v>4727</v>
      </c>
    </row>
    <row r="1636" ht="25.5">
      <c r="A1636" s="1" t="s">
        <v>194</v>
      </c>
      <c r="E1636" s="27" t="s">
        <v>3746</v>
      </c>
    </row>
    <row r="1637" ht="25.5">
      <c r="A1637" s="1" t="s">
        <v>185</v>
      </c>
      <c r="B1637" s="1">
        <v>396</v>
      </c>
      <c r="C1637" s="26" t="s">
        <v>4728</v>
      </c>
      <c r="D1637" t="s">
        <v>239</v>
      </c>
      <c r="E1637" s="27" t="s">
        <v>4729</v>
      </c>
      <c r="F1637" s="28" t="s">
        <v>285</v>
      </c>
      <c r="G1637" s="29">
        <v>2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4682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191</v>
      </c>
      <c r="E1638" s="27" t="s">
        <v>243</v>
      </c>
    </row>
    <row r="1639">
      <c r="A1639" s="1" t="s">
        <v>193</v>
      </c>
      <c r="E1639" s="33" t="s">
        <v>4064</v>
      </c>
    </row>
    <row r="1640" ht="25.5">
      <c r="A1640" s="1" t="s">
        <v>194</v>
      </c>
      <c r="E1640" s="27" t="s">
        <v>3746</v>
      </c>
    </row>
    <row r="1641">
      <c r="A1641" s="1" t="s">
        <v>185</v>
      </c>
      <c r="B1641" s="1">
        <v>397</v>
      </c>
      <c r="C1641" s="26" t="s">
        <v>4730</v>
      </c>
      <c r="D1641" t="s">
        <v>239</v>
      </c>
      <c r="E1641" s="27" t="s">
        <v>4731</v>
      </c>
      <c r="F1641" s="28" t="s">
        <v>285</v>
      </c>
      <c r="G1641" s="29">
        <v>1</v>
      </c>
      <c r="H1641" s="28">
        <v>0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4682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>
      <c r="A1642" s="1" t="s">
        <v>191</v>
      </c>
      <c r="E1642" s="27" t="s">
        <v>243</v>
      </c>
    </row>
    <row r="1643">
      <c r="A1643" s="1" t="s">
        <v>193</v>
      </c>
      <c r="E1643" s="33" t="s">
        <v>4732</v>
      </c>
    </row>
    <row r="1644" ht="25.5">
      <c r="A1644" s="1" t="s">
        <v>194</v>
      </c>
      <c r="E1644" s="27" t="s">
        <v>3746</v>
      </c>
    </row>
    <row r="1645">
      <c r="A1645" s="1" t="s">
        <v>185</v>
      </c>
      <c r="B1645" s="1">
        <v>436</v>
      </c>
      <c r="C1645" s="26" t="s">
        <v>4733</v>
      </c>
      <c r="D1645" t="s">
        <v>239</v>
      </c>
      <c r="E1645" s="27" t="s">
        <v>4734</v>
      </c>
      <c r="F1645" s="28" t="s">
        <v>285</v>
      </c>
      <c r="G1645" s="29">
        <v>37</v>
      </c>
      <c r="H1645" s="28">
        <v>0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759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>
      <c r="A1646" s="1" t="s">
        <v>191</v>
      </c>
      <c r="E1646" s="27" t="s">
        <v>243</v>
      </c>
    </row>
    <row r="1647">
      <c r="A1647" s="1" t="s">
        <v>193</v>
      </c>
      <c r="E1647" s="33" t="s">
        <v>4735</v>
      </c>
    </row>
    <row r="1648" ht="38.25">
      <c r="A1648" s="1" t="s">
        <v>194</v>
      </c>
      <c r="E1648" s="27" t="s">
        <v>4736</v>
      </c>
    </row>
    <row r="1649">
      <c r="A1649" s="1" t="s">
        <v>185</v>
      </c>
      <c r="B1649" s="1">
        <v>437</v>
      </c>
      <c r="C1649" s="26" t="s">
        <v>4737</v>
      </c>
      <c r="D1649" t="s">
        <v>239</v>
      </c>
      <c r="E1649" s="27" t="s">
        <v>4738</v>
      </c>
      <c r="F1649" s="28" t="s">
        <v>285</v>
      </c>
      <c r="G1649" s="29">
        <v>20</v>
      </c>
      <c r="H1649" s="28">
        <v>0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759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>
      <c r="A1650" s="1" t="s">
        <v>191</v>
      </c>
      <c r="E1650" s="27" t="s">
        <v>243</v>
      </c>
    </row>
    <row r="1651">
      <c r="A1651" s="1" t="s">
        <v>193</v>
      </c>
      <c r="E1651" s="33" t="s">
        <v>4739</v>
      </c>
    </row>
    <row r="1652" ht="38.25">
      <c r="A1652" s="1" t="s">
        <v>194</v>
      </c>
      <c r="E1652" s="27" t="s">
        <v>4736</v>
      </c>
    </row>
    <row r="1653">
      <c r="A1653" s="1" t="s">
        <v>185</v>
      </c>
      <c r="B1653" s="1">
        <v>439</v>
      </c>
      <c r="C1653" s="26" t="s">
        <v>4740</v>
      </c>
      <c r="D1653" t="s">
        <v>239</v>
      </c>
      <c r="E1653" s="27" t="s">
        <v>4741</v>
      </c>
      <c r="F1653" s="28" t="s">
        <v>285</v>
      </c>
      <c r="G1653" s="29">
        <v>13</v>
      </c>
      <c r="H1653" s="28">
        <v>0</v>
      </c>
      <c r="I1653" s="30">
        <f>ROUND(G1653*H1653,P4)</f>
        <v>0</v>
      </c>
      <c r="L1653" s="31">
        <v>0</v>
      </c>
      <c r="M1653" s="24">
        <f>ROUND(G1653*L1653,P4)</f>
        <v>0</v>
      </c>
      <c r="N1653" s="25" t="s">
        <v>759</v>
      </c>
      <c r="O1653" s="32">
        <f>M1653*AA1653</f>
        <v>0</v>
      </c>
      <c r="P1653" s="1">
        <v>3</v>
      </c>
      <c r="AA1653" s="1">
        <f>IF(P1653=1,$O$3,IF(P1653=2,$O$4,$O$5))</f>
        <v>0</v>
      </c>
    </row>
    <row r="1654">
      <c r="A1654" s="1" t="s">
        <v>191</v>
      </c>
      <c r="E1654" s="27" t="s">
        <v>243</v>
      </c>
    </row>
    <row r="1655">
      <c r="A1655" s="1" t="s">
        <v>193</v>
      </c>
      <c r="E1655" s="33" t="s">
        <v>4742</v>
      </c>
    </row>
    <row r="1656" ht="38.25">
      <c r="A1656" s="1" t="s">
        <v>194</v>
      </c>
      <c r="E1656" s="27" t="s">
        <v>4736</v>
      </c>
    </row>
    <row r="1657">
      <c r="A1657" s="1" t="s">
        <v>185</v>
      </c>
      <c r="B1657" s="1">
        <v>440</v>
      </c>
      <c r="C1657" s="26" t="s">
        <v>4743</v>
      </c>
      <c r="D1657" t="s">
        <v>239</v>
      </c>
      <c r="E1657" s="27" t="s">
        <v>4744</v>
      </c>
      <c r="F1657" s="28" t="s">
        <v>285</v>
      </c>
      <c r="G1657" s="29">
        <v>21</v>
      </c>
      <c r="H1657" s="28">
        <v>0</v>
      </c>
      <c r="I1657" s="30">
        <f>ROUND(G1657*H1657,P4)</f>
        <v>0</v>
      </c>
      <c r="L1657" s="31">
        <v>0</v>
      </c>
      <c r="M1657" s="24">
        <f>ROUND(G1657*L1657,P4)</f>
        <v>0</v>
      </c>
      <c r="N1657" s="25" t="s">
        <v>759</v>
      </c>
      <c r="O1657" s="32">
        <f>M1657*AA1657</f>
        <v>0</v>
      </c>
      <c r="P1657" s="1">
        <v>3</v>
      </c>
      <c r="AA1657" s="1">
        <f>IF(P1657=1,$O$3,IF(P1657=2,$O$4,$O$5))</f>
        <v>0</v>
      </c>
    </row>
    <row r="1658">
      <c r="A1658" s="1" t="s">
        <v>191</v>
      </c>
      <c r="E1658" s="27" t="s">
        <v>243</v>
      </c>
    </row>
    <row r="1659">
      <c r="A1659" s="1" t="s">
        <v>193</v>
      </c>
      <c r="E1659" s="33" t="s">
        <v>4745</v>
      </c>
    </row>
    <row r="1660" ht="38.25">
      <c r="A1660" s="1" t="s">
        <v>194</v>
      </c>
      <c r="E1660" s="27" t="s">
        <v>4736</v>
      </c>
    </row>
    <row r="1661">
      <c r="A1661" s="1" t="s">
        <v>185</v>
      </c>
      <c r="B1661" s="1">
        <v>438</v>
      </c>
      <c r="C1661" s="26" t="s">
        <v>4746</v>
      </c>
      <c r="D1661" t="s">
        <v>239</v>
      </c>
      <c r="E1661" s="27" t="s">
        <v>4747</v>
      </c>
      <c r="F1661" s="28" t="s">
        <v>285</v>
      </c>
      <c r="G1661" s="29">
        <v>1</v>
      </c>
      <c r="H1661" s="28">
        <v>0</v>
      </c>
      <c r="I1661" s="30">
        <f>ROUND(G1661*H1661,P4)</f>
        <v>0</v>
      </c>
      <c r="L1661" s="31">
        <v>0</v>
      </c>
      <c r="M1661" s="24">
        <f>ROUND(G1661*L1661,P4)</f>
        <v>0</v>
      </c>
      <c r="N1661" s="25" t="s">
        <v>759</v>
      </c>
      <c r="O1661" s="32">
        <f>M1661*AA1661</f>
        <v>0</v>
      </c>
      <c r="P1661" s="1">
        <v>3</v>
      </c>
      <c r="AA1661" s="1">
        <f>IF(P1661=1,$O$3,IF(P1661=2,$O$4,$O$5))</f>
        <v>0</v>
      </c>
    </row>
    <row r="1662" ht="25.5">
      <c r="A1662" s="1" t="s">
        <v>191</v>
      </c>
      <c r="E1662" s="27" t="s">
        <v>4748</v>
      </c>
    </row>
    <row r="1663">
      <c r="A1663" s="1" t="s">
        <v>193</v>
      </c>
      <c r="E1663" s="33" t="s">
        <v>4043</v>
      </c>
    </row>
    <row r="1664" ht="38.25">
      <c r="A1664" s="1" t="s">
        <v>194</v>
      </c>
      <c r="E1664" s="27" t="s">
        <v>4749</v>
      </c>
    </row>
    <row r="1665">
      <c r="A1665" s="1" t="s">
        <v>185</v>
      </c>
      <c r="B1665" s="1">
        <v>441</v>
      </c>
      <c r="C1665" s="26" t="s">
        <v>4750</v>
      </c>
      <c r="D1665" t="s">
        <v>239</v>
      </c>
      <c r="E1665" s="27" t="s">
        <v>4751</v>
      </c>
      <c r="F1665" s="28" t="s">
        <v>285</v>
      </c>
      <c r="G1665" s="29">
        <v>4</v>
      </c>
      <c r="H1665" s="28">
        <v>0</v>
      </c>
      <c r="I1665" s="30">
        <f>ROUND(G1665*H1665,P4)</f>
        <v>0</v>
      </c>
      <c r="L1665" s="31">
        <v>0</v>
      </c>
      <c r="M1665" s="24">
        <f>ROUND(G1665*L1665,P4)</f>
        <v>0</v>
      </c>
      <c r="N1665" s="25" t="s">
        <v>759</v>
      </c>
      <c r="O1665" s="32">
        <f>M1665*AA1665</f>
        <v>0</v>
      </c>
      <c r="P1665" s="1">
        <v>3</v>
      </c>
      <c r="AA1665" s="1">
        <f>IF(P1665=1,$O$3,IF(P1665=2,$O$4,$O$5))</f>
        <v>0</v>
      </c>
    </row>
    <row r="1666">
      <c r="A1666" s="1" t="s">
        <v>191</v>
      </c>
      <c r="E1666" s="27" t="s">
        <v>243</v>
      </c>
    </row>
    <row r="1667">
      <c r="A1667" s="1" t="s">
        <v>193</v>
      </c>
      <c r="E1667" s="33" t="s">
        <v>4078</v>
      </c>
    </row>
    <row r="1668" ht="38.25">
      <c r="A1668" s="1" t="s">
        <v>194</v>
      </c>
      <c r="E1668" s="27" t="s">
        <v>4736</v>
      </c>
    </row>
    <row r="1669">
      <c r="A1669" s="1" t="s">
        <v>185</v>
      </c>
      <c r="B1669" s="1">
        <v>442</v>
      </c>
      <c r="C1669" s="26" t="s">
        <v>4752</v>
      </c>
      <c r="D1669" t="s">
        <v>239</v>
      </c>
      <c r="E1669" s="27" t="s">
        <v>4753</v>
      </c>
      <c r="F1669" s="28" t="s">
        <v>285</v>
      </c>
      <c r="G1669" s="29">
        <v>1</v>
      </c>
      <c r="H1669" s="28">
        <v>0</v>
      </c>
      <c r="I1669" s="30">
        <f>ROUND(G1669*H1669,P4)</f>
        <v>0</v>
      </c>
      <c r="L1669" s="31">
        <v>0</v>
      </c>
      <c r="M1669" s="24">
        <f>ROUND(G1669*L1669,P4)</f>
        <v>0</v>
      </c>
      <c r="N1669" s="25" t="s">
        <v>759</v>
      </c>
      <c r="O1669" s="32">
        <f>M1669*AA1669</f>
        <v>0</v>
      </c>
      <c r="P1669" s="1">
        <v>3</v>
      </c>
      <c r="AA1669" s="1">
        <f>IF(P1669=1,$O$3,IF(P1669=2,$O$4,$O$5))</f>
        <v>0</v>
      </c>
    </row>
    <row r="1670">
      <c r="A1670" s="1" t="s">
        <v>191</v>
      </c>
      <c r="E1670" s="27" t="s">
        <v>243</v>
      </c>
    </row>
    <row r="1671">
      <c r="A1671" s="1" t="s">
        <v>193</v>
      </c>
      <c r="E1671" s="33" t="s">
        <v>4043</v>
      </c>
    </row>
    <row r="1672" ht="38.25">
      <c r="A1672" s="1" t="s">
        <v>194</v>
      </c>
      <c r="E1672" s="27" t="s">
        <v>4736</v>
      </c>
    </row>
    <row r="1673">
      <c r="A1673" s="1" t="s">
        <v>185</v>
      </c>
      <c r="B1673" s="1">
        <v>443</v>
      </c>
      <c r="C1673" s="26" t="s">
        <v>4754</v>
      </c>
      <c r="D1673" t="s">
        <v>239</v>
      </c>
      <c r="E1673" s="27" t="s">
        <v>4755</v>
      </c>
      <c r="F1673" s="28" t="s">
        <v>285</v>
      </c>
      <c r="G1673" s="29">
        <v>5</v>
      </c>
      <c r="H1673" s="28">
        <v>0</v>
      </c>
      <c r="I1673" s="30">
        <f>ROUND(G1673*H1673,P4)</f>
        <v>0</v>
      </c>
      <c r="L1673" s="31">
        <v>0</v>
      </c>
      <c r="M1673" s="24">
        <f>ROUND(G1673*L1673,P4)</f>
        <v>0</v>
      </c>
      <c r="N1673" s="25" t="s">
        <v>759</v>
      </c>
      <c r="O1673" s="32">
        <f>M1673*AA1673</f>
        <v>0</v>
      </c>
      <c r="P1673" s="1">
        <v>3</v>
      </c>
      <c r="AA1673" s="1">
        <f>IF(P1673=1,$O$3,IF(P1673=2,$O$4,$O$5))</f>
        <v>0</v>
      </c>
    </row>
    <row r="1674">
      <c r="A1674" s="1" t="s">
        <v>191</v>
      </c>
      <c r="E1674" s="27" t="s">
        <v>243</v>
      </c>
    </row>
    <row r="1675">
      <c r="A1675" s="1" t="s">
        <v>193</v>
      </c>
      <c r="E1675" s="33" t="s">
        <v>4136</v>
      </c>
    </row>
    <row r="1676" ht="38.25">
      <c r="A1676" s="1" t="s">
        <v>194</v>
      </c>
      <c r="E1676" s="27" t="s">
        <v>4736</v>
      </c>
    </row>
    <row r="1677">
      <c r="A1677" s="1" t="s">
        <v>185</v>
      </c>
      <c r="B1677" s="1">
        <v>398</v>
      </c>
      <c r="C1677" s="26" t="s">
        <v>4756</v>
      </c>
      <c r="D1677" t="s">
        <v>239</v>
      </c>
      <c r="E1677" s="27" t="s">
        <v>4757</v>
      </c>
      <c r="F1677" s="28" t="s">
        <v>285</v>
      </c>
      <c r="G1677" s="29">
        <v>3</v>
      </c>
      <c r="H1677" s="28">
        <v>0</v>
      </c>
      <c r="I1677" s="30">
        <f>ROUND(G1677*H1677,P4)</f>
        <v>0</v>
      </c>
      <c r="L1677" s="31">
        <v>0</v>
      </c>
      <c r="M1677" s="24">
        <f>ROUND(G1677*L1677,P4)</f>
        <v>0</v>
      </c>
      <c r="N1677" s="25" t="s">
        <v>4682</v>
      </c>
      <c r="O1677" s="32">
        <f>M1677*AA1677</f>
        <v>0</v>
      </c>
      <c r="P1677" s="1">
        <v>3</v>
      </c>
      <c r="AA1677" s="1">
        <f>IF(P1677=1,$O$3,IF(P1677=2,$O$4,$O$5))</f>
        <v>0</v>
      </c>
    </row>
    <row r="1678">
      <c r="A1678" s="1" t="s">
        <v>191</v>
      </c>
      <c r="E1678" s="27" t="s">
        <v>243</v>
      </c>
    </row>
    <row r="1679">
      <c r="A1679" s="1" t="s">
        <v>193</v>
      </c>
      <c r="E1679" s="33" t="s">
        <v>4758</v>
      </c>
    </row>
    <row r="1680" ht="25.5">
      <c r="A1680" s="1" t="s">
        <v>194</v>
      </c>
      <c r="E1680" s="27" t="s">
        <v>3746</v>
      </c>
    </row>
    <row r="1681">
      <c r="A1681" s="1" t="s">
        <v>185</v>
      </c>
      <c r="B1681" s="1">
        <v>399</v>
      </c>
      <c r="C1681" s="26" t="s">
        <v>4759</v>
      </c>
      <c r="D1681" t="s">
        <v>239</v>
      </c>
      <c r="E1681" s="27" t="s">
        <v>4760</v>
      </c>
      <c r="F1681" s="28" t="s">
        <v>285</v>
      </c>
      <c r="G1681" s="29">
        <v>3</v>
      </c>
      <c r="H1681" s="28">
        <v>0</v>
      </c>
      <c r="I1681" s="30">
        <f>ROUND(G1681*H1681,P4)</f>
        <v>0</v>
      </c>
      <c r="L1681" s="31">
        <v>0</v>
      </c>
      <c r="M1681" s="24">
        <f>ROUND(G1681*L1681,P4)</f>
        <v>0</v>
      </c>
      <c r="N1681" s="25" t="s">
        <v>4682</v>
      </c>
      <c r="O1681" s="32">
        <f>M1681*AA1681</f>
        <v>0</v>
      </c>
      <c r="P1681" s="1">
        <v>3</v>
      </c>
      <c r="AA1681" s="1">
        <f>IF(P1681=1,$O$3,IF(P1681=2,$O$4,$O$5))</f>
        <v>0</v>
      </c>
    </row>
    <row r="1682">
      <c r="A1682" s="1" t="s">
        <v>191</v>
      </c>
      <c r="E1682" s="27" t="s">
        <v>243</v>
      </c>
    </row>
    <row r="1683">
      <c r="A1683" s="1" t="s">
        <v>193</v>
      </c>
      <c r="E1683" s="33" t="s">
        <v>4761</v>
      </c>
    </row>
    <row r="1684" ht="25.5">
      <c r="A1684" s="1" t="s">
        <v>194</v>
      </c>
      <c r="E1684" s="27" t="s">
        <v>3746</v>
      </c>
    </row>
    <row r="1685">
      <c r="A1685" s="1" t="s">
        <v>185</v>
      </c>
      <c r="B1685" s="1">
        <v>400</v>
      </c>
      <c r="C1685" s="26" t="s">
        <v>4762</v>
      </c>
      <c r="D1685" t="s">
        <v>239</v>
      </c>
      <c r="E1685" s="27" t="s">
        <v>4763</v>
      </c>
      <c r="F1685" s="28" t="s">
        <v>285</v>
      </c>
      <c r="G1685" s="29">
        <v>9</v>
      </c>
      <c r="H1685" s="28">
        <v>0</v>
      </c>
      <c r="I1685" s="30">
        <f>ROUND(G1685*H1685,P4)</f>
        <v>0</v>
      </c>
      <c r="L1685" s="31">
        <v>0</v>
      </c>
      <c r="M1685" s="24">
        <f>ROUND(G1685*L1685,P4)</f>
        <v>0</v>
      </c>
      <c r="N1685" s="25" t="s">
        <v>4682</v>
      </c>
      <c r="O1685" s="32">
        <f>M1685*AA1685</f>
        <v>0</v>
      </c>
      <c r="P1685" s="1">
        <v>3</v>
      </c>
      <c r="AA1685" s="1">
        <f>IF(P1685=1,$O$3,IF(P1685=2,$O$4,$O$5))</f>
        <v>0</v>
      </c>
    </row>
    <row r="1686">
      <c r="A1686" s="1" t="s">
        <v>191</v>
      </c>
      <c r="E1686" s="27" t="s">
        <v>243</v>
      </c>
    </row>
    <row r="1687">
      <c r="A1687" s="1" t="s">
        <v>193</v>
      </c>
      <c r="E1687" s="33" t="s">
        <v>4764</v>
      </c>
    </row>
    <row r="1688" ht="25.5">
      <c r="A1688" s="1" t="s">
        <v>194</v>
      </c>
      <c r="E1688" s="27" t="s">
        <v>3746</v>
      </c>
    </row>
    <row r="1689">
      <c r="A1689" s="1" t="s">
        <v>185</v>
      </c>
      <c r="B1689" s="1">
        <v>401</v>
      </c>
      <c r="C1689" s="26" t="s">
        <v>4765</v>
      </c>
      <c r="D1689" t="s">
        <v>239</v>
      </c>
      <c r="E1689" s="27" t="s">
        <v>4766</v>
      </c>
      <c r="F1689" s="28" t="s">
        <v>289</v>
      </c>
      <c r="G1689" s="29">
        <v>115</v>
      </c>
      <c r="H1689" s="28">
        <v>0</v>
      </c>
      <c r="I1689" s="30">
        <f>ROUND(G1689*H1689,P4)</f>
        <v>0</v>
      </c>
      <c r="L1689" s="31">
        <v>0</v>
      </c>
      <c r="M1689" s="24">
        <f>ROUND(G1689*L1689,P4)</f>
        <v>0</v>
      </c>
      <c r="N1689" s="25" t="s">
        <v>4682</v>
      </c>
      <c r="O1689" s="32">
        <f>M1689*AA1689</f>
        <v>0</v>
      </c>
      <c r="P1689" s="1">
        <v>3</v>
      </c>
      <c r="AA1689" s="1">
        <f>IF(P1689=1,$O$3,IF(P1689=2,$O$4,$O$5))</f>
        <v>0</v>
      </c>
    </row>
    <row r="1690">
      <c r="A1690" s="1" t="s">
        <v>191</v>
      </c>
      <c r="E1690" s="27" t="s">
        <v>243</v>
      </c>
    </row>
    <row r="1691">
      <c r="A1691" s="1" t="s">
        <v>193</v>
      </c>
      <c r="E1691" s="33" t="s">
        <v>4704</v>
      </c>
    </row>
    <row r="1692" ht="25.5">
      <c r="A1692" s="1" t="s">
        <v>194</v>
      </c>
      <c r="E1692" s="27" t="s">
        <v>3746</v>
      </c>
    </row>
    <row r="1693">
      <c r="A1693" s="1" t="s">
        <v>185</v>
      </c>
      <c r="B1693" s="1">
        <v>402</v>
      </c>
      <c r="C1693" s="26" t="s">
        <v>4767</v>
      </c>
      <c r="D1693" t="s">
        <v>239</v>
      </c>
      <c r="E1693" s="27" t="s">
        <v>4768</v>
      </c>
      <c r="F1693" s="28" t="s">
        <v>289</v>
      </c>
      <c r="G1693" s="29">
        <v>755</v>
      </c>
      <c r="H1693" s="28">
        <v>0</v>
      </c>
      <c r="I1693" s="30">
        <f>ROUND(G1693*H1693,P4)</f>
        <v>0</v>
      </c>
      <c r="L1693" s="31">
        <v>0</v>
      </c>
      <c r="M1693" s="24">
        <f>ROUND(G1693*L1693,P4)</f>
        <v>0</v>
      </c>
      <c r="N1693" s="25" t="s">
        <v>4682</v>
      </c>
      <c r="O1693" s="32">
        <f>M1693*AA1693</f>
        <v>0</v>
      </c>
      <c r="P1693" s="1">
        <v>3</v>
      </c>
      <c r="AA1693" s="1">
        <f>IF(P1693=1,$O$3,IF(P1693=2,$O$4,$O$5))</f>
        <v>0</v>
      </c>
    </row>
    <row r="1694">
      <c r="A1694" s="1" t="s">
        <v>191</v>
      </c>
      <c r="E1694" s="27" t="s">
        <v>243</v>
      </c>
    </row>
    <row r="1695">
      <c r="A1695" s="1" t="s">
        <v>193</v>
      </c>
      <c r="E1695" s="33" t="s">
        <v>4769</v>
      </c>
    </row>
    <row r="1696" ht="25.5">
      <c r="A1696" s="1" t="s">
        <v>194</v>
      </c>
      <c r="E1696" s="27" t="s">
        <v>3746</v>
      </c>
    </row>
    <row r="1697">
      <c r="A1697" s="1" t="s">
        <v>185</v>
      </c>
      <c r="B1697" s="1">
        <v>403</v>
      </c>
      <c r="C1697" s="26" t="s">
        <v>4770</v>
      </c>
      <c r="D1697" t="s">
        <v>239</v>
      </c>
      <c r="E1697" s="27" t="s">
        <v>4771</v>
      </c>
      <c r="F1697" s="28" t="s">
        <v>285</v>
      </c>
      <c r="G1697" s="29">
        <v>14</v>
      </c>
      <c r="H1697" s="28">
        <v>0</v>
      </c>
      <c r="I1697" s="30">
        <f>ROUND(G1697*H1697,P4)</f>
        <v>0</v>
      </c>
      <c r="L1697" s="31">
        <v>0</v>
      </c>
      <c r="M1697" s="24">
        <f>ROUND(G1697*L1697,P4)</f>
        <v>0</v>
      </c>
      <c r="N1697" s="25" t="s">
        <v>4682</v>
      </c>
      <c r="O1697" s="32">
        <f>M1697*AA1697</f>
        <v>0</v>
      </c>
      <c r="P1697" s="1">
        <v>3</v>
      </c>
      <c r="AA1697" s="1">
        <f>IF(P1697=1,$O$3,IF(P1697=2,$O$4,$O$5))</f>
        <v>0</v>
      </c>
    </row>
    <row r="1698">
      <c r="A1698" s="1" t="s">
        <v>191</v>
      </c>
      <c r="E1698" s="27" t="s">
        <v>243</v>
      </c>
    </row>
    <row r="1699">
      <c r="A1699" s="1" t="s">
        <v>193</v>
      </c>
      <c r="E1699" s="33" t="s">
        <v>4144</v>
      </c>
    </row>
    <row r="1700" ht="25.5">
      <c r="A1700" s="1" t="s">
        <v>194</v>
      </c>
      <c r="E1700" s="27" t="s">
        <v>3746</v>
      </c>
    </row>
    <row r="1701">
      <c r="A1701" s="1" t="s">
        <v>185</v>
      </c>
      <c r="B1701" s="1">
        <v>404</v>
      </c>
      <c r="C1701" s="26" t="s">
        <v>4772</v>
      </c>
      <c r="D1701" t="s">
        <v>239</v>
      </c>
      <c r="E1701" s="27" t="s">
        <v>312</v>
      </c>
      <c r="F1701" s="28" t="s">
        <v>285</v>
      </c>
      <c r="G1701" s="29">
        <v>8</v>
      </c>
      <c r="H1701" s="28">
        <v>0</v>
      </c>
      <c r="I1701" s="30">
        <f>ROUND(G1701*H1701,P4)</f>
        <v>0</v>
      </c>
      <c r="L1701" s="31">
        <v>0</v>
      </c>
      <c r="M1701" s="24">
        <f>ROUND(G1701*L1701,P4)</f>
        <v>0</v>
      </c>
      <c r="N1701" s="25" t="s">
        <v>4682</v>
      </c>
      <c r="O1701" s="32">
        <f>M1701*AA1701</f>
        <v>0</v>
      </c>
      <c r="P1701" s="1">
        <v>3</v>
      </c>
      <c r="AA1701" s="1">
        <f>IF(P1701=1,$O$3,IF(P1701=2,$O$4,$O$5))</f>
        <v>0</v>
      </c>
    </row>
    <row r="1702">
      <c r="A1702" s="1" t="s">
        <v>191</v>
      </c>
      <c r="E1702" s="27" t="s">
        <v>243</v>
      </c>
    </row>
    <row r="1703">
      <c r="A1703" s="1" t="s">
        <v>193</v>
      </c>
      <c r="E1703" s="33" t="s">
        <v>4579</v>
      </c>
    </row>
    <row r="1704" ht="25.5">
      <c r="A1704" s="1" t="s">
        <v>194</v>
      </c>
      <c r="E1704" s="27" t="s">
        <v>3746</v>
      </c>
    </row>
    <row r="1705">
      <c r="A1705" s="1" t="s">
        <v>185</v>
      </c>
      <c r="B1705" s="1">
        <v>405</v>
      </c>
      <c r="C1705" s="26" t="s">
        <v>4773</v>
      </c>
      <c r="D1705" t="s">
        <v>239</v>
      </c>
      <c r="E1705" s="27" t="s">
        <v>1691</v>
      </c>
      <c r="F1705" s="28" t="s">
        <v>285</v>
      </c>
      <c r="G1705" s="29">
        <v>90</v>
      </c>
      <c r="H1705" s="28">
        <v>0</v>
      </c>
      <c r="I1705" s="30">
        <f>ROUND(G1705*H1705,P4)</f>
        <v>0</v>
      </c>
      <c r="L1705" s="31">
        <v>0</v>
      </c>
      <c r="M1705" s="24">
        <f>ROUND(G1705*L1705,P4)</f>
        <v>0</v>
      </c>
      <c r="N1705" s="25" t="s">
        <v>4682</v>
      </c>
      <c r="O1705" s="32">
        <f>M1705*AA1705</f>
        <v>0</v>
      </c>
      <c r="P1705" s="1">
        <v>3</v>
      </c>
      <c r="AA1705" s="1">
        <f>IF(P1705=1,$O$3,IF(P1705=2,$O$4,$O$5))</f>
        <v>0</v>
      </c>
    </row>
    <row r="1706">
      <c r="A1706" s="1" t="s">
        <v>191</v>
      </c>
      <c r="E1706" s="27" t="s">
        <v>243</v>
      </c>
    </row>
    <row r="1707">
      <c r="A1707" s="1" t="s">
        <v>193</v>
      </c>
      <c r="E1707" s="33" t="s">
        <v>4774</v>
      </c>
    </row>
    <row r="1708" ht="25.5">
      <c r="A1708" s="1" t="s">
        <v>194</v>
      </c>
      <c r="E1708" s="27" t="s">
        <v>3746</v>
      </c>
    </row>
    <row r="1709">
      <c r="A1709" s="1" t="s">
        <v>185</v>
      </c>
      <c r="B1709" s="1">
        <v>406</v>
      </c>
      <c r="C1709" s="26" t="s">
        <v>4775</v>
      </c>
      <c r="D1709" t="s">
        <v>239</v>
      </c>
      <c r="E1709" s="27" t="s">
        <v>318</v>
      </c>
      <c r="F1709" s="28" t="s">
        <v>285</v>
      </c>
      <c r="G1709" s="29">
        <v>23</v>
      </c>
      <c r="H1709" s="28">
        <v>0</v>
      </c>
      <c r="I1709" s="30">
        <f>ROUND(G1709*H1709,P4)</f>
        <v>0</v>
      </c>
      <c r="L1709" s="31">
        <v>0</v>
      </c>
      <c r="M1709" s="24">
        <f>ROUND(G1709*L1709,P4)</f>
        <v>0</v>
      </c>
      <c r="N1709" s="25" t="s">
        <v>4682</v>
      </c>
      <c r="O1709" s="32">
        <f>M1709*AA1709</f>
        <v>0</v>
      </c>
      <c r="P1709" s="1">
        <v>3</v>
      </c>
      <c r="AA1709" s="1">
        <f>IF(P1709=1,$O$3,IF(P1709=2,$O$4,$O$5))</f>
        <v>0</v>
      </c>
    </row>
    <row r="1710">
      <c r="A1710" s="1" t="s">
        <v>191</v>
      </c>
      <c r="E1710" s="27" t="s">
        <v>243</v>
      </c>
    </row>
    <row r="1711">
      <c r="A1711" s="1" t="s">
        <v>193</v>
      </c>
      <c r="E1711" s="33" t="s">
        <v>4776</v>
      </c>
    </row>
    <row r="1712" ht="25.5">
      <c r="A1712" s="1" t="s">
        <v>194</v>
      </c>
      <c r="E1712" s="27" t="s">
        <v>3746</v>
      </c>
    </row>
    <row r="1713">
      <c r="A1713" s="1" t="s">
        <v>185</v>
      </c>
      <c r="B1713" s="1">
        <v>407</v>
      </c>
      <c r="C1713" s="26" t="s">
        <v>4777</v>
      </c>
      <c r="D1713" t="s">
        <v>239</v>
      </c>
      <c r="E1713" s="27" t="s">
        <v>4778</v>
      </c>
      <c r="F1713" s="28" t="s">
        <v>289</v>
      </c>
      <c r="G1713" s="29">
        <v>185</v>
      </c>
      <c r="H1713" s="28">
        <v>0</v>
      </c>
      <c r="I1713" s="30">
        <f>ROUND(G1713*H1713,P4)</f>
        <v>0</v>
      </c>
      <c r="L1713" s="31">
        <v>0</v>
      </c>
      <c r="M1713" s="24">
        <f>ROUND(G1713*L1713,P4)</f>
        <v>0</v>
      </c>
      <c r="N1713" s="25" t="s">
        <v>4682</v>
      </c>
      <c r="O1713" s="32">
        <f>M1713*AA1713</f>
        <v>0</v>
      </c>
      <c r="P1713" s="1">
        <v>3</v>
      </c>
      <c r="AA1713" s="1">
        <f>IF(P1713=1,$O$3,IF(P1713=2,$O$4,$O$5))</f>
        <v>0</v>
      </c>
    </row>
    <row r="1714">
      <c r="A1714" s="1" t="s">
        <v>191</v>
      </c>
      <c r="E1714" s="27" t="s">
        <v>4779</v>
      </c>
    </row>
    <row r="1715">
      <c r="A1715" s="1" t="s">
        <v>193</v>
      </c>
      <c r="E1715" s="33" t="s">
        <v>4780</v>
      </c>
    </row>
    <row r="1716" ht="25.5">
      <c r="A1716" s="1" t="s">
        <v>194</v>
      </c>
      <c r="E1716" s="27" t="s">
        <v>3746</v>
      </c>
    </row>
    <row r="1717" ht="25.5">
      <c r="A1717" s="1" t="s">
        <v>185</v>
      </c>
      <c r="B1717" s="1">
        <v>408</v>
      </c>
      <c r="C1717" s="26" t="s">
        <v>4781</v>
      </c>
      <c r="D1717" t="s">
        <v>239</v>
      </c>
      <c r="E1717" s="27" t="s">
        <v>4782</v>
      </c>
      <c r="F1717" s="28" t="s">
        <v>285</v>
      </c>
      <c r="G1717" s="29">
        <v>7</v>
      </c>
      <c r="H1717" s="28">
        <v>0</v>
      </c>
      <c r="I1717" s="30">
        <f>ROUND(G1717*H1717,P4)</f>
        <v>0</v>
      </c>
      <c r="L1717" s="31">
        <v>0</v>
      </c>
      <c r="M1717" s="24">
        <f>ROUND(G1717*L1717,P4)</f>
        <v>0</v>
      </c>
      <c r="N1717" s="25" t="s">
        <v>4682</v>
      </c>
      <c r="O1717" s="32">
        <f>M1717*AA1717</f>
        <v>0</v>
      </c>
      <c r="P1717" s="1">
        <v>3</v>
      </c>
      <c r="AA1717" s="1">
        <f>IF(P1717=1,$O$3,IF(P1717=2,$O$4,$O$5))</f>
        <v>0</v>
      </c>
    </row>
    <row r="1718">
      <c r="A1718" s="1" t="s">
        <v>191</v>
      </c>
      <c r="E1718" s="27" t="s">
        <v>4783</v>
      </c>
    </row>
    <row r="1719">
      <c r="A1719" s="1" t="s">
        <v>193</v>
      </c>
      <c r="E1719" s="33" t="s">
        <v>4439</v>
      </c>
    </row>
    <row r="1720" ht="25.5">
      <c r="A1720" s="1" t="s">
        <v>194</v>
      </c>
      <c r="E1720" s="27" t="s">
        <v>3746</v>
      </c>
    </row>
    <row r="1721">
      <c r="A1721" s="1" t="s">
        <v>185</v>
      </c>
      <c r="B1721" s="1">
        <v>409</v>
      </c>
      <c r="C1721" s="26" t="s">
        <v>4784</v>
      </c>
      <c r="D1721" t="s">
        <v>239</v>
      </c>
      <c r="E1721" s="27" t="s">
        <v>4785</v>
      </c>
      <c r="F1721" s="28" t="s">
        <v>285</v>
      </c>
      <c r="G1721" s="29">
        <v>103</v>
      </c>
      <c r="H1721" s="28">
        <v>0</v>
      </c>
      <c r="I1721" s="30">
        <f>ROUND(G1721*H1721,P4)</f>
        <v>0</v>
      </c>
      <c r="L1721" s="31">
        <v>0</v>
      </c>
      <c r="M1721" s="24">
        <f>ROUND(G1721*L1721,P4)</f>
        <v>0</v>
      </c>
      <c r="N1721" s="25" t="s">
        <v>4682</v>
      </c>
      <c r="O1721" s="32">
        <f>M1721*AA1721</f>
        <v>0</v>
      </c>
      <c r="P1721" s="1">
        <v>3</v>
      </c>
      <c r="AA1721" s="1">
        <f>IF(P1721=1,$O$3,IF(P1721=2,$O$4,$O$5))</f>
        <v>0</v>
      </c>
    </row>
    <row r="1722">
      <c r="A1722" s="1" t="s">
        <v>191</v>
      </c>
      <c r="E1722" s="27" t="s">
        <v>243</v>
      </c>
    </row>
    <row r="1723">
      <c r="A1723" s="1" t="s">
        <v>193</v>
      </c>
      <c r="E1723" s="33" t="s">
        <v>4786</v>
      </c>
    </row>
    <row r="1724" ht="25.5">
      <c r="A1724" s="1" t="s">
        <v>194</v>
      </c>
      <c r="E1724" s="27" t="s">
        <v>3746</v>
      </c>
    </row>
    <row r="1725">
      <c r="A1725" s="1" t="s">
        <v>185</v>
      </c>
      <c r="B1725" s="1">
        <v>410</v>
      </c>
      <c r="C1725" s="26" t="s">
        <v>4787</v>
      </c>
      <c r="D1725" t="s">
        <v>239</v>
      </c>
      <c r="E1725" s="27" t="s">
        <v>4788</v>
      </c>
      <c r="F1725" s="28" t="s">
        <v>285</v>
      </c>
      <c r="G1725" s="29">
        <v>8</v>
      </c>
      <c r="H1725" s="28">
        <v>0</v>
      </c>
      <c r="I1725" s="30">
        <f>ROUND(G1725*H1725,P4)</f>
        <v>0</v>
      </c>
      <c r="L1725" s="31">
        <v>0</v>
      </c>
      <c r="M1725" s="24">
        <f>ROUND(G1725*L1725,P4)</f>
        <v>0</v>
      </c>
      <c r="N1725" s="25" t="s">
        <v>4682</v>
      </c>
      <c r="O1725" s="32">
        <f>M1725*AA1725</f>
        <v>0</v>
      </c>
      <c r="P1725" s="1">
        <v>3</v>
      </c>
      <c r="AA1725" s="1">
        <f>IF(P1725=1,$O$3,IF(P1725=2,$O$4,$O$5))</f>
        <v>0</v>
      </c>
    </row>
    <row r="1726">
      <c r="A1726" s="1" t="s">
        <v>191</v>
      </c>
      <c r="E1726" s="27" t="s">
        <v>243</v>
      </c>
    </row>
    <row r="1727">
      <c r="A1727" s="1" t="s">
        <v>193</v>
      </c>
      <c r="E1727" s="33" t="s">
        <v>4579</v>
      </c>
    </row>
    <row r="1728" ht="25.5">
      <c r="A1728" s="1" t="s">
        <v>194</v>
      </c>
      <c r="E1728" s="27" t="s">
        <v>3746</v>
      </c>
    </row>
    <row r="1729" ht="25.5">
      <c r="A1729" s="1" t="s">
        <v>185</v>
      </c>
      <c r="B1729" s="1">
        <v>411</v>
      </c>
      <c r="C1729" s="26" t="s">
        <v>4789</v>
      </c>
      <c r="D1729" t="s">
        <v>239</v>
      </c>
      <c r="E1729" s="27" t="s">
        <v>787</v>
      </c>
      <c r="F1729" s="28" t="s">
        <v>289</v>
      </c>
      <c r="G1729" s="29">
        <v>2185</v>
      </c>
      <c r="H1729" s="28">
        <v>0</v>
      </c>
      <c r="I1729" s="30">
        <f>ROUND(G1729*H1729,P4)</f>
        <v>0</v>
      </c>
      <c r="L1729" s="31">
        <v>0</v>
      </c>
      <c r="M1729" s="24">
        <f>ROUND(G1729*L1729,P4)</f>
        <v>0</v>
      </c>
      <c r="N1729" s="25" t="s">
        <v>4682</v>
      </c>
      <c r="O1729" s="32">
        <f>M1729*AA1729</f>
        <v>0</v>
      </c>
      <c r="P1729" s="1">
        <v>3</v>
      </c>
      <c r="AA1729" s="1">
        <f>IF(P1729=1,$O$3,IF(P1729=2,$O$4,$O$5))</f>
        <v>0</v>
      </c>
    </row>
    <row r="1730">
      <c r="A1730" s="1" t="s">
        <v>191</v>
      </c>
      <c r="E1730" s="27" t="s">
        <v>243</v>
      </c>
    </row>
    <row r="1731" ht="25.5">
      <c r="A1731" s="1" t="s">
        <v>193</v>
      </c>
      <c r="E1731" s="33" t="s">
        <v>4790</v>
      </c>
    </row>
    <row r="1732" ht="25.5">
      <c r="A1732" s="1" t="s">
        <v>194</v>
      </c>
      <c r="E1732" s="27" t="s">
        <v>3746</v>
      </c>
    </row>
    <row r="1733">
      <c r="A1733" s="1" t="s">
        <v>185</v>
      </c>
      <c r="B1733" s="1">
        <v>412</v>
      </c>
      <c r="C1733" s="26" t="s">
        <v>4791</v>
      </c>
      <c r="D1733" t="s">
        <v>239</v>
      </c>
      <c r="E1733" s="27" t="s">
        <v>322</v>
      </c>
      <c r="F1733" s="28" t="s">
        <v>289</v>
      </c>
      <c r="G1733" s="29">
        <v>1990</v>
      </c>
      <c r="H1733" s="28">
        <v>0</v>
      </c>
      <c r="I1733" s="30">
        <f>ROUND(G1733*H1733,P4)</f>
        <v>0</v>
      </c>
      <c r="L1733" s="31">
        <v>0</v>
      </c>
      <c r="M1733" s="24">
        <f>ROUND(G1733*L1733,P4)</f>
        <v>0</v>
      </c>
      <c r="N1733" s="25" t="s">
        <v>4682</v>
      </c>
      <c r="O1733" s="32">
        <f>M1733*AA1733</f>
        <v>0</v>
      </c>
      <c r="P1733" s="1">
        <v>3</v>
      </c>
      <c r="AA1733" s="1">
        <f>IF(P1733=1,$O$3,IF(P1733=2,$O$4,$O$5))</f>
        <v>0</v>
      </c>
    </row>
    <row r="1734">
      <c r="A1734" s="1" t="s">
        <v>191</v>
      </c>
      <c r="E1734" s="27" t="s">
        <v>243</v>
      </c>
    </row>
    <row r="1735" ht="25.5">
      <c r="A1735" s="1" t="s">
        <v>193</v>
      </c>
      <c r="E1735" s="33" t="s">
        <v>4792</v>
      </c>
    </row>
    <row r="1736" ht="25.5">
      <c r="A1736" s="1" t="s">
        <v>194</v>
      </c>
      <c r="E1736" s="27" t="s">
        <v>3746</v>
      </c>
    </row>
    <row r="1737">
      <c r="A1737" s="1" t="s">
        <v>185</v>
      </c>
      <c r="B1737" s="1">
        <v>413</v>
      </c>
      <c r="C1737" s="26" t="s">
        <v>4793</v>
      </c>
      <c r="D1737" t="s">
        <v>239</v>
      </c>
      <c r="E1737" s="27" t="s">
        <v>2235</v>
      </c>
      <c r="F1737" s="28" t="s">
        <v>289</v>
      </c>
      <c r="G1737" s="29">
        <v>425</v>
      </c>
      <c r="H1737" s="28">
        <v>0</v>
      </c>
      <c r="I1737" s="30">
        <f>ROUND(G1737*H1737,P4)</f>
        <v>0</v>
      </c>
      <c r="L1737" s="31">
        <v>0</v>
      </c>
      <c r="M1737" s="24">
        <f>ROUND(G1737*L1737,P4)</f>
        <v>0</v>
      </c>
      <c r="N1737" s="25" t="s">
        <v>4682</v>
      </c>
      <c r="O1737" s="32">
        <f>M1737*AA1737</f>
        <v>0</v>
      </c>
      <c r="P1737" s="1">
        <v>3</v>
      </c>
      <c r="AA1737" s="1">
        <f>IF(P1737=1,$O$3,IF(P1737=2,$O$4,$O$5))</f>
        <v>0</v>
      </c>
    </row>
    <row r="1738">
      <c r="A1738" s="1" t="s">
        <v>191</v>
      </c>
      <c r="E1738" s="27" t="s">
        <v>243</v>
      </c>
    </row>
    <row r="1739" ht="25.5">
      <c r="A1739" s="1" t="s">
        <v>193</v>
      </c>
      <c r="E1739" s="33" t="s">
        <v>4794</v>
      </c>
    </row>
    <row r="1740" ht="25.5">
      <c r="A1740" s="1" t="s">
        <v>194</v>
      </c>
      <c r="E1740" s="27" t="s">
        <v>3746</v>
      </c>
    </row>
    <row r="1741">
      <c r="A1741" s="1" t="s">
        <v>185</v>
      </c>
      <c r="B1741" s="1">
        <v>414</v>
      </c>
      <c r="C1741" s="26" t="s">
        <v>4795</v>
      </c>
      <c r="D1741" t="s">
        <v>239</v>
      </c>
      <c r="E1741" s="27" t="s">
        <v>1824</v>
      </c>
      <c r="F1741" s="28" t="s">
        <v>289</v>
      </c>
      <c r="G1741" s="29">
        <v>465</v>
      </c>
      <c r="H1741" s="28">
        <v>0</v>
      </c>
      <c r="I1741" s="30">
        <f>ROUND(G1741*H1741,P4)</f>
        <v>0</v>
      </c>
      <c r="L1741" s="31">
        <v>0</v>
      </c>
      <c r="M1741" s="24">
        <f>ROUND(G1741*L1741,P4)</f>
        <v>0</v>
      </c>
      <c r="N1741" s="25" t="s">
        <v>4682</v>
      </c>
      <c r="O1741" s="32">
        <f>M1741*AA1741</f>
        <v>0</v>
      </c>
      <c r="P1741" s="1">
        <v>3</v>
      </c>
      <c r="AA1741" s="1">
        <f>IF(P1741=1,$O$3,IF(P1741=2,$O$4,$O$5))</f>
        <v>0</v>
      </c>
    </row>
    <row r="1742">
      <c r="A1742" s="1" t="s">
        <v>191</v>
      </c>
      <c r="E1742" s="27" t="s">
        <v>243</v>
      </c>
    </row>
    <row r="1743" ht="25.5">
      <c r="A1743" s="1" t="s">
        <v>193</v>
      </c>
      <c r="E1743" s="33" t="s">
        <v>4796</v>
      </c>
    </row>
    <row r="1744" ht="25.5">
      <c r="A1744" s="1" t="s">
        <v>194</v>
      </c>
      <c r="E1744" s="27" t="s">
        <v>3746</v>
      </c>
    </row>
    <row r="1745">
      <c r="A1745" s="1" t="s">
        <v>185</v>
      </c>
      <c r="B1745" s="1">
        <v>415</v>
      </c>
      <c r="C1745" s="26" t="s">
        <v>4797</v>
      </c>
      <c r="D1745" t="s">
        <v>239</v>
      </c>
      <c r="E1745" s="27" t="s">
        <v>2238</v>
      </c>
      <c r="F1745" s="28" t="s">
        <v>289</v>
      </c>
      <c r="G1745" s="29">
        <v>100</v>
      </c>
      <c r="H1745" s="28">
        <v>0</v>
      </c>
      <c r="I1745" s="30">
        <f>ROUND(G1745*H1745,P4)</f>
        <v>0</v>
      </c>
      <c r="L1745" s="31">
        <v>0</v>
      </c>
      <c r="M1745" s="24">
        <f>ROUND(G1745*L1745,P4)</f>
        <v>0</v>
      </c>
      <c r="N1745" s="25" t="s">
        <v>4682</v>
      </c>
      <c r="O1745" s="32">
        <f>M1745*AA1745</f>
        <v>0</v>
      </c>
      <c r="P1745" s="1">
        <v>3</v>
      </c>
      <c r="AA1745" s="1">
        <f>IF(P1745=1,$O$3,IF(P1745=2,$O$4,$O$5))</f>
        <v>0</v>
      </c>
    </row>
    <row r="1746">
      <c r="A1746" s="1" t="s">
        <v>191</v>
      </c>
      <c r="E1746" s="27" t="s">
        <v>243</v>
      </c>
    </row>
    <row r="1747">
      <c r="A1747" s="1" t="s">
        <v>193</v>
      </c>
      <c r="E1747" s="33" t="s">
        <v>4798</v>
      </c>
    </row>
    <row r="1748" ht="25.5">
      <c r="A1748" s="1" t="s">
        <v>194</v>
      </c>
      <c r="E1748" s="27" t="s">
        <v>3746</v>
      </c>
    </row>
    <row r="1749">
      <c r="A1749" s="1" t="s">
        <v>185</v>
      </c>
      <c r="B1749" s="1">
        <v>416</v>
      </c>
      <c r="C1749" s="26" t="s">
        <v>4799</v>
      </c>
      <c r="D1749" t="s">
        <v>239</v>
      </c>
      <c r="E1749" s="27" t="s">
        <v>1433</v>
      </c>
      <c r="F1749" s="28" t="s">
        <v>289</v>
      </c>
      <c r="G1749" s="29">
        <v>160</v>
      </c>
      <c r="H1749" s="28">
        <v>0</v>
      </c>
      <c r="I1749" s="30">
        <f>ROUND(G1749*H1749,P4)</f>
        <v>0</v>
      </c>
      <c r="L1749" s="31">
        <v>0</v>
      </c>
      <c r="M1749" s="24">
        <f>ROUND(G1749*L1749,P4)</f>
        <v>0</v>
      </c>
      <c r="N1749" s="25" t="s">
        <v>4682</v>
      </c>
      <c r="O1749" s="32">
        <f>M1749*AA1749</f>
        <v>0</v>
      </c>
      <c r="P1749" s="1">
        <v>3</v>
      </c>
      <c r="AA1749" s="1">
        <f>IF(P1749=1,$O$3,IF(P1749=2,$O$4,$O$5))</f>
        <v>0</v>
      </c>
    </row>
    <row r="1750">
      <c r="A1750" s="1" t="s">
        <v>191</v>
      </c>
      <c r="E1750" s="27" t="s">
        <v>243</v>
      </c>
    </row>
    <row r="1751">
      <c r="A1751" s="1" t="s">
        <v>193</v>
      </c>
      <c r="E1751" s="33" t="s">
        <v>4800</v>
      </c>
    </row>
    <row r="1752" ht="25.5">
      <c r="A1752" s="1" t="s">
        <v>194</v>
      </c>
      <c r="E1752" s="27" t="s">
        <v>3746</v>
      </c>
    </row>
    <row r="1753">
      <c r="A1753" s="1" t="s">
        <v>185</v>
      </c>
      <c r="B1753" s="1">
        <v>417</v>
      </c>
      <c r="C1753" s="26" t="s">
        <v>4801</v>
      </c>
      <c r="D1753" t="s">
        <v>239</v>
      </c>
      <c r="E1753" s="27" t="s">
        <v>2408</v>
      </c>
      <c r="F1753" s="28" t="s">
        <v>289</v>
      </c>
      <c r="G1753" s="29">
        <v>30</v>
      </c>
      <c r="H1753" s="28">
        <v>0</v>
      </c>
      <c r="I1753" s="30">
        <f>ROUND(G1753*H1753,P4)</f>
        <v>0</v>
      </c>
      <c r="L1753" s="31">
        <v>0</v>
      </c>
      <c r="M1753" s="24">
        <f>ROUND(G1753*L1753,P4)</f>
        <v>0</v>
      </c>
      <c r="N1753" s="25" t="s">
        <v>4682</v>
      </c>
      <c r="O1753" s="32">
        <f>M1753*AA1753</f>
        <v>0</v>
      </c>
      <c r="P1753" s="1">
        <v>3</v>
      </c>
      <c r="AA1753" s="1">
        <f>IF(P1753=1,$O$3,IF(P1753=2,$O$4,$O$5))</f>
        <v>0</v>
      </c>
    </row>
    <row r="1754">
      <c r="A1754" s="1" t="s">
        <v>191</v>
      </c>
      <c r="E1754" s="27" t="s">
        <v>243</v>
      </c>
    </row>
    <row r="1755">
      <c r="A1755" s="1" t="s">
        <v>193</v>
      </c>
      <c r="E1755" s="33" t="s">
        <v>4802</v>
      </c>
    </row>
    <row r="1756" ht="25.5">
      <c r="A1756" s="1" t="s">
        <v>194</v>
      </c>
      <c r="E1756" s="27" t="s">
        <v>3746</v>
      </c>
    </row>
    <row r="1757" ht="25.5">
      <c r="A1757" s="1" t="s">
        <v>185</v>
      </c>
      <c r="B1757" s="1">
        <v>418</v>
      </c>
      <c r="C1757" s="26" t="s">
        <v>4803</v>
      </c>
      <c r="D1757" t="s">
        <v>239</v>
      </c>
      <c r="E1757" s="27" t="s">
        <v>790</v>
      </c>
      <c r="F1757" s="28" t="s">
        <v>285</v>
      </c>
      <c r="G1757" s="29">
        <v>205</v>
      </c>
      <c r="H1757" s="28">
        <v>0</v>
      </c>
      <c r="I1757" s="30">
        <f>ROUND(G1757*H1757,P4)</f>
        <v>0</v>
      </c>
      <c r="L1757" s="31">
        <v>0</v>
      </c>
      <c r="M1757" s="24">
        <f>ROUND(G1757*L1757,P4)</f>
        <v>0</v>
      </c>
      <c r="N1757" s="25" t="s">
        <v>4682</v>
      </c>
      <c r="O1757" s="32">
        <f>M1757*AA1757</f>
        <v>0</v>
      </c>
      <c r="P1757" s="1">
        <v>3</v>
      </c>
      <c r="AA1757" s="1">
        <f>IF(P1757=1,$O$3,IF(P1757=2,$O$4,$O$5))</f>
        <v>0</v>
      </c>
    </row>
    <row r="1758">
      <c r="A1758" s="1" t="s">
        <v>191</v>
      </c>
      <c r="E1758" s="27" t="s">
        <v>243</v>
      </c>
    </row>
    <row r="1759">
      <c r="A1759" s="1" t="s">
        <v>193</v>
      </c>
      <c r="E1759" s="33" t="s">
        <v>4804</v>
      </c>
    </row>
    <row r="1760" ht="25.5">
      <c r="A1760" s="1" t="s">
        <v>194</v>
      </c>
      <c r="E1760" s="27" t="s">
        <v>3746</v>
      </c>
    </row>
    <row r="1761" ht="25.5">
      <c r="A1761" s="1" t="s">
        <v>185</v>
      </c>
      <c r="B1761" s="1">
        <v>419</v>
      </c>
      <c r="C1761" s="26" t="s">
        <v>4805</v>
      </c>
      <c r="D1761" t="s">
        <v>239</v>
      </c>
      <c r="E1761" s="27" t="s">
        <v>1131</v>
      </c>
      <c r="F1761" s="28" t="s">
        <v>285</v>
      </c>
      <c r="G1761" s="29">
        <v>796</v>
      </c>
      <c r="H1761" s="28">
        <v>0</v>
      </c>
      <c r="I1761" s="30">
        <f>ROUND(G1761*H1761,P4)</f>
        <v>0</v>
      </c>
      <c r="L1761" s="31">
        <v>0</v>
      </c>
      <c r="M1761" s="24">
        <f>ROUND(G1761*L1761,P4)</f>
        <v>0</v>
      </c>
      <c r="N1761" s="25" t="s">
        <v>4682</v>
      </c>
      <c r="O1761" s="32">
        <f>M1761*AA1761</f>
        <v>0</v>
      </c>
      <c r="P1761" s="1">
        <v>3</v>
      </c>
      <c r="AA1761" s="1">
        <f>IF(P1761=1,$O$3,IF(P1761=2,$O$4,$O$5))</f>
        <v>0</v>
      </c>
    </row>
    <row r="1762">
      <c r="A1762" s="1" t="s">
        <v>191</v>
      </c>
      <c r="E1762" s="27" t="s">
        <v>243</v>
      </c>
    </row>
    <row r="1763">
      <c r="A1763" s="1" t="s">
        <v>193</v>
      </c>
      <c r="E1763" s="33" t="s">
        <v>4806</v>
      </c>
    </row>
    <row r="1764" ht="25.5">
      <c r="A1764" s="1" t="s">
        <v>194</v>
      </c>
      <c r="E1764" s="27" t="s">
        <v>3746</v>
      </c>
    </row>
    <row r="1765" ht="25.5">
      <c r="A1765" s="1" t="s">
        <v>185</v>
      </c>
      <c r="B1765" s="1">
        <v>420</v>
      </c>
      <c r="C1765" s="26" t="s">
        <v>4807</v>
      </c>
      <c r="D1765" t="s">
        <v>239</v>
      </c>
      <c r="E1765" s="27" t="s">
        <v>1243</v>
      </c>
      <c r="F1765" s="28" t="s">
        <v>285</v>
      </c>
      <c r="G1765" s="29">
        <v>10</v>
      </c>
      <c r="H1765" s="28">
        <v>0</v>
      </c>
      <c r="I1765" s="30">
        <f>ROUND(G1765*H1765,P4)</f>
        <v>0</v>
      </c>
      <c r="L1765" s="31">
        <v>0</v>
      </c>
      <c r="M1765" s="24">
        <f>ROUND(G1765*L1765,P4)</f>
        <v>0</v>
      </c>
      <c r="N1765" s="25" t="s">
        <v>4682</v>
      </c>
      <c r="O1765" s="32">
        <f>M1765*AA1765</f>
        <v>0</v>
      </c>
      <c r="P1765" s="1">
        <v>3</v>
      </c>
      <c r="AA1765" s="1">
        <f>IF(P1765=1,$O$3,IF(P1765=2,$O$4,$O$5))</f>
        <v>0</v>
      </c>
    </row>
    <row r="1766">
      <c r="A1766" s="1" t="s">
        <v>191</v>
      </c>
      <c r="E1766" s="27" t="s">
        <v>243</v>
      </c>
    </row>
    <row r="1767">
      <c r="A1767" s="1" t="s">
        <v>193</v>
      </c>
      <c r="E1767" s="33" t="s">
        <v>4414</v>
      </c>
    </row>
    <row r="1768" ht="25.5">
      <c r="A1768" s="1" t="s">
        <v>194</v>
      </c>
      <c r="E1768" s="27" t="s">
        <v>3746</v>
      </c>
    </row>
    <row r="1769" ht="25.5">
      <c r="A1769" s="1" t="s">
        <v>185</v>
      </c>
      <c r="B1769" s="1">
        <v>421</v>
      </c>
      <c r="C1769" s="26" t="s">
        <v>4808</v>
      </c>
      <c r="D1769" t="s">
        <v>239</v>
      </c>
      <c r="E1769" s="27" t="s">
        <v>2264</v>
      </c>
      <c r="F1769" s="28" t="s">
        <v>285</v>
      </c>
      <c r="G1769" s="29">
        <v>4</v>
      </c>
      <c r="H1769" s="28">
        <v>0</v>
      </c>
      <c r="I1769" s="30">
        <f>ROUND(G1769*H1769,P4)</f>
        <v>0</v>
      </c>
      <c r="L1769" s="31">
        <v>0</v>
      </c>
      <c r="M1769" s="24">
        <f>ROUND(G1769*L1769,P4)</f>
        <v>0</v>
      </c>
      <c r="N1769" s="25" t="s">
        <v>4682</v>
      </c>
      <c r="O1769" s="32">
        <f>M1769*AA1769</f>
        <v>0</v>
      </c>
      <c r="P1769" s="1">
        <v>3</v>
      </c>
      <c r="AA1769" s="1">
        <f>IF(P1769=1,$O$3,IF(P1769=2,$O$4,$O$5))</f>
        <v>0</v>
      </c>
    </row>
    <row r="1770">
      <c r="A1770" s="1" t="s">
        <v>191</v>
      </c>
      <c r="E1770" s="27" t="s">
        <v>243</v>
      </c>
    </row>
    <row r="1771">
      <c r="A1771" s="1" t="s">
        <v>193</v>
      </c>
      <c r="E1771" s="33" t="s">
        <v>4078</v>
      </c>
    </row>
    <row r="1772" ht="25.5">
      <c r="A1772" s="1" t="s">
        <v>194</v>
      </c>
      <c r="E1772" s="27" t="s">
        <v>3746</v>
      </c>
    </row>
    <row r="1773" ht="25.5">
      <c r="A1773" s="1" t="s">
        <v>185</v>
      </c>
      <c r="B1773" s="1">
        <v>422</v>
      </c>
      <c r="C1773" s="26" t="s">
        <v>4809</v>
      </c>
      <c r="D1773" t="s">
        <v>239</v>
      </c>
      <c r="E1773" s="27" t="s">
        <v>1437</v>
      </c>
      <c r="F1773" s="28" t="s">
        <v>285</v>
      </c>
      <c r="G1773" s="29">
        <v>64</v>
      </c>
      <c r="H1773" s="28">
        <v>0</v>
      </c>
      <c r="I1773" s="30">
        <f>ROUND(G1773*H1773,P4)</f>
        <v>0</v>
      </c>
      <c r="L1773" s="31">
        <v>0</v>
      </c>
      <c r="M1773" s="24">
        <f>ROUND(G1773*L1773,P4)</f>
        <v>0</v>
      </c>
      <c r="N1773" s="25" t="s">
        <v>4682</v>
      </c>
      <c r="O1773" s="32">
        <f>M1773*AA1773</f>
        <v>0</v>
      </c>
      <c r="P1773" s="1">
        <v>3</v>
      </c>
      <c r="AA1773" s="1">
        <f>IF(P1773=1,$O$3,IF(P1773=2,$O$4,$O$5))</f>
        <v>0</v>
      </c>
    </row>
    <row r="1774">
      <c r="A1774" s="1" t="s">
        <v>191</v>
      </c>
      <c r="E1774" s="27" t="s">
        <v>243</v>
      </c>
    </row>
    <row r="1775">
      <c r="A1775" s="1" t="s">
        <v>193</v>
      </c>
      <c r="E1775" s="33" t="s">
        <v>4810</v>
      </c>
    </row>
    <row r="1776" ht="25.5">
      <c r="A1776" s="1" t="s">
        <v>194</v>
      </c>
      <c r="E1776" s="27" t="s">
        <v>3746</v>
      </c>
    </row>
    <row r="1777">
      <c r="A1777" s="1" t="s">
        <v>185</v>
      </c>
      <c r="B1777" s="1">
        <v>423</v>
      </c>
      <c r="C1777" s="26" t="s">
        <v>4811</v>
      </c>
      <c r="D1777" t="s">
        <v>239</v>
      </c>
      <c r="E1777" s="27" t="s">
        <v>1324</v>
      </c>
      <c r="F1777" s="28" t="s">
        <v>289</v>
      </c>
      <c r="G1777" s="29">
        <v>865</v>
      </c>
      <c r="H1777" s="28">
        <v>0</v>
      </c>
      <c r="I1777" s="30">
        <f>ROUND(G1777*H1777,P4)</f>
        <v>0</v>
      </c>
      <c r="L1777" s="31">
        <v>0</v>
      </c>
      <c r="M1777" s="24">
        <f>ROUND(G1777*L1777,P4)</f>
        <v>0</v>
      </c>
      <c r="N1777" s="25" t="s">
        <v>4682</v>
      </c>
      <c r="O1777" s="32">
        <f>M1777*AA1777</f>
        <v>0</v>
      </c>
      <c r="P1777" s="1">
        <v>3</v>
      </c>
      <c r="AA1777" s="1">
        <f>IF(P1777=1,$O$3,IF(P1777=2,$O$4,$O$5))</f>
        <v>0</v>
      </c>
    </row>
    <row r="1778">
      <c r="A1778" s="1" t="s">
        <v>191</v>
      </c>
      <c r="E1778" s="27" t="s">
        <v>243</v>
      </c>
    </row>
    <row r="1779">
      <c r="A1779" s="1" t="s">
        <v>193</v>
      </c>
      <c r="E1779" s="33" t="s">
        <v>4812</v>
      </c>
    </row>
    <row r="1780" ht="25.5">
      <c r="A1780" s="1" t="s">
        <v>194</v>
      </c>
      <c r="E1780" s="27" t="s">
        <v>3746</v>
      </c>
    </row>
    <row r="1781" ht="25.5">
      <c r="A1781" s="1" t="s">
        <v>185</v>
      </c>
      <c r="B1781" s="1">
        <v>444</v>
      </c>
      <c r="C1781" s="26" t="s">
        <v>4813</v>
      </c>
      <c r="D1781" t="s">
        <v>239</v>
      </c>
      <c r="E1781" s="27" t="s">
        <v>4814</v>
      </c>
      <c r="F1781" s="28" t="s">
        <v>285</v>
      </c>
      <c r="G1781" s="29">
        <v>1</v>
      </c>
      <c r="H1781" s="28">
        <v>0</v>
      </c>
      <c r="I1781" s="30">
        <f>ROUND(G1781*H1781,P4)</f>
        <v>0</v>
      </c>
      <c r="L1781" s="31">
        <v>0</v>
      </c>
      <c r="M1781" s="24">
        <f>ROUND(G1781*L1781,P4)</f>
        <v>0</v>
      </c>
      <c r="N1781" s="25" t="s">
        <v>759</v>
      </c>
      <c r="O1781" s="32">
        <f>M1781*AA1781</f>
        <v>0</v>
      </c>
      <c r="P1781" s="1">
        <v>3</v>
      </c>
      <c r="AA1781" s="1">
        <f>IF(P1781=1,$O$3,IF(P1781=2,$O$4,$O$5))</f>
        <v>0</v>
      </c>
    </row>
    <row r="1782">
      <c r="A1782" s="1" t="s">
        <v>191</v>
      </c>
      <c r="E1782" s="27" t="s">
        <v>243</v>
      </c>
    </row>
    <row r="1783" ht="51">
      <c r="A1783" s="1" t="s">
        <v>193</v>
      </c>
      <c r="E1783" s="33" t="s">
        <v>4815</v>
      </c>
    </row>
    <row r="1784" ht="76.5">
      <c r="A1784" s="1" t="s">
        <v>194</v>
      </c>
      <c r="E1784" s="27" t="s">
        <v>4816</v>
      </c>
    </row>
    <row r="1785" ht="25.5">
      <c r="A1785" s="1" t="s">
        <v>185</v>
      </c>
      <c r="B1785" s="1">
        <v>445</v>
      </c>
      <c r="C1785" s="26" t="s">
        <v>4817</v>
      </c>
      <c r="D1785" t="s">
        <v>239</v>
      </c>
      <c r="E1785" s="27" t="s">
        <v>4818</v>
      </c>
      <c r="F1785" s="28" t="s">
        <v>285</v>
      </c>
      <c r="G1785" s="29">
        <v>1</v>
      </c>
      <c r="H1785" s="28">
        <v>0</v>
      </c>
      <c r="I1785" s="30">
        <f>ROUND(G1785*H1785,P4)</f>
        <v>0</v>
      </c>
      <c r="L1785" s="31">
        <v>0</v>
      </c>
      <c r="M1785" s="24">
        <f>ROUND(G1785*L1785,P4)</f>
        <v>0</v>
      </c>
      <c r="N1785" s="25" t="s">
        <v>759</v>
      </c>
      <c r="O1785" s="32">
        <f>M1785*AA1785</f>
        <v>0</v>
      </c>
      <c r="P1785" s="1">
        <v>3</v>
      </c>
      <c r="AA1785" s="1">
        <f>IF(P1785=1,$O$3,IF(P1785=2,$O$4,$O$5))</f>
        <v>0</v>
      </c>
    </row>
    <row r="1786">
      <c r="A1786" s="1" t="s">
        <v>191</v>
      </c>
      <c r="E1786" s="27" t="s">
        <v>243</v>
      </c>
    </row>
    <row r="1787" ht="51">
      <c r="A1787" s="1" t="s">
        <v>193</v>
      </c>
      <c r="E1787" s="33" t="s">
        <v>4819</v>
      </c>
    </row>
    <row r="1788" ht="76.5">
      <c r="A1788" s="1" t="s">
        <v>194</v>
      </c>
      <c r="E1788" s="27" t="s">
        <v>4816</v>
      </c>
    </row>
    <row r="1789" ht="25.5">
      <c r="A1789" s="1" t="s">
        <v>185</v>
      </c>
      <c r="B1789" s="1">
        <v>446</v>
      </c>
      <c r="C1789" s="26" t="s">
        <v>4820</v>
      </c>
      <c r="D1789" t="s">
        <v>239</v>
      </c>
      <c r="E1789" s="27" t="s">
        <v>4821</v>
      </c>
      <c r="F1789" s="28" t="s">
        <v>285</v>
      </c>
      <c r="G1789" s="29">
        <v>1</v>
      </c>
      <c r="H1789" s="28">
        <v>0</v>
      </c>
      <c r="I1789" s="30">
        <f>ROUND(G1789*H1789,P4)</f>
        <v>0</v>
      </c>
      <c r="L1789" s="31">
        <v>0</v>
      </c>
      <c r="M1789" s="24">
        <f>ROUND(G1789*L1789,P4)</f>
        <v>0</v>
      </c>
      <c r="N1789" s="25" t="s">
        <v>759</v>
      </c>
      <c r="O1789" s="32">
        <f>M1789*AA1789</f>
        <v>0</v>
      </c>
      <c r="P1789" s="1">
        <v>3</v>
      </c>
      <c r="AA1789" s="1">
        <f>IF(P1789=1,$O$3,IF(P1789=2,$O$4,$O$5))</f>
        <v>0</v>
      </c>
    </row>
    <row r="1790">
      <c r="A1790" s="1" t="s">
        <v>191</v>
      </c>
      <c r="E1790" s="27" t="s">
        <v>243</v>
      </c>
    </row>
    <row r="1791" ht="51">
      <c r="A1791" s="1" t="s">
        <v>193</v>
      </c>
      <c r="E1791" s="33" t="s">
        <v>4822</v>
      </c>
    </row>
    <row r="1792" ht="76.5">
      <c r="A1792" s="1" t="s">
        <v>194</v>
      </c>
      <c r="E1792" s="27" t="s">
        <v>4816</v>
      </c>
    </row>
    <row r="1793" ht="25.5">
      <c r="A1793" s="1" t="s">
        <v>185</v>
      </c>
      <c r="B1793" s="1">
        <v>447</v>
      </c>
      <c r="C1793" s="26" t="s">
        <v>4823</v>
      </c>
      <c r="D1793" t="s">
        <v>239</v>
      </c>
      <c r="E1793" s="27" t="s">
        <v>4824</v>
      </c>
      <c r="F1793" s="28" t="s">
        <v>285</v>
      </c>
      <c r="G1793" s="29">
        <v>1</v>
      </c>
      <c r="H1793" s="28">
        <v>0</v>
      </c>
      <c r="I1793" s="30">
        <f>ROUND(G1793*H1793,P4)</f>
        <v>0</v>
      </c>
      <c r="L1793" s="31">
        <v>0</v>
      </c>
      <c r="M1793" s="24">
        <f>ROUND(G1793*L1793,P4)</f>
        <v>0</v>
      </c>
      <c r="N1793" s="25" t="s">
        <v>759</v>
      </c>
      <c r="O1793" s="32">
        <f>M1793*AA1793</f>
        <v>0</v>
      </c>
      <c r="P1793" s="1">
        <v>3</v>
      </c>
      <c r="AA1793" s="1">
        <f>IF(P1793=1,$O$3,IF(P1793=2,$O$4,$O$5))</f>
        <v>0</v>
      </c>
    </row>
    <row r="1794">
      <c r="A1794" s="1" t="s">
        <v>191</v>
      </c>
      <c r="E1794" s="27" t="s">
        <v>243</v>
      </c>
    </row>
    <row r="1795" ht="51">
      <c r="A1795" s="1" t="s">
        <v>193</v>
      </c>
      <c r="E1795" s="33" t="s">
        <v>4825</v>
      </c>
    </row>
    <row r="1796" ht="76.5">
      <c r="A1796" s="1" t="s">
        <v>194</v>
      </c>
      <c r="E1796" s="27" t="s">
        <v>4816</v>
      </c>
    </row>
    <row r="1797" ht="25.5">
      <c r="A1797" s="1" t="s">
        <v>185</v>
      </c>
      <c r="B1797" s="1">
        <v>448</v>
      </c>
      <c r="C1797" s="26" t="s">
        <v>4826</v>
      </c>
      <c r="D1797" t="s">
        <v>239</v>
      </c>
      <c r="E1797" s="27" t="s">
        <v>4827</v>
      </c>
      <c r="F1797" s="28" t="s">
        <v>285</v>
      </c>
      <c r="G1797" s="29">
        <v>1</v>
      </c>
      <c r="H1797" s="28">
        <v>0</v>
      </c>
      <c r="I1797" s="30">
        <f>ROUND(G1797*H1797,P4)</f>
        <v>0</v>
      </c>
      <c r="L1797" s="31">
        <v>0</v>
      </c>
      <c r="M1797" s="24">
        <f>ROUND(G1797*L1797,P4)</f>
        <v>0</v>
      </c>
      <c r="N1797" s="25" t="s">
        <v>759</v>
      </c>
      <c r="O1797" s="32">
        <f>M1797*AA1797</f>
        <v>0</v>
      </c>
      <c r="P1797" s="1">
        <v>3</v>
      </c>
      <c r="AA1797" s="1">
        <f>IF(P1797=1,$O$3,IF(P1797=2,$O$4,$O$5))</f>
        <v>0</v>
      </c>
    </row>
    <row r="1798">
      <c r="A1798" s="1" t="s">
        <v>191</v>
      </c>
      <c r="E1798" s="27" t="s">
        <v>243</v>
      </c>
    </row>
    <row r="1799" ht="51">
      <c r="A1799" s="1" t="s">
        <v>193</v>
      </c>
      <c r="E1799" s="33" t="s">
        <v>4828</v>
      </c>
    </row>
    <row r="1800" ht="76.5">
      <c r="A1800" s="1" t="s">
        <v>194</v>
      </c>
      <c r="E1800" s="27" t="s">
        <v>4816</v>
      </c>
    </row>
    <row r="1801">
      <c r="A1801" s="1" t="s">
        <v>185</v>
      </c>
      <c r="B1801" s="1">
        <v>424</v>
      </c>
      <c r="C1801" s="26" t="s">
        <v>4829</v>
      </c>
      <c r="D1801" t="s">
        <v>239</v>
      </c>
      <c r="E1801" s="27" t="s">
        <v>1450</v>
      </c>
      <c r="F1801" s="28" t="s">
        <v>285</v>
      </c>
      <c r="G1801" s="29">
        <v>6</v>
      </c>
      <c r="H1801" s="28">
        <v>0</v>
      </c>
      <c r="I1801" s="30">
        <f>ROUND(G1801*H1801,P4)</f>
        <v>0</v>
      </c>
      <c r="L1801" s="31">
        <v>0</v>
      </c>
      <c r="M1801" s="24">
        <f>ROUND(G1801*L1801,P4)</f>
        <v>0</v>
      </c>
      <c r="N1801" s="25" t="s">
        <v>4682</v>
      </c>
      <c r="O1801" s="32">
        <f>M1801*AA1801</f>
        <v>0</v>
      </c>
      <c r="P1801" s="1">
        <v>3</v>
      </c>
      <c r="AA1801" s="1">
        <f>IF(P1801=1,$O$3,IF(P1801=2,$O$4,$O$5))</f>
        <v>0</v>
      </c>
    </row>
    <row r="1802">
      <c r="A1802" s="1" t="s">
        <v>191</v>
      </c>
      <c r="E1802" s="27" t="s">
        <v>243</v>
      </c>
    </row>
    <row r="1803">
      <c r="A1803" s="1" t="s">
        <v>193</v>
      </c>
      <c r="E1803" s="33" t="s">
        <v>4052</v>
      </c>
    </row>
    <row r="1804" ht="25.5">
      <c r="A1804" s="1" t="s">
        <v>194</v>
      </c>
      <c r="E1804" s="27" t="s">
        <v>3746</v>
      </c>
    </row>
    <row r="1805" ht="25.5">
      <c r="A1805" s="1" t="s">
        <v>185</v>
      </c>
      <c r="B1805" s="1">
        <v>425</v>
      </c>
      <c r="C1805" s="26" t="s">
        <v>4830</v>
      </c>
      <c r="D1805" t="s">
        <v>239</v>
      </c>
      <c r="E1805" s="27" t="s">
        <v>1327</v>
      </c>
      <c r="F1805" s="28" t="s">
        <v>285</v>
      </c>
      <c r="G1805" s="29">
        <v>1</v>
      </c>
      <c r="H1805" s="28">
        <v>0</v>
      </c>
      <c r="I1805" s="30">
        <f>ROUND(G1805*H1805,P4)</f>
        <v>0</v>
      </c>
      <c r="L1805" s="31">
        <v>0</v>
      </c>
      <c r="M1805" s="24">
        <f>ROUND(G1805*L1805,P4)</f>
        <v>0</v>
      </c>
      <c r="N1805" s="25" t="s">
        <v>4682</v>
      </c>
      <c r="O1805" s="32">
        <f>M1805*AA1805</f>
        <v>0</v>
      </c>
      <c r="P1805" s="1">
        <v>3</v>
      </c>
      <c r="AA1805" s="1">
        <f>IF(P1805=1,$O$3,IF(P1805=2,$O$4,$O$5))</f>
        <v>0</v>
      </c>
    </row>
    <row r="1806">
      <c r="A1806" s="1" t="s">
        <v>191</v>
      </c>
      <c r="E1806" s="27" t="s">
        <v>243</v>
      </c>
    </row>
    <row r="1807">
      <c r="A1807" s="1" t="s">
        <v>193</v>
      </c>
      <c r="E1807" s="33" t="s">
        <v>4043</v>
      </c>
    </row>
    <row r="1808" ht="25.5">
      <c r="A1808" s="1" t="s">
        <v>194</v>
      </c>
      <c r="E1808" s="27" t="s">
        <v>3746</v>
      </c>
    </row>
    <row r="1809" ht="38.25">
      <c r="A1809" s="1" t="s">
        <v>185</v>
      </c>
      <c r="B1809" s="1">
        <v>426</v>
      </c>
      <c r="C1809" s="26" t="s">
        <v>4831</v>
      </c>
      <c r="D1809" t="s">
        <v>239</v>
      </c>
      <c r="E1809" s="27" t="s">
        <v>1329</v>
      </c>
      <c r="F1809" s="28" t="s">
        <v>285</v>
      </c>
      <c r="G1809" s="29">
        <v>5</v>
      </c>
      <c r="H1809" s="28">
        <v>0</v>
      </c>
      <c r="I1809" s="30">
        <f>ROUND(G1809*H1809,P4)</f>
        <v>0</v>
      </c>
      <c r="L1809" s="31">
        <v>0</v>
      </c>
      <c r="M1809" s="24">
        <f>ROUND(G1809*L1809,P4)</f>
        <v>0</v>
      </c>
      <c r="N1809" s="25" t="s">
        <v>4682</v>
      </c>
      <c r="O1809" s="32">
        <f>M1809*AA1809</f>
        <v>0</v>
      </c>
      <c r="P1809" s="1">
        <v>3</v>
      </c>
      <c r="AA1809" s="1">
        <f>IF(P1809=1,$O$3,IF(P1809=2,$O$4,$O$5))</f>
        <v>0</v>
      </c>
    </row>
    <row r="1810">
      <c r="A1810" s="1" t="s">
        <v>191</v>
      </c>
      <c r="E1810" s="27" t="s">
        <v>243</v>
      </c>
    </row>
    <row r="1811">
      <c r="A1811" s="1" t="s">
        <v>193</v>
      </c>
      <c r="E1811" s="33" t="s">
        <v>4136</v>
      </c>
    </row>
    <row r="1812" ht="25.5">
      <c r="A1812" s="1" t="s">
        <v>194</v>
      </c>
      <c r="E1812" s="27" t="s">
        <v>3746</v>
      </c>
    </row>
    <row r="1813" ht="25.5">
      <c r="A1813" s="1" t="s">
        <v>185</v>
      </c>
      <c r="B1813" s="1">
        <v>427</v>
      </c>
      <c r="C1813" s="26" t="s">
        <v>4832</v>
      </c>
      <c r="D1813" t="s">
        <v>239</v>
      </c>
      <c r="E1813" s="27" t="s">
        <v>1460</v>
      </c>
      <c r="F1813" s="28" t="s">
        <v>285</v>
      </c>
      <c r="G1813" s="29">
        <v>1</v>
      </c>
      <c r="H1813" s="28">
        <v>0</v>
      </c>
      <c r="I1813" s="30">
        <f>ROUND(G1813*H1813,P4)</f>
        <v>0</v>
      </c>
      <c r="L1813" s="31">
        <v>0</v>
      </c>
      <c r="M1813" s="24">
        <f>ROUND(G1813*L1813,P4)</f>
        <v>0</v>
      </c>
      <c r="N1813" s="25" t="s">
        <v>4682</v>
      </c>
      <c r="O1813" s="32">
        <f>M1813*AA1813</f>
        <v>0</v>
      </c>
      <c r="P1813" s="1">
        <v>3</v>
      </c>
      <c r="AA1813" s="1">
        <f>IF(P1813=1,$O$3,IF(P1813=2,$O$4,$O$5))</f>
        <v>0</v>
      </c>
    </row>
    <row r="1814">
      <c r="A1814" s="1" t="s">
        <v>191</v>
      </c>
      <c r="E1814" s="27" t="s">
        <v>243</v>
      </c>
    </row>
    <row r="1815">
      <c r="A1815" s="1" t="s">
        <v>193</v>
      </c>
      <c r="E1815" s="33" t="s">
        <v>4043</v>
      </c>
    </row>
    <row r="1816" ht="25.5">
      <c r="A1816" s="1" t="s">
        <v>194</v>
      </c>
      <c r="E1816" s="27" t="s">
        <v>3746</v>
      </c>
    </row>
    <row r="1817">
      <c r="A1817" s="1" t="s">
        <v>185</v>
      </c>
      <c r="B1817" s="1">
        <v>428</v>
      </c>
      <c r="C1817" s="26" t="s">
        <v>4833</v>
      </c>
      <c r="D1817" t="s">
        <v>239</v>
      </c>
      <c r="E1817" s="27" t="s">
        <v>4834</v>
      </c>
      <c r="F1817" s="28" t="s">
        <v>285</v>
      </c>
      <c r="G1817" s="29">
        <v>1</v>
      </c>
      <c r="H1817" s="28">
        <v>0</v>
      </c>
      <c r="I1817" s="30">
        <f>ROUND(G1817*H1817,P4)</f>
        <v>0</v>
      </c>
      <c r="L1817" s="31">
        <v>0</v>
      </c>
      <c r="M1817" s="24">
        <f>ROUND(G1817*L1817,P4)</f>
        <v>0</v>
      </c>
      <c r="N1817" s="25" t="s">
        <v>4682</v>
      </c>
      <c r="O1817" s="32">
        <f>M1817*AA1817</f>
        <v>0</v>
      </c>
      <c r="P1817" s="1">
        <v>3</v>
      </c>
      <c r="AA1817" s="1">
        <f>IF(P1817=1,$O$3,IF(P1817=2,$O$4,$O$5))</f>
        <v>0</v>
      </c>
    </row>
    <row r="1818">
      <c r="A1818" s="1" t="s">
        <v>191</v>
      </c>
      <c r="E1818" s="27" t="s">
        <v>243</v>
      </c>
    </row>
    <row r="1819">
      <c r="A1819" s="1" t="s">
        <v>193</v>
      </c>
      <c r="E1819" s="33" t="s">
        <v>4043</v>
      </c>
    </row>
    <row r="1820" ht="25.5">
      <c r="A1820" s="1" t="s">
        <v>194</v>
      </c>
      <c r="E1820" s="27" t="s">
        <v>3746</v>
      </c>
    </row>
    <row r="1821">
      <c r="A1821" s="1" t="s">
        <v>185</v>
      </c>
      <c r="B1821" s="1">
        <v>429</v>
      </c>
      <c r="C1821" s="26" t="s">
        <v>4835</v>
      </c>
      <c r="D1821" t="s">
        <v>239</v>
      </c>
      <c r="E1821" s="27" t="s">
        <v>4836</v>
      </c>
      <c r="F1821" s="28" t="s">
        <v>285</v>
      </c>
      <c r="G1821" s="29">
        <v>1</v>
      </c>
      <c r="H1821" s="28">
        <v>0</v>
      </c>
      <c r="I1821" s="30">
        <f>ROUND(G1821*H1821,P4)</f>
        <v>0</v>
      </c>
      <c r="L1821" s="31">
        <v>0</v>
      </c>
      <c r="M1821" s="24">
        <f>ROUND(G1821*L1821,P4)</f>
        <v>0</v>
      </c>
      <c r="N1821" s="25" t="s">
        <v>4682</v>
      </c>
      <c r="O1821" s="32">
        <f>M1821*AA1821</f>
        <v>0</v>
      </c>
      <c r="P1821" s="1">
        <v>3</v>
      </c>
      <c r="AA1821" s="1">
        <f>IF(P1821=1,$O$3,IF(P1821=2,$O$4,$O$5))</f>
        <v>0</v>
      </c>
    </row>
    <row r="1822">
      <c r="A1822" s="1" t="s">
        <v>191</v>
      </c>
      <c r="E1822" s="27" t="s">
        <v>243</v>
      </c>
    </row>
    <row r="1823">
      <c r="A1823" s="1" t="s">
        <v>193</v>
      </c>
      <c r="E1823" s="33" t="s">
        <v>4043</v>
      </c>
    </row>
    <row r="1824" ht="25.5">
      <c r="A1824" s="1" t="s">
        <v>194</v>
      </c>
      <c r="E1824" s="27" t="s">
        <v>3746</v>
      </c>
    </row>
    <row r="1825">
      <c r="A1825" s="1" t="s">
        <v>185</v>
      </c>
      <c r="B1825" s="1">
        <v>430</v>
      </c>
      <c r="C1825" s="26" t="s">
        <v>4837</v>
      </c>
      <c r="D1825" t="s">
        <v>239</v>
      </c>
      <c r="E1825" s="27" t="s">
        <v>1462</v>
      </c>
      <c r="F1825" s="28" t="s">
        <v>503</v>
      </c>
      <c r="G1825" s="29">
        <v>32</v>
      </c>
      <c r="H1825" s="28">
        <v>0</v>
      </c>
      <c r="I1825" s="30">
        <f>ROUND(G1825*H1825,P4)</f>
        <v>0</v>
      </c>
      <c r="L1825" s="31">
        <v>0</v>
      </c>
      <c r="M1825" s="24">
        <f>ROUND(G1825*L1825,P4)</f>
        <v>0</v>
      </c>
      <c r="N1825" s="25" t="s">
        <v>4682</v>
      </c>
      <c r="O1825" s="32">
        <f>M1825*AA1825</f>
        <v>0</v>
      </c>
      <c r="P1825" s="1">
        <v>3</v>
      </c>
      <c r="AA1825" s="1">
        <f>IF(P1825=1,$O$3,IF(P1825=2,$O$4,$O$5))</f>
        <v>0</v>
      </c>
    </row>
    <row r="1826">
      <c r="A1826" s="1" t="s">
        <v>191</v>
      </c>
      <c r="E1826" s="27" t="s">
        <v>243</v>
      </c>
    </row>
    <row r="1827">
      <c r="A1827" s="1" t="s">
        <v>193</v>
      </c>
      <c r="E1827" s="33" t="s">
        <v>4838</v>
      </c>
    </row>
    <row r="1828" ht="25.5">
      <c r="A1828" s="1" t="s">
        <v>194</v>
      </c>
      <c r="E1828" s="27" t="s">
        <v>3746</v>
      </c>
    </row>
    <row r="1829">
      <c r="A1829" s="1" t="s">
        <v>185</v>
      </c>
      <c r="B1829" s="1">
        <v>449</v>
      </c>
      <c r="C1829" s="26" t="s">
        <v>4839</v>
      </c>
      <c r="D1829" t="s">
        <v>239</v>
      </c>
      <c r="E1829" s="27" t="s">
        <v>4840</v>
      </c>
      <c r="F1829" s="28" t="s">
        <v>319</v>
      </c>
      <c r="G1829" s="29">
        <v>1</v>
      </c>
      <c r="H1829" s="28">
        <v>0</v>
      </c>
      <c r="I1829" s="30">
        <f>ROUND(G1829*H1829,P4)</f>
        <v>0</v>
      </c>
      <c r="L1829" s="31">
        <v>0</v>
      </c>
      <c r="M1829" s="24">
        <f>ROUND(G1829*L1829,P4)</f>
        <v>0</v>
      </c>
      <c r="N1829" s="25" t="s">
        <v>759</v>
      </c>
      <c r="O1829" s="32">
        <f>M1829*AA1829</f>
        <v>0</v>
      </c>
      <c r="P1829" s="1">
        <v>3</v>
      </c>
      <c r="AA1829" s="1">
        <f>IF(P1829=1,$O$3,IF(P1829=2,$O$4,$O$5))</f>
        <v>0</v>
      </c>
    </row>
    <row r="1830">
      <c r="A1830" s="1" t="s">
        <v>191</v>
      </c>
      <c r="E1830" s="27" t="s">
        <v>243</v>
      </c>
    </row>
    <row r="1831">
      <c r="A1831" s="1" t="s">
        <v>193</v>
      </c>
      <c r="E1831" s="33" t="s">
        <v>4043</v>
      </c>
    </row>
    <row r="1832" ht="25.5">
      <c r="A1832" s="1" t="s">
        <v>194</v>
      </c>
      <c r="E1832" s="27" t="s">
        <v>4841</v>
      </c>
    </row>
    <row r="1833">
      <c r="A1833" s="1" t="s">
        <v>185</v>
      </c>
      <c r="B1833" s="1">
        <v>431</v>
      </c>
      <c r="C1833" s="26" t="s">
        <v>4842</v>
      </c>
      <c r="D1833" t="s">
        <v>239</v>
      </c>
      <c r="E1833" s="27" t="s">
        <v>1465</v>
      </c>
      <c r="F1833" s="28" t="s">
        <v>503</v>
      </c>
      <c r="G1833" s="29">
        <v>16</v>
      </c>
      <c r="H1833" s="28">
        <v>0</v>
      </c>
      <c r="I1833" s="30">
        <f>ROUND(G1833*H1833,P4)</f>
        <v>0</v>
      </c>
      <c r="L1833" s="31">
        <v>0</v>
      </c>
      <c r="M1833" s="24">
        <f>ROUND(G1833*L1833,P4)</f>
        <v>0</v>
      </c>
      <c r="N1833" s="25" t="s">
        <v>4682</v>
      </c>
      <c r="O1833" s="32">
        <f>M1833*AA1833</f>
        <v>0</v>
      </c>
      <c r="P1833" s="1">
        <v>3</v>
      </c>
      <c r="AA1833" s="1">
        <f>IF(P1833=1,$O$3,IF(P1833=2,$O$4,$O$5))</f>
        <v>0</v>
      </c>
    </row>
    <row r="1834">
      <c r="A1834" s="1" t="s">
        <v>191</v>
      </c>
      <c r="E1834" s="27" t="s">
        <v>243</v>
      </c>
    </row>
    <row r="1835">
      <c r="A1835" s="1" t="s">
        <v>193</v>
      </c>
      <c r="E1835" s="33" t="s">
        <v>4456</v>
      </c>
    </row>
    <row r="1836" ht="25.5">
      <c r="A1836" s="1" t="s">
        <v>194</v>
      </c>
      <c r="E1836" s="27" t="s">
        <v>3746</v>
      </c>
    </row>
    <row r="1837">
      <c r="A1837" s="1" t="s">
        <v>185</v>
      </c>
      <c r="B1837" s="1">
        <v>432</v>
      </c>
      <c r="C1837" s="26" t="s">
        <v>4843</v>
      </c>
      <c r="D1837" t="s">
        <v>239</v>
      </c>
      <c r="E1837" s="27" t="s">
        <v>1331</v>
      </c>
      <c r="F1837" s="28" t="s">
        <v>503</v>
      </c>
      <c r="G1837" s="29">
        <v>8</v>
      </c>
      <c r="H1837" s="28">
        <v>0</v>
      </c>
      <c r="I1837" s="30">
        <f>ROUND(G1837*H1837,P4)</f>
        <v>0</v>
      </c>
      <c r="L1837" s="31">
        <v>0</v>
      </c>
      <c r="M1837" s="24">
        <f>ROUND(G1837*L1837,P4)</f>
        <v>0</v>
      </c>
      <c r="N1837" s="25" t="s">
        <v>4682</v>
      </c>
      <c r="O1837" s="32">
        <f>M1837*AA1837</f>
        <v>0</v>
      </c>
      <c r="P1837" s="1">
        <v>3</v>
      </c>
      <c r="AA1837" s="1">
        <f>IF(P1837=1,$O$3,IF(P1837=2,$O$4,$O$5))</f>
        <v>0</v>
      </c>
    </row>
    <row r="1838">
      <c r="A1838" s="1" t="s">
        <v>191</v>
      </c>
      <c r="E1838" s="27" t="s">
        <v>243</v>
      </c>
    </row>
    <row r="1839">
      <c r="A1839" s="1" t="s">
        <v>193</v>
      </c>
      <c r="E1839" s="33" t="s">
        <v>4579</v>
      </c>
    </row>
    <row r="1840" ht="25.5">
      <c r="A1840" s="1" t="s">
        <v>194</v>
      </c>
      <c r="E1840" s="27" t="s">
        <v>3746</v>
      </c>
    </row>
    <row r="1841">
      <c r="A1841" s="1" t="s">
        <v>185</v>
      </c>
      <c r="B1841" s="1">
        <v>433</v>
      </c>
      <c r="C1841" s="26" t="s">
        <v>4844</v>
      </c>
      <c r="D1841" t="s">
        <v>239</v>
      </c>
      <c r="E1841" s="27" t="s">
        <v>1333</v>
      </c>
      <c r="F1841" s="28" t="s">
        <v>503</v>
      </c>
      <c r="G1841" s="29">
        <v>8</v>
      </c>
      <c r="H1841" s="28">
        <v>0</v>
      </c>
      <c r="I1841" s="30">
        <f>ROUND(G1841*H1841,P4)</f>
        <v>0</v>
      </c>
      <c r="L1841" s="31">
        <v>0</v>
      </c>
      <c r="M1841" s="24">
        <f>ROUND(G1841*L1841,P4)</f>
        <v>0</v>
      </c>
      <c r="N1841" s="25" t="s">
        <v>4682</v>
      </c>
      <c r="O1841" s="32">
        <f>M1841*AA1841</f>
        <v>0</v>
      </c>
      <c r="P1841" s="1">
        <v>3</v>
      </c>
      <c r="AA1841" s="1">
        <f>IF(P1841=1,$O$3,IF(P1841=2,$O$4,$O$5))</f>
        <v>0</v>
      </c>
    </row>
    <row r="1842">
      <c r="A1842" s="1" t="s">
        <v>191</v>
      </c>
      <c r="E1842" s="27" t="s">
        <v>243</v>
      </c>
    </row>
    <row r="1843">
      <c r="A1843" s="1" t="s">
        <v>193</v>
      </c>
      <c r="E1843" s="33" t="s">
        <v>4579</v>
      </c>
    </row>
    <row r="1844" ht="25.5">
      <c r="A1844" s="1" t="s">
        <v>194</v>
      </c>
      <c r="E1844" s="27" t="s">
        <v>3746</v>
      </c>
    </row>
  </sheetData>
  <sheetProtection sheet="1" objects="1" scenarios="1" spinCount="100000" saltValue="aJtXCLEv0EWiiDZSCuRkGsgs97ezzqKNaGP8aQPM59egSnvA37MU8Q0Qzkkx191Ik4bMu2NY7Zi7QFkgbkSp5g==" hashValue="zBSfHgFCCIdeEhCB734rGCh7RhnIedMfTr97+zO3FbEr9oKGYjiXL0DPY6BBxi5pkjvPGZMFh1B7Dc75MgTl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118</v>
      </c>
      <c r="M3" s="20">
        <f>Rekapitulace!C63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118</v>
      </c>
      <c r="D4" s="1"/>
      <c r="E4" s="17" t="s">
        <v>119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COUNTIFS(L8:L190,"=0",A8:A190,"P")+COUNTIFS(L8:L190,"",A8:A190,"P")+SUM(Q8:Q190)</f>
        <v>0</v>
      </c>
    </row>
    <row r="8">
      <c r="A8" s="1" t="s">
        <v>180</v>
      </c>
      <c r="C8" s="22" t="s">
        <v>4845</v>
      </c>
      <c r="E8" s="23" t="s">
        <v>121</v>
      </c>
      <c r="L8" s="24">
        <f>L9+L62+L95+L108+L113+L118+L139+L144+L181</f>
        <v>0</v>
      </c>
      <c r="M8" s="24">
        <f>M9+M62+M95+M108+M113+M118+M139+M144+M181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SUMIFS(L10:L61,A10:A61,"P")</f>
        <v>0</v>
      </c>
      <c r="M9" s="24">
        <f>SUMIFS(M10:M61,A10:A61,"P")</f>
        <v>0</v>
      </c>
      <c r="N9" s="25"/>
    </row>
    <row r="10" ht="25.5">
      <c r="A10" s="1" t="s">
        <v>185</v>
      </c>
      <c r="B10" s="1">
        <v>26</v>
      </c>
      <c r="C10" s="26" t="s">
        <v>4846</v>
      </c>
      <c r="D10" t="s">
        <v>239</v>
      </c>
      <c r="E10" s="27" t="s">
        <v>4847</v>
      </c>
      <c r="F10" s="28" t="s">
        <v>319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4848</v>
      </c>
    </row>
    <row r="13" ht="25.5">
      <c r="A13" s="1" t="s">
        <v>194</v>
      </c>
      <c r="E13" s="27" t="s">
        <v>4849</v>
      </c>
    </row>
    <row r="14">
      <c r="A14" s="1" t="s">
        <v>185</v>
      </c>
      <c r="B14" s="1">
        <v>27</v>
      </c>
      <c r="C14" s="26" t="s">
        <v>4850</v>
      </c>
      <c r="D14" t="s">
        <v>239</v>
      </c>
      <c r="E14" s="27" t="s">
        <v>4851</v>
      </c>
      <c r="F14" s="28" t="s">
        <v>503</v>
      </c>
      <c r="G14" s="29">
        <v>32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51">
      <c r="A16" s="1" t="s">
        <v>193</v>
      </c>
      <c r="E16" s="33" t="s">
        <v>4852</v>
      </c>
    </row>
    <row r="17" ht="25.5">
      <c r="A17" s="1" t="s">
        <v>194</v>
      </c>
      <c r="E17" s="27" t="s">
        <v>4849</v>
      </c>
    </row>
    <row r="18" ht="25.5">
      <c r="A18" s="1" t="s">
        <v>185</v>
      </c>
      <c r="B18" s="1">
        <v>28</v>
      </c>
      <c r="C18" s="26" t="s">
        <v>1009</v>
      </c>
      <c r="D18" t="s">
        <v>1010</v>
      </c>
      <c r="E18" s="27" t="s">
        <v>1011</v>
      </c>
      <c r="F18" s="28" t="s">
        <v>189</v>
      </c>
      <c r="G18" s="29">
        <v>1.841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 ht="25.5">
      <c r="A20" s="1" t="s">
        <v>193</v>
      </c>
      <c r="E20" s="33" t="s">
        <v>4853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29</v>
      </c>
      <c r="C22" s="26" t="s">
        <v>1012</v>
      </c>
      <c r="D22" t="s">
        <v>1013</v>
      </c>
      <c r="E22" s="27" t="s">
        <v>1014</v>
      </c>
      <c r="F22" s="28" t="s">
        <v>189</v>
      </c>
      <c r="G22" s="29">
        <v>4.6230000000000002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  <c r="E24" s="33" t="s">
        <v>4854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30</v>
      </c>
      <c r="C26" s="26" t="s">
        <v>202</v>
      </c>
      <c r="D26" t="s">
        <v>203</v>
      </c>
      <c r="E26" s="27" t="s">
        <v>204</v>
      </c>
      <c r="F26" s="28" t="s">
        <v>189</v>
      </c>
      <c r="G26" s="29">
        <v>324.88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 ht="38.25">
      <c r="A28" s="1" t="s">
        <v>193</v>
      </c>
      <c r="E28" s="33" t="s">
        <v>4855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31</v>
      </c>
      <c r="C30" s="26" t="s">
        <v>4856</v>
      </c>
      <c r="D30" t="s">
        <v>4857</v>
      </c>
      <c r="E30" s="27" t="s">
        <v>4858</v>
      </c>
      <c r="F30" s="28" t="s">
        <v>189</v>
      </c>
      <c r="G30" s="29">
        <v>38.546999999999997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  <c r="E32" s="33" t="s">
        <v>4859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32</v>
      </c>
      <c r="C34" s="26" t="s">
        <v>4860</v>
      </c>
      <c r="D34" t="s">
        <v>4861</v>
      </c>
      <c r="E34" s="27" t="s">
        <v>4862</v>
      </c>
      <c r="F34" s="28" t="s">
        <v>189</v>
      </c>
      <c r="G34" s="29">
        <v>0.041000000000000002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  <c r="E36" s="33" t="s">
        <v>4863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33</v>
      </c>
      <c r="C38" s="26" t="s">
        <v>209</v>
      </c>
      <c r="D38" t="s">
        <v>210</v>
      </c>
      <c r="E38" s="27" t="s">
        <v>211</v>
      </c>
      <c r="F38" s="28" t="s">
        <v>189</v>
      </c>
      <c r="G38" s="29">
        <v>0.68999999999999995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>
      <c r="A40" s="1" t="s">
        <v>193</v>
      </c>
      <c r="E40" s="33" t="s">
        <v>4864</v>
      </c>
    </row>
    <row r="41" ht="153">
      <c r="A41" s="1" t="s">
        <v>194</v>
      </c>
      <c r="E41" s="27" t="s">
        <v>195</v>
      </c>
    </row>
    <row r="42" ht="25.5">
      <c r="A42" s="1" t="s">
        <v>185</v>
      </c>
      <c r="B42" s="1">
        <v>34</v>
      </c>
      <c r="C42" s="26" t="s">
        <v>2977</v>
      </c>
      <c r="D42" t="s">
        <v>2978</v>
      </c>
      <c r="E42" s="27" t="s">
        <v>2979</v>
      </c>
      <c r="F42" s="28" t="s">
        <v>189</v>
      </c>
      <c r="G42" s="29">
        <v>606.98500000000001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192</v>
      </c>
    </row>
    <row r="44" ht="25.5">
      <c r="A44" s="1" t="s">
        <v>193</v>
      </c>
      <c r="E44" s="33" t="s">
        <v>4865</v>
      </c>
    </row>
    <row r="45" ht="153">
      <c r="A45" s="1" t="s">
        <v>194</v>
      </c>
      <c r="E45" s="27" t="s">
        <v>195</v>
      </c>
    </row>
    <row r="46" ht="25.5">
      <c r="A46" s="1" t="s">
        <v>185</v>
      </c>
      <c r="B46" s="1">
        <v>35</v>
      </c>
      <c r="C46" s="26" t="s">
        <v>218</v>
      </c>
      <c r="D46" t="s">
        <v>219</v>
      </c>
      <c r="E46" s="27" t="s">
        <v>220</v>
      </c>
      <c r="F46" s="28" t="s">
        <v>189</v>
      </c>
      <c r="G46" s="29">
        <v>0.40600000000000003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192</v>
      </c>
    </row>
    <row r="48">
      <c r="A48" s="1" t="s">
        <v>193</v>
      </c>
      <c r="E48" s="33" t="s">
        <v>4866</v>
      </c>
    </row>
    <row r="49" ht="153">
      <c r="A49" s="1" t="s">
        <v>194</v>
      </c>
      <c r="E49" s="27" t="s">
        <v>195</v>
      </c>
    </row>
    <row r="50" ht="25.5">
      <c r="A50" s="1" t="s">
        <v>185</v>
      </c>
      <c r="B50" s="1">
        <v>36</v>
      </c>
      <c r="C50" s="26" t="s">
        <v>4867</v>
      </c>
      <c r="D50" t="s">
        <v>4868</v>
      </c>
      <c r="E50" s="27" t="s">
        <v>4869</v>
      </c>
      <c r="F50" s="28" t="s">
        <v>189</v>
      </c>
      <c r="G50" s="29">
        <v>0.041000000000000002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190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192</v>
      </c>
    </row>
    <row r="52">
      <c r="A52" s="1" t="s">
        <v>193</v>
      </c>
      <c r="E52" s="33" t="s">
        <v>4863</v>
      </c>
    </row>
    <row r="53" ht="153">
      <c r="A53" s="1" t="s">
        <v>194</v>
      </c>
      <c r="E53" s="27" t="s">
        <v>195</v>
      </c>
    </row>
    <row r="54" ht="25.5">
      <c r="A54" s="1" t="s">
        <v>185</v>
      </c>
      <c r="B54" s="1">
        <v>37</v>
      </c>
      <c r="C54" s="26" t="s">
        <v>230</v>
      </c>
      <c r="D54" t="s">
        <v>231</v>
      </c>
      <c r="E54" s="27" t="s">
        <v>232</v>
      </c>
      <c r="F54" s="28" t="s">
        <v>189</v>
      </c>
      <c r="G54" s="29">
        <v>0.081000000000000003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190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192</v>
      </c>
    </row>
    <row r="56">
      <c r="A56" s="1" t="s">
        <v>193</v>
      </c>
      <c r="E56" s="33" t="s">
        <v>4870</v>
      </c>
    </row>
    <row r="57" ht="153">
      <c r="A57" s="1" t="s">
        <v>194</v>
      </c>
      <c r="E57" s="27" t="s">
        <v>195</v>
      </c>
    </row>
    <row r="58" ht="25.5">
      <c r="A58" s="1" t="s">
        <v>185</v>
      </c>
      <c r="B58" s="1">
        <v>38</v>
      </c>
      <c r="C58" s="26" t="s">
        <v>4871</v>
      </c>
      <c r="D58" t="s">
        <v>4872</v>
      </c>
      <c r="E58" s="27" t="s">
        <v>4873</v>
      </c>
      <c r="F58" s="28" t="s">
        <v>189</v>
      </c>
      <c r="G58" s="29">
        <v>8.6029999999999998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190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192</v>
      </c>
    </row>
    <row r="60">
      <c r="A60" s="1" t="s">
        <v>193</v>
      </c>
      <c r="E60" s="33" t="s">
        <v>4874</v>
      </c>
    </row>
    <row r="61" ht="153">
      <c r="A61" s="1" t="s">
        <v>194</v>
      </c>
      <c r="E61" s="27" t="s">
        <v>195</v>
      </c>
    </row>
    <row r="62">
      <c r="A62" s="1" t="s">
        <v>182</v>
      </c>
      <c r="C62" s="22" t="s">
        <v>641</v>
      </c>
      <c r="E62" s="23" t="s">
        <v>699</v>
      </c>
      <c r="L62" s="24">
        <f>SUMIFS(L63:L94,A63:A94,"P")</f>
        <v>0</v>
      </c>
      <c r="M62" s="24">
        <f>SUMIFS(M63:M94,A63:A94,"P")</f>
        <v>0</v>
      </c>
      <c r="N62" s="25"/>
    </row>
    <row r="63">
      <c r="A63" s="1" t="s">
        <v>185</v>
      </c>
      <c r="B63" s="1">
        <v>1</v>
      </c>
      <c r="C63" s="26" t="s">
        <v>4875</v>
      </c>
      <c r="D63" t="s">
        <v>239</v>
      </c>
      <c r="E63" s="27" t="s">
        <v>4876</v>
      </c>
      <c r="F63" s="28" t="s">
        <v>241</v>
      </c>
      <c r="G63" s="29">
        <v>43.514000000000003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 ht="25.5">
      <c r="A65" s="1" t="s">
        <v>193</v>
      </c>
      <c r="E65" s="33" t="s">
        <v>4877</v>
      </c>
    </row>
    <row r="66">
      <c r="A66" s="1" t="s">
        <v>194</v>
      </c>
      <c r="E66" s="27" t="s">
        <v>703</v>
      </c>
    </row>
    <row r="67">
      <c r="A67" s="1" t="s">
        <v>185</v>
      </c>
      <c r="B67" s="1">
        <v>2</v>
      </c>
      <c r="C67" s="26" t="s">
        <v>2988</v>
      </c>
      <c r="D67" t="s">
        <v>239</v>
      </c>
      <c r="E67" s="27" t="s">
        <v>2989</v>
      </c>
      <c r="F67" s="28" t="s">
        <v>241</v>
      </c>
      <c r="G67" s="29">
        <v>30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  <c r="E69" s="33" t="s">
        <v>4878</v>
      </c>
    </row>
    <row r="70">
      <c r="A70" s="1" t="s">
        <v>194</v>
      </c>
      <c r="E70" s="27" t="s">
        <v>703</v>
      </c>
    </row>
    <row r="71">
      <c r="A71" s="1" t="s">
        <v>185</v>
      </c>
      <c r="B71" s="1">
        <v>3</v>
      </c>
      <c r="C71" s="26" t="s">
        <v>4879</v>
      </c>
      <c r="D71" t="s">
        <v>239</v>
      </c>
      <c r="E71" s="27" t="s">
        <v>4880</v>
      </c>
      <c r="F71" s="28" t="s">
        <v>2520</v>
      </c>
      <c r="G71" s="29">
        <v>30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  <c r="E73" s="33" t="s">
        <v>4881</v>
      </c>
    </row>
    <row r="74">
      <c r="A74" s="1" t="s">
        <v>194</v>
      </c>
      <c r="E74" s="27" t="s">
        <v>703</v>
      </c>
    </row>
    <row r="75">
      <c r="A75" s="1" t="s">
        <v>185</v>
      </c>
      <c r="B75" s="1">
        <v>4</v>
      </c>
      <c r="C75" s="26" t="s">
        <v>4882</v>
      </c>
      <c r="D75" t="s">
        <v>239</v>
      </c>
      <c r="E75" s="27" t="s">
        <v>4883</v>
      </c>
      <c r="F75" s="28" t="s">
        <v>241</v>
      </c>
      <c r="G75" s="29">
        <v>13.513999999999999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 ht="25.5">
      <c r="A77" s="1" t="s">
        <v>193</v>
      </c>
      <c r="E77" s="33" t="s">
        <v>4884</v>
      </c>
    </row>
    <row r="78">
      <c r="A78" s="1" t="s">
        <v>194</v>
      </c>
      <c r="E78" s="27" t="s">
        <v>703</v>
      </c>
    </row>
    <row r="79">
      <c r="A79" s="1" t="s">
        <v>185</v>
      </c>
      <c r="B79" s="1">
        <v>5</v>
      </c>
      <c r="C79" s="26" t="s">
        <v>4885</v>
      </c>
      <c r="D79" t="s">
        <v>239</v>
      </c>
      <c r="E79" s="27" t="s">
        <v>4886</v>
      </c>
      <c r="F79" s="28" t="s">
        <v>2520</v>
      </c>
      <c r="G79" s="29">
        <v>13.513999999999999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>
      <c r="A81" s="1" t="s">
        <v>193</v>
      </c>
      <c r="E81" s="33" t="s">
        <v>4887</v>
      </c>
    </row>
    <row r="82">
      <c r="A82" s="1" t="s">
        <v>194</v>
      </c>
      <c r="E82" s="27" t="s">
        <v>703</v>
      </c>
    </row>
    <row r="83">
      <c r="A83" s="1" t="s">
        <v>185</v>
      </c>
      <c r="B83" s="1">
        <v>6</v>
      </c>
      <c r="C83" s="26" t="s">
        <v>2999</v>
      </c>
      <c r="D83" t="s">
        <v>239</v>
      </c>
      <c r="E83" s="27" t="s">
        <v>3000</v>
      </c>
      <c r="F83" s="28" t="s">
        <v>241</v>
      </c>
      <c r="G83" s="29">
        <v>43.514000000000003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>
      <c r="A85" s="1" t="s">
        <v>193</v>
      </c>
      <c r="E85" s="33" t="s">
        <v>4888</v>
      </c>
    </row>
    <row r="86">
      <c r="A86" s="1" t="s">
        <v>194</v>
      </c>
      <c r="E86" s="27" t="s">
        <v>703</v>
      </c>
    </row>
    <row r="87">
      <c r="A87" s="1" t="s">
        <v>185</v>
      </c>
      <c r="B87" s="1">
        <v>7</v>
      </c>
      <c r="C87" s="26" t="s">
        <v>262</v>
      </c>
      <c r="D87" t="s">
        <v>239</v>
      </c>
      <c r="E87" s="27" t="s">
        <v>263</v>
      </c>
      <c r="F87" s="28" t="s">
        <v>241</v>
      </c>
      <c r="G87" s="29">
        <v>43.514000000000003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 ht="38.25">
      <c r="A89" s="1" t="s">
        <v>193</v>
      </c>
      <c r="E89" s="33" t="s">
        <v>4889</v>
      </c>
    </row>
    <row r="90">
      <c r="A90" s="1" t="s">
        <v>194</v>
      </c>
      <c r="E90" s="27" t="s">
        <v>703</v>
      </c>
    </row>
    <row r="91">
      <c r="A91" s="1" t="s">
        <v>185</v>
      </c>
      <c r="B91" s="1">
        <v>8</v>
      </c>
      <c r="C91" s="26" t="s">
        <v>2732</v>
      </c>
      <c r="D91" t="s">
        <v>239</v>
      </c>
      <c r="E91" s="27" t="s">
        <v>2733</v>
      </c>
      <c r="F91" s="28" t="s">
        <v>269</v>
      </c>
      <c r="G91" s="29">
        <v>391.06999999999999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4890</v>
      </c>
    </row>
    <row r="94">
      <c r="A94" s="1" t="s">
        <v>194</v>
      </c>
      <c r="E94" s="27" t="s">
        <v>703</v>
      </c>
    </row>
    <row r="95">
      <c r="A95" s="1" t="s">
        <v>182</v>
      </c>
      <c r="C95" s="22" t="s">
        <v>778</v>
      </c>
      <c r="E95" s="23" t="s">
        <v>2801</v>
      </c>
      <c r="L95" s="24">
        <f>SUMIFS(L96:L107,A96:A107,"P")</f>
        <v>0</v>
      </c>
      <c r="M95" s="24">
        <f>SUMIFS(M96:M107,A96:A107,"P")</f>
        <v>0</v>
      </c>
      <c r="N95" s="25"/>
    </row>
    <row r="96">
      <c r="A96" s="1" t="s">
        <v>185</v>
      </c>
      <c r="B96" s="1">
        <v>9</v>
      </c>
      <c r="C96" s="26" t="s">
        <v>4891</v>
      </c>
      <c r="D96" t="s">
        <v>239</v>
      </c>
      <c r="E96" s="27" t="s">
        <v>4892</v>
      </c>
      <c r="F96" s="28" t="s">
        <v>241</v>
      </c>
      <c r="G96" s="29">
        <v>14.9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 ht="38.25">
      <c r="A98" s="1" t="s">
        <v>193</v>
      </c>
      <c r="E98" s="33" t="s">
        <v>4893</v>
      </c>
    </row>
    <row r="99">
      <c r="A99" s="1" t="s">
        <v>194</v>
      </c>
      <c r="E99" s="27" t="s">
        <v>703</v>
      </c>
    </row>
    <row r="100">
      <c r="A100" s="1" t="s">
        <v>185</v>
      </c>
      <c r="B100" s="1">
        <v>10</v>
      </c>
      <c r="C100" s="26" t="s">
        <v>4894</v>
      </c>
      <c r="D100" t="s">
        <v>239</v>
      </c>
      <c r="E100" s="27" t="s">
        <v>4895</v>
      </c>
      <c r="F100" s="28" t="s">
        <v>241</v>
      </c>
      <c r="G100" s="29">
        <v>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  <c r="E102" s="33" t="s">
        <v>4896</v>
      </c>
    </row>
    <row r="103">
      <c r="A103" s="1" t="s">
        <v>194</v>
      </c>
      <c r="E103" s="27" t="s">
        <v>703</v>
      </c>
    </row>
    <row r="104">
      <c r="A104" s="1" t="s">
        <v>185</v>
      </c>
      <c r="B104" s="1">
        <v>11</v>
      </c>
      <c r="C104" s="26" t="s">
        <v>3221</v>
      </c>
      <c r="D104" t="s">
        <v>239</v>
      </c>
      <c r="E104" s="27" t="s">
        <v>3222</v>
      </c>
      <c r="F104" s="28" t="s">
        <v>189</v>
      </c>
      <c r="G104" s="29">
        <v>0.5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>
      <c r="A106" s="1" t="s">
        <v>193</v>
      </c>
      <c r="E106" s="33" t="s">
        <v>4897</v>
      </c>
    </row>
    <row r="107">
      <c r="A107" s="1" t="s">
        <v>194</v>
      </c>
      <c r="E107" s="27" t="s">
        <v>703</v>
      </c>
    </row>
    <row r="108">
      <c r="A108" s="1" t="s">
        <v>182</v>
      </c>
      <c r="C108" s="22" t="s">
        <v>1006</v>
      </c>
      <c r="E108" s="23" t="s">
        <v>3034</v>
      </c>
      <c r="L108" s="24">
        <f>SUMIFS(L109:L112,A109:A112,"P")</f>
        <v>0</v>
      </c>
      <c r="M108" s="24">
        <f>SUMIFS(M109:M112,A109:A112,"P")</f>
        <v>0</v>
      </c>
      <c r="N108" s="25"/>
    </row>
    <row r="109">
      <c r="A109" s="1" t="s">
        <v>185</v>
      </c>
      <c r="B109" s="1">
        <v>12</v>
      </c>
      <c r="C109" s="26" t="s">
        <v>4898</v>
      </c>
      <c r="D109" t="s">
        <v>239</v>
      </c>
      <c r="E109" s="27" t="s">
        <v>4899</v>
      </c>
      <c r="F109" s="28" t="s">
        <v>241</v>
      </c>
      <c r="G109" s="29">
        <v>6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242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>
      <c r="A111" s="1" t="s">
        <v>193</v>
      </c>
      <c r="E111" s="33" t="s">
        <v>4900</v>
      </c>
    </row>
    <row r="112">
      <c r="A112" s="1" t="s">
        <v>194</v>
      </c>
      <c r="E112" s="27" t="s">
        <v>703</v>
      </c>
    </row>
    <row r="113">
      <c r="A113" s="1" t="s">
        <v>182</v>
      </c>
      <c r="C113" s="22" t="s">
        <v>3857</v>
      </c>
      <c r="E113" s="23" t="s">
        <v>4901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185</v>
      </c>
      <c r="B114" s="1">
        <v>13</v>
      </c>
      <c r="C114" s="26" t="s">
        <v>4902</v>
      </c>
      <c r="D114" t="s">
        <v>239</v>
      </c>
      <c r="E114" s="27" t="s">
        <v>4903</v>
      </c>
      <c r="F114" s="28" t="s">
        <v>269</v>
      </c>
      <c r="G114" s="29">
        <v>55.149999999999999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4904</v>
      </c>
    </row>
    <row r="116" ht="25.5">
      <c r="A116" s="1" t="s">
        <v>193</v>
      </c>
      <c r="E116" s="33" t="s">
        <v>4905</v>
      </c>
    </row>
    <row r="117">
      <c r="A117" s="1" t="s">
        <v>194</v>
      </c>
      <c r="E117" s="27" t="s">
        <v>703</v>
      </c>
    </row>
    <row r="118">
      <c r="A118" s="1" t="s">
        <v>182</v>
      </c>
      <c r="C118" s="22" t="s">
        <v>1304</v>
      </c>
      <c r="E118" s="23" t="s">
        <v>4906</v>
      </c>
      <c r="L118" s="24">
        <f>SUMIFS(L119:L138,A119:A138,"P")</f>
        <v>0</v>
      </c>
      <c r="M118" s="24">
        <f>SUMIFS(M119:M138,A119:A138,"P")</f>
        <v>0</v>
      </c>
      <c r="N118" s="25"/>
    </row>
    <row r="119">
      <c r="A119" s="1" t="s">
        <v>185</v>
      </c>
      <c r="B119" s="1">
        <v>39</v>
      </c>
      <c r="C119" s="26" t="s">
        <v>4907</v>
      </c>
      <c r="D119" t="s">
        <v>239</v>
      </c>
      <c r="E119" s="27" t="s">
        <v>4908</v>
      </c>
      <c r="F119" s="28" t="s">
        <v>241</v>
      </c>
      <c r="G119" s="29">
        <v>0.106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242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191</v>
      </c>
      <c r="E120" s="27" t="s">
        <v>243</v>
      </c>
    </row>
    <row r="121">
      <c r="A121" s="1" t="s">
        <v>193</v>
      </c>
      <c r="E121" s="33" t="s">
        <v>4909</v>
      </c>
    </row>
    <row r="122">
      <c r="A122" s="1" t="s">
        <v>194</v>
      </c>
      <c r="E122" s="27" t="s">
        <v>703</v>
      </c>
    </row>
    <row r="123">
      <c r="A123" s="1" t="s">
        <v>185</v>
      </c>
      <c r="B123" s="1">
        <v>40</v>
      </c>
      <c r="C123" s="26" t="s">
        <v>4910</v>
      </c>
      <c r="D123" t="s">
        <v>239</v>
      </c>
      <c r="E123" s="27" t="s">
        <v>4911</v>
      </c>
      <c r="F123" s="28" t="s">
        <v>269</v>
      </c>
      <c r="G123" s="29">
        <v>34.914000000000001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4912</v>
      </c>
    </row>
    <row r="125">
      <c r="A125" s="1" t="s">
        <v>193</v>
      </c>
      <c r="E125" s="33" t="s">
        <v>4913</v>
      </c>
    </row>
    <row r="126">
      <c r="A126" s="1" t="s">
        <v>194</v>
      </c>
      <c r="E126" s="27" t="s">
        <v>703</v>
      </c>
    </row>
    <row r="127">
      <c r="A127" s="1" t="s">
        <v>185</v>
      </c>
      <c r="B127" s="1">
        <v>41</v>
      </c>
      <c r="C127" s="26" t="s">
        <v>4914</v>
      </c>
      <c r="D127" t="s">
        <v>239</v>
      </c>
      <c r="E127" s="27" t="s">
        <v>4915</v>
      </c>
      <c r="F127" s="28" t="s">
        <v>289</v>
      </c>
      <c r="G127" s="29">
        <v>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4916</v>
      </c>
    </row>
    <row r="129">
      <c r="A129" s="1" t="s">
        <v>193</v>
      </c>
      <c r="E129" s="33" t="s">
        <v>4917</v>
      </c>
    </row>
    <row r="130">
      <c r="A130" s="1" t="s">
        <v>194</v>
      </c>
      <c r="E130" s="27" t="s">
        <v>703</v>
      </c>
    </row>
    <row r="131">
      <c r="A131" s="1" t="s">
        <v>185</v>
      </c>
      <c r="B131" s="1">
        <v>42</v>
      </c>
      <c r="C131" s="26" t="s">
        <v>4918</v>
      </c>
      <c r="D131" t="s">
        <v>239</v>
      </c>
      <c r="E131" s="27" t="s">
        <v>4919</v>
      </c>
      <c r="F131" s="28" t="s">
        <v>289</v>
      </c>
      <c r="G131" s="29">
        <v>12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4920</v>
      </c>
    </row>
    <row r="133">
      <c r="A133" s="1" t="s">
        <v>193</v>
      </c>
      <c r="E133" s="33" t="s">
        <v>4921</v>
      </c>
    </row>
    <row r="134">
      <c r="A134" s="1" t="s">
        <v>194</v>
      </c>
      <c r="E134" s="27" t="s">
        <v>703</v>
      </c>
    </row>
    <row r="135">
      <c r="A135" s="1" t="s">
        <v>185</v>
      </c>
      <c r="B135" s="1">
        <v>43</v>
      </c>
      <c r="C135" s="26" t="s">
        <v>4922</v>
      </c>
      <c r="D135" t="s">
        <v>239</v>
      </c>
      <c r="E135" s="27" t="s">
        <v>4923</v>
      </c>
      <c r="F135" s="28" t="s">
        <v>285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759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4848</v>
      </c>
    </row>
    <row r="138" ht="25.5">
      <c r="A138" s="1" t="s">
        <v>194</v>
      </c>
      <c r="E138" s="27" t="s">
        <v>4849</v>
      </c>
    </row>
    <row r="139">
      <c r="A139" s="1" t="s">
        <v>182</v>
      </c>
      <c r="C139" s="22" t="s">
        <v>4924</v>
      </c>
      <c r="E139" s="23" t="s">
        <v>4925</v>
      </c>
      <c r="L139" s="24">
        <f>SUMIFS(L140:L143,A140:A143,"P")</f>
        <v>0</v>
      </c>
      <c r="M139" s="24">
        <f>SUMIFS(M140:M143,A140:A143,"P")</f>
        <v>0</v>
      </c>
      <c r="N139" s="25"/>
    </row>
    <row r="140">
      <c r="A140" s="1" t="s">
        <v>185</v>
      </c>
      <c r="B140" s="1">
        <v>14</v>
      </c>
      <c r="C140" s="26" t="s">
        <v>4926</v>
      </c>
      <c r="D140" t="s">
        <v>239</v>
      </c>
      <c r="E140" s="27" t="s">
        <v>4927</v>
      </c>
      <c r="F140" s="28" t="s">
        <v>4928</v>
      </c>
      <c r="G140" s="29">
        <v>150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>
      <c r="A142" s="1" t="s">
        <v>193</v>
      </c>
      <c r="E142" s="33" t="s">
        <v>4929</v>
      </c>
    </row>
    <row r="143">
      <c r="A143" s="1" t="s">
        <v>194</v>
      </c>
      <c r="E143" s="27" t="s">
        <v>703</v>
      </c>
    </row>
    <row r="144">
      <c r="A144" s="1" t="s">
        <v>182</v>
      </c>
      <c r="C144" s="22" t="s">
        <v>4930</v>
      </c>
      <c r="E144" s="23" t="s">
        <v>4931</v>
      </c>
      <c r="L144" s="24">
        <f>SUMIFS(L145:L180,A145:A180,"P")</f>
        <v>0</v>
      </c>
      <c r="M144" s="24">
        <f>SUMIFS(M145:M180,A145:A180,"P")</f>
        <v>0</v>
      </c>
      <c r="N144" s="25"/>
    </row>
    <row r="145">
      <c r="A145" s="1" t="s">
        <v>185</v>
      </c>
      <c r="B145" s="1">
        <v>15</v>
      </c>
      <c r="C145" s="26" t="s">
        <v>4932</v>
      </c>
      <c r="D145" t="s">
        <v>239</v>
      </c>
      <c r="E145" s="27" t="s">
        <v>4933</v>
      </c>
      <c r="F145" s="28" t="s">
        <v>241</v>
      </c>
      <c r="G145" s="29">
        <v>249.273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4934</v>
      </c>
    </row>
    <row r="147" ht="25.5">
      <c r="A147" s="1" t="s">
        <v>193</v>
      </c>
      <c r="E147" s="33" t="s">
        <v>4935</v>
      </c>
    </row>
    <row r="148">
      <c r="A148" s="1" t="s">
        <v>194</v>
      </c>
      <c r="E148" s="27" t="s">
        <v>703</v>
      </c>
    </row>
    <row r="149">
      <c r="A149" s="1" t="s">
        <v>185</v>
      </c>
      <c r="B149" s="1">
        <v>16</v>
      </c>
      <c r="C149" s="26" t="s">
        <v>4936</v>
      </c>
      <c r="D149" t="s">
        <v>239</v>
      </c>
      <c r="E149" s="27" t="s">
        <v>4937</v>
      </c>
      <c r="F149" s="28" t="s">
        <v>1320</v>
      </c>
      <c r="G149" s="29">
        <v>10656.421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>
      <c r="A151" s="1" t="s">
        <v>193</v>
      </c>
      <c r="E151" s="33" t="s">
        <v>4938</v>
      </c>
    </row>
    <row r="152">
      <c r="A152" s="1" t="s">
        <v>194</v>
      </c>
      <c r="E152" s="27" t="s">
        <v>703</v>
      </c>
    </row>
    <row r="153">
      <c r="A153" s="1" t="s">
        <v>185</v>
      </c>
      <c r="B153" s="1">
        <v>17</v>
      </c>
      <c r="C153" s="26" t="s">
        <v>3177</v>
      </c>
      <c r="D153" t="s">
        <v>239</v>
      </c>
      <c r="E153" s="27" t="s">
        <v>3178</v>
      </c>
      <c r="F153" s="28" t="s">
        <v>241</v>
      </c>
      <c r="G153" s="29">
        <v>20.5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4939</v>
      </c>
    </row>
    <row r="155" ht="25.5">
      <c r="A155" s="1" t="s">
        <v>193</v>
      </c>
      <c r="E155" s="33" t="s">
        <v>4940</v>
      </c>
    </row>
    <row r="156">
      <c r="A156" s="1" t="s">
        <v>194</v>
      </c>
      <c r="E156" s="27" t="s">
        <v>703</v>
      </c>
    </row>
    <row r="157">
      <c r="A157" s="1" t="s">
        <v>185</v>
      </c>
      <c r="B157" s="1">
        <v>18</v>
      </c>
      <c r="C157" s="26" t="s">
        <v>4941</v>
      </c>
      <c r="D157" t="s">
        <v>239</v>
      </c>
      <c r="E157" s="27" t="s">
        <v>4942</v>
      </c>
      <c r="F157" s="28" t="s">
        <v>1320</v>
      </c>
      <c r="G157" s="29">
        <v>973.75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>
      <c r="A159" s="1" t="s">
        <v>193</v>
      </c>
      <c r="E159" s="33" t="s">
        <v>4943</v>
      </c>
    </row>
    <row r="160">
      <c r="A160" s="1" t="s">
        <v>194</v>
      </c>
      <c r="E160" s="27" t="s">
        <v>703</v>
      </c>
    </row>
    <row r="161">
      <c r="A161" s="1" t="s">
        <v>185</v>
      </c>
      <c r="B161" s="1">
        <v>19</v>
      </c>
      <c r="C161" s="26" t="s">
        <v>4944</v>
      </c>
      <c r="D161" t="s">
        <v>239</v>
      </c>
      <c r="E161" s="27" t="s">
        <v>4945</v>
      </c>
      <c r="F161" s="28" t="s">
        <v>241</v>
      </c>
      <c r="G161" s="29">
        <v>23.114000000000001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4946</v>
      </c>
    </row>
    <row r="163" ht="51">
      <c r="A163" s="1" t="s">
        <v>193</v>
      </c>
      <c r="E163" s="33" t="s">
        <v>4947</v>
      </c>
    </row>
    <row r="164">
      <c r="A164" s="1" t="s">
        <v>194</v>
      </c>
      <c r="E164" s="27" t="s">
        <v>703</v>
      </c>
    </row>
    <row r="165">
      <c r="A165" s="1" t="s">
        <v>185</v>
      </c>
      <c r="B165" s="1">
        <v>20</v>
      </c>
      <c r="C165" s="26" t="s">
        <v>4948</v>
      </c>
      <c r="D165" t="s">
        <v>239</v>
      </c>
      <c r="E165" s="27" t="s">
        <v>4949</v>
      </c>
      <c r="F165" s="28" t="s">
        <v>1320</v>
      </c>
      <c r="G165" s="29">
        <v>878.33199999999999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  <c r="E167" s="33" t="s">
        <v>4950</v>
      </c>
    </row>
    <row r="168">
      <c r="A168" s="1" t="s">
        <v>194</v>
      </c>
      <c r="E168" s="27" t="s">
        <v>703</v>
      </c>
    </row>
    <row r="169">
      <c r="A169" s="1" t="s">
        <v>185</v>
      </c>
      <c r="B169" s="1">
        <v>21</v>
      </c>
      <c r="C169" s="26" t="s">
        <v>3181</v>
      </c>
      <c r="D169" t="s">
        <v>239</v>
      </c>
      <c r="E169" s="27" t="s">
        <v>3182</v>
      </c>
      <c r="F169" s="28" t="s">
        <v>241</v>
      </c>
      <c r="G169" s="29">
        <v>118.985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4951</v>
      </c>
    </row>
    <row r="171" ht="51">
      <c r="A171" s="1" t="s">
        <v>193</v>
      </c>
      <c r="E171" s="33" t="s">
        <v>4952</v>
      </c>
    </row>
    <row r="172">
      <c r="A172" s="1" t="s">
        <v>194</v>
      </c>
      <c r="E172" s="27" t="s">
        <v>703</v>
      </c>
    </row>
    <row r="173">
      <c r="A173" s="1" t="s">
        <v>185</v>
      </c>
      <c r="B173" s="1">
        <v>22</v>
      </c>
      <c r="C173" s="26" t="s">
        <v>4953</v>
      </c>
      <c r="D173" t="s">
        <v>239</v>
      </c>
      <c r="E173" s="27" t="s">
        <v>4954</v>
      </c>
      <c r="F173" s="28" t="s">
        <v>1320</v>
      </c>
      <c r="G173" s="29">
        <v>5448.3230000000003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>
      <c r="A175" s="1" t="s">
        <v>193</v>
      </c>
      <c r="E175" s="33" t="s">
        <v>4955</v>
      </c>
    </row>
    <row r="176">
      <c r="A176" s="1" t="s">
        <v>194</v>
      </c>
      <c r="E176" s="27" t="s">
        <v>703</v>
      </c>
    </row>
    <row r="177">
      <c r="A177" s="1" t="s">
        <v>185</v>
      </c>
      <c r="B177" s="1">
        <v>23</v>
      </c>
      <c r="C177" s="26" t="s">
        <v>4956</v>
      </c>
      <c r="D177" t="s">
        <v>239</v>
      </c>
      <c r="E177" s="27" t="s">
        <v>4957</v>
      </c>
      <c r="F177" s="28" t="s">
        <v>269</v>
      </c>
      <c r="G177" s="29">
        <v>35.149999999999999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191</v>
      </c>
      <c r="E178" s="27" t="s">
        <v>243</v>
      </c>
    </row>
    <row r="179" ht="38.25">
      <c r="A179" s="1" t="s">
        <v>193</v>
      </c>
      <c r="E179" s="33" t="s">
        <v>4958</v>
      </c>
    </row>
    <row r="180">
      <c r="A180" s="1" t="s">
        <v>194</v>
      </c>
      <c r="E180" s="27" t="s">
        <v>703</v>
      </c>
    </row>
    <row r="181">
      <c r="A181" s="1" t="s">
        <v>182</v>
      </c>
      <c r="C181" s="22" t="s">
        <v>4959</v>
      </c>
      <c r="E181" s="23" t="s">
        <v>4960</v>
      </c>
      <c r="L181" s="24">
        <f>SUMIFS(L182:L189,A182:A189,"P")</f>
        <v>0</v>
      </c>
      <c r="M181" s="24">
        <f>SUMIFS(M182:M189,A182:A189,"P")</f>
        <v>0</v>
      </c>
      <c r="N181" s="25"/>
    </row>
    <row r="182">
      <c r="A182" s="1" t="s">
        <v>185</v>
      </c>
      <c r="B182" s="1">
        <v>24</v>
      </c>
      <c r="C182" s="26" t="s">
        <v>4961</v>
      </c>
      <c r="D182" t="s">
        <v>239</v>
      </c>
      <c r="E182" s="27" t="s">
        <v>4962</v>
      </c>
      <c r="F182" s="28" t="s">
        <v>4928</v>
      </c>
      <c r="G182" s="29">
        <v>1040.4059999999999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4963</v>
      </c>
    </row>
    <row r="184" ht="25.5">
      <c r="A184" s="1" t="s">
        <v>193</v>
      </c>
      <c r="E184" s="33" t="s">
        <v>4964</v>
      </c>
    </row>
    <row r="185">
      <c r="A185" s="1" t="s">
        <v>194</v>
      </c>
      <c r="E185" s="27" t="s">
        <v>703</v>
      </c>
    </row>
    <row r="186">
      <c r="A186" s="1" t="s">
        <v>185</v>
      </c>
      <c r="B186" s="1">
        <v>25</v>
      </c>
      <c r="C186" s="26" t="s">
        <v>4965</v>
      </c>
      <c r="D186" t="s">
        <v>239</v>
      </c>
      <c r="E186" s="27" t="s">
        <v>4966</v>
      </c>
      <c r="F186" s="28" t="s">
        <v>1320</v>
      </c>
      <c r="G186" s="29">
        <v>1324.482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 ht="63.75">
      <c r="A188" s="1" t="s">
        <v>193</v>
      </c>
      <c r="E188" s="33" t="s">
        <v>4967</v>
      </c>
    </row>
    <row r="189">
      <c r="A189" s="1" t="s">
        <v>194</v>
      </c>
      <c r="E189" s="27" t="s">
        <v>703</v>
      </c>
    </row>
  </sheetData>
  <sheetProtection sheet="1" objects="1" scenarios="1" spinCount="100000" saltValue="3854kOV092ixdy+S1oNRirFwFpHWwnxkjRQPo8iR+AnCB8H0nLuqlk0YY9YzcbLMkavwtt97dih3ZlbrOEj8KQ==" hashValue="GeQWZSomz18AJSV7T/sfgy7Eh2hqJpfRH+m8O29R3CcWn8xTWMvGnWkAx/8J9X3J42qTGMJlJxaUEuGAH66L3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122</v>
      </c>
      <c r="M3" s="20">
        <f>Rekapitulace!C65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122</v>
      </c>
      <c r="D4" s="1"/>
      <c r="E4" s="17" t="s">
        <v>123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COUNTIFS(L8:L120,"=0",A8:A120,"P")+COUNTIFS(L8:L120,"",A8:A120,"P")+SUM(Q8:Q120)</f>
        <v>0</v>
      </c>
    </row>
    <row r="8">
      <c r="A8" s="1" t="s">
        <v>180</v>
      </c>
      <c r="C8" s="22" t="s">
        <v>4968</v>
      </c>
      <c r="E8" s="23" t="s">
        <v>125</v>
      </c>
      <c r="L8" s="24">
        <f>L9+L18+L67+L84+L97+L110+L115</f>
        <v>0</v>
      </c>
      <c r="M8" s="24">
        <f>M9+M18+M67+M84+M97+M110+M115</f>
        <v>0</v>
      </c>
      <c r="N8" s="25"/>
    </row>
    <row r="9">
      <c r="A9" s="1" t="s">
        <v>182</v>
      </c>
      <c r="C9" s="22" t="s">
        <v>239</v>
      </c>
      <c r="E9" s="23" t="s">
        <v>2010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185</v>
      </c>
      <c r="B10" s="1">
        <v>25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11.186999999999999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 ht="76.5">
      <c r="A12" s="1" t="s">
        <v>193</v>
      </c>
      <c r="E12" s="33" t="s">
        <v>4969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26</v>
      </c>
      <c r="C14" s="26" t="s">
        <v>202</v>
      </c>
      <c r="D14" t="s">
        <v>203</v>
      </c>
      <c r="E14" s="27" t="s">
        <v>204</v>
      </c>
      <c r="F14" s="28" t="s">
        <v>189</v>
      </c>
      <c r="G14" s="29">
        <v>0.80000000000000004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 ht="25.5">
      <c r="A16" s="1" t="s">
        <v>193</v>
      </c>
      <c r="E16" s="33" t="s">
        <v>4970</v>
      </c>
    </row>
    <row r="17" ht="153">
      <c r="A17" s="1" t="s">
        <v>194</v>
      </c>
      <c r="E17" s="27" t="s">
        <v>195</v>
      </c>
    </row>
    <row r="18">
      <c r="A18" s="1" t="s">
        <v>182</v>
      </c>
      <c r="C18" s="22" t="s">
        <v>641</v>
      </c>
      <c r="E18" s="23" t="s">
        <v>699</v>
      </c>
      <c r="L18" s="24">
        <f>SUMIFS(L19:L66,A19:A66,"P")</f>
        <v>0</v>
      </c>
      <c r="M18" s="24">
        <f>SUMIFS(M19:M66,A19:A66,"P")</f>
        <v>0</v>
      </c>
      <c r="N18" s="25"/>
    </row>
    <row r="19">
      <c r="A19" s="1" t="s">
        <v>185</v>
      </c>
      <c r="B19" s="1">
        <v>1</v>
      </c>
      <c r="C19" s="26" t="s">
        <v>4971</v>
      </c>
      <c r="D19" t="s">
        <v>239</v>
      </c>
      <c r="E19" s="27" t="s">
        <v>4972</v>
      </c>
      <c r="F19" s="28" t="s">
        <v>241</v>
      </c>
      <c r="G19" s="29">
        <v>3.012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191</v>
      </c>
      <c r="E20" s="27" t="s">
        <v>4973</v>
      </c>
    </row>
    <row r="21" ht="25.5">
      <c r="A21" s="1" t="s">
        <v>193</v>
      </c>
      <c r="E21" s="33" t="s">
        <v>4974</v>
      </c>
    </row>
    <row r="22">
      <c r="A22" s="1" t="s">
        <v>194</v>
      </c>
      <c r="E22" s="27" t="s">
        <v>703</v>
      </c>
    </row>
    <row r="23">
      <c r="A23" s="1" t="s">
        <v>185</v>
      </c>
      <c r="B23" s="1">
        <v>2</v>
      </c>
      <c r="C23" s="26" t="s">
        <v>4975</v>
      </c>
      <c r="D23" t="s">
        <v>239</v>
      </c>
      <c r="E23" s="27" t="s">
        <v>4976</v>
      </c>
      <c r="F23" s="28" t="s">
        <v>2520</v>
      </c>
      <c r="G23" s="29">
        <v>3.012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242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191</v>
      </c>
      <c r="E24" s="27" t="s">
        <v>4973</v>
      </c>
    </row>
    <row r="25" ht="38.25">
      <c r="A25" s="1" t="s">
        <v>193</v>
      </c>
      <c r="E25" s="33" t="s">
        <v>4977</v>
      </c>
    </row>
    <row r="26">
      <c r="A26" s="1" t="s">
        <v>194</v>
      </c>
      <c r="E26" s="27" t="s">
        <v>703</v>
      </c>
    </row>
    <row r="27">
      <c r="A27" s="1" t="s">
        <v>185</v>
      </c>
      <c r="B27" s="1">
        <v>3</v>
      </c>
      <c r="C27" s="26" t="s">
        <v>3592</v>
      </c>
      <c r="D27" t="s">
        <v>239</v>
      </c>
      <c r="E27" s="27" t="s">
        <v>3593</v>
      </c>
      <c r="F27" s="28" t="s">
        <v>241</v>
      </c>
      <c r="G27" s="29">
        <v>4.7619999999999996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242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4978</v>
      </c>
    </row>
    <row r="29" ht="76.5">
      <c r="A29" s="1" t="s">
        <v>193</v>
      </c>
      <c r="E29" s="33" t="s">
        <v>4979</v>
      </c>
    </row>
    <row r="30">
      <c r="A30" s="1" t="s">
        <v>194</v>
      </c>
      <c r="E30" s="27" t="s">
        <v>703</v>
      </c>
    </row>
    <row r="31">
      <c r="A31" s="1" t="s">
        <v>185</v>
      </c>
      <c r="B31" s="1">
        <v>4</v>
      </c>
      <c r="C31" s="26" t="s">
        <v>3596</v>
      </c>
      <c r="D31" t="s">
        <v>239</v>
      </c>
      <c r="E31" s="27" t="s">
        <v>3597</v>
      </c>
      <c r="F31" s="28" t="s">
        <v>2520</v>
      </c>
      <c r="G31" s="29">
        <v>4.7619999999999996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4980</v>
      </c>
    </row>
    <row r="33" ht="76.5">
      <c r="A33" s="1" t="s">
        <v>193</v>
      </c>
      <c r="E33" s="33" t="s">
        <v>4979</v>
      </c>
    </row>
    <row r="34">
      <c r="A34" s="1" t="s">
        <v>194</v>
      </c>
      <c r="E34" s="27" t="s">
        <v>703</v>
      </c>
    </row>
    <row r="35">
      <c r="A35" s="1" t="s">
        <v>185</v>
      </c>
      <c r="B35" s="1">
        <v>7</v>
      </c>
      <c r="C35" s="26" t="s">
        <v>4882</v>
      </c>
      <c r="D35" t="s">
        <v>239</v>
      </c>
      <c r="E35" s="27" t="s">
        <v>4883</v>
      </c>
      <c r="F35" s="28" t="s">
        <v>241</v>
      </c>
      <c r="G35" s="29">
        <v>5.0209999999999999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243</v>
      </c>
    </row>
    <row r="37" ht="51">
      <c r="A37" s="1" t="s">
        <v>193</v>
      </c>
      <c r="E37" s="33" t="s">
        <v>4981</v>
      </c>
    </row>
    <row r="38">
      <c r="A38" s="1" t="s">
        <v>194</v>
      </c>
      <c r="E38" s="27" t="s">
        <v>703</v>
      </c>
    </row>
    <row r="39">
      <c r="A39" s="1" t="s">
        <v>185</v>
      </c>
      <c r="B39" s="1">
        <v>8</v>
      </c>
      <c r="C39" s="26" t="s">
        <v>4885</v>
      </c>
      <c r="D39" t="s">
        <v>239</v>
      </c>
      <c r="E39" s="27" t="s">
        <v>4886</v>
      </c>
      <c r="F39" s="28" t="s">
        <v>2520</v>
      </c>
      <c r="G39" s="29">
        <v>63.899000000000001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4982</v>
      </c>
    </row>
    <row r="41" ht="102">
      <c r="A41" s="1" t="s">
        <v>193</v>
      </c>
      <c r="E41" s="33" t="s">
        <v>4983</v>
      </c>
    </row>
    <row r="42">
      <c r="A42" s="1" t="s">
        <v>194</v>
      </c>
      <c r="E42" s="27" t="s">
        <v>703</v>
      </c>
    </row>
    <row r="43">
      <c r="A43" s="1" t="s">
        <v>185</v>
      </c>
      <c r="B43" s="1">
        <v>5</v>
      </c>
      <c r="C43" s="26" t="s">
        <v>4984</v>
      </c>
      <c r="D43" t="s">
        <v>239</v>
      </c>
      <c r="E43" s="27" t="s">
        <v>4985</v>
      </c>
      <c r="F43" s="28" t="s">
        <v>241</v>
      </c>
      <c r="G43" s="29">
        <v>2.944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 ht="51">
      <c r="A45" s="1" t="s">
        <v>193</v>
      </c>
      <c r="E45" s="33" t="s">
        <v>4986</v>
      </c>
    </row>
    <row r="46">
      <c r="A46" s="1" t="s">
        <v>194</v>
      </c>
      <c r="E46" s="27" t="s">
        <v>703</v>
      </c>
    </row>
    <row r="47">
      <c r="A47" s="1" t="s">
        <v>185</v>
      </c>
      <c r="B47" s="1">
        <v>6</v>
      </c>
      <c r="C47" s="26" t="s">
        <v>4987</v>
      </c>
      <c r="D47" t="s">
        <v>239</v>
      </c>
      <c r="E47" s="27" t="s">
        <v>4988</v>
      </c>
      <c r="F47" s="28" t="s">
        <v>2520</v>
      </c>
      <c r="G47" s="29">
        <v>55.936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 ht="63.75">
      <c r="A49" s="1" t="s">
        <v>193</v>
      </c>
      <c r="E49" s="33" t="s">
        <v>4989</v>
      </c>
    </row>
    <row r="50">
      <c r="A50" s="1" t="s">
        <v>194</v>
      </c>
      <c r="E50" s="27" t="s">
        <v>703</v>
      </c>
    </row>
    <row r="51">
      <c r="A51" s="1" t="s">
        <v>185</v>
      </c>
      <c r="B51" s="1">
        <v>9</v>
      </c>
      <c r="C51" s="26" t="s">
        <v>2999</v>
      </c>
      <c r="D51" t="s">
        <v>239</v>
      </c>
      <c r="E51" s="27" t="s">
        <v>3000</v>
      </c>
      <c r="F51" s="28" t="s">
        <v>241</v>
      </c>
      <c r="G51" s="29">
        <v>13.989000000000001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 ht="89.25">
      <c r="A53" s="1" t="s">
        <v>193</v>
      </c>
      <c r="E53" s="33" t="s">
        <v>4990</v>
      </c>
    </row>
    <row r="54">
      <c r="A54" s="1" t="s">
        <v>194</v>
      </c>
      <c r="E54" s="27" t="s">
        <v>703</v>
      </c>
    </row>
    <row r="55">
      <c r="A55" s="1" t="s">
        <v>185</v>
      </c>
      <c r="B55" s="1">
        <v>10</v>
      </c>
      <c r="C55" s="26" t="s">
        <v>262</v>
      </c>
      <c r="D55" t="s">
        <v>239</v>
      </c>
      <c r="E55" s="27" t="s">
        <v>263</v>
      </c>
      <c r="F55" s="28" t="s">
        <v>241</v>
      </c>
      <c r="G55" s="29">
        <v>1.75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 ht="25.5">
      <c r="A57" s="1" t="s">
        <v>193</v>
      </c>
      <c r="E57" s="33" t="s">
        <v>4991</v>
      </c>
    </row>
    <row r="58">
      <c r="A58" s="1" t="s">
        <v>194</v>
      </c>
      <c r="E58" s="27" t="s">
        <v>703</v>
      </c>
    </row>
    <row r="59">
      <c r="A59" s="1" t="s">
        <v>185</v>
      </c>
      <c r="B59" s="1">
        <v>11</v>
      </c>
      <c r="C59" s="26" t="s">
        <v>2732</v>
      </c>
      <c r="D59" t="s">
        <v>239</v>
      </c>
      <c r="E59" s="27" t="s">
        <v>2733</v>
      </c>
      <c r="F59" s="28" t="s">
        <v>269</v>
      </c>
      <c r="G59" s="29">
        <v>65.540000000000006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4992</v>
      </c>
    </row>
    <row r="61" ht="25.5">
      <c r="A61" s="1" t="s">
        <v>193</v>
      </c>
      <c r="E61" s="33" t="s">
        <v>4993</v>
      </c>
    </row>
    <row r="62">
      <c r="A62" s="1" t="s">
        <v>194</v>
      </c>
      <c r="E62" s="27" t="s">
        <v>703</v>
      </c>
    </row>
    <row r="63">
      <c r="A63" s="1" t="s">
        <v>185</v>
      </c>
      <c r="B63" s="1">
        <v>12</v>
      </c>
      <c r="C63" s="26" t="s">
        <v>4994</v>
      </c>
      <c r="D63" t="s">
        <v>239</v>
      </c>
      <c r="E63" s="27" t="s">
        <v>4995</v>
      </c>
      <c r="F63" s="28" t="s">
        <v>241</v>
      </c>
      <c r="G63" s="29">
        <v>3.2770000000000001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4996</v>
      </c>
    </row>
    <row r="65" ht="25.5">
      <c r="A65" s="1" t="s">
        <v>193</v>
      </c>
      <c r="E65" s="33" t="s">
        <v>4997</v>
      </c>
    </row>
    <row r="66">
      <c r="A66" s="1" t="s">
        <v>194</v>
      </c>
      <c r="E66" s="27" t="s">
        <v>703</v>
      </c>
    </row>
    <row r="67">
      <c r="A67" s="1" t="s">
        <v>182</v>
      </c>
      <c r="C67" s="22" t="s">
        <v>778</v>
      </c>
      <c r="E67" s="23" t="s">
        <v>2801</v>
      </c>
      <c r="L67" s="24">
        <f>SUMIFS(L68:L83,A68:A83,"P")</f>
        <v>0</v>
      </c>
      <c r="M67" s="24">
        <f>SUMIFS(M68:M83,A68:A83,"P")</f>
        <v>0</v>
      </c>
      <c r="N67" s="25"/>
    </row>
    <row r="68">
      <c r="A68" s="1" t="s">
        <v>185</v>
      </c>
      <c r="B68" s="1">
        <v>15</v>
      </c>
      <c r="C68" s="26" t="s">
        <v>4891</v>
      </c>
      <c r="D68" t="s">
        <v>239</v>
      </c>
      <c r="E68" s="27" t="s">
        <v>4892</v>
      </c>
      <c r="F68" s="28" t="s">
        <v>241</v>
      </c>
      <c r="G68" s="29">
        <v>1.0169999999999999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4998</v>
      </c>
    </row>
    <row r="70" ht="63.75">
      <c r="A70" s="1" t="s">
        <v>193</v>
      </c>
      <c r="E70" s="33" t="s">
        <v>4999</v>
      </c>
    </row>
    <row r="71">
      <c r="A71" s="1" t="s">
        <v>194</v>
      </c>
      <c r="E71" s="27" t="s">
        <v>703</v>
      </c>
    </row>
    <row r="72">
      <c r="A72" s="1" t="s">
        <v>185</v>
      </c>
      <c r="B72" s="1">
        <v>16</v>
      </c>
      <c r="C72" s="26" t="s">
        <v>5000</v>
      </c>
      <c r="D72" t="s">
        <v>239</v>
      </c>
      <c r="E72" s="27" t="s">
        <v>5001</v>
      </c>
      <c r="F72" s="28" t="s">
        <v>241</v>
      </c>
      <c r="G72" s="29">
        <v>5.5750000000000002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 ht="51">
      <c r="A74" s="1" t="s">
        <v>193</v>
      </c>
      <c r="E74" s="33" t="s">
        <v>5002</v>
      </c>
    </row>
    <row r="75">
      <c r="A75" s="1" t="s">
        <v>194</v>
      </c>
      <c r="E75" s="27" t="s">
        <v>703</v>
      </c>
    </row>
    <row r="76">
      <c r="A76" s="1" t="s">
        <v>185</v>
      </c>
      <c r="B76" s="1">
        <v>13</v>
      </c>
      <c r="C76" s="26" t="s">
        <v>5003</v>
      </c>
      <c r="D76" t="s">
        <v>239</v>
      </c>
      <c r="E76" s="27" t="s">
        <v>5004</v>
      </c>
      <c r="F76" s="28" t="s">
        <v>289</v>
      </c>
      <c r="G76" s="29">
        <v>50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 ht="25.5">
      <c r="A78" s="1" t="s">
        <v>193</v>
      </c>
      <c r="E78" s="33" t="s">
        <v>5005</v>
      </c>
    </row>
    <row r="79" ht="102">
      <c r="A79" s="1" t="s">
        <v>194</v>
      </c>
      <c r="E79" s="27" t="s">
        <v>5006</v>
      </c>
    </row>
    <row r="80">
      <c r="A80" s="1" t="s">
        <v>185</v>
      </c>
      <c r="B80" s="1">
        <v>14</v>
      </c>
      <c r="C80" s="26" t="s">
        <v>5007</v>
      </c>
      <c r="D80" t="s">
        <v>239</v>
      </c>
      <c r="E80" s="27" t="s">
        <v>5008</v>
      </c>
      <c r="F80" s="28" t="s">
        <v>289</v>
      </c>
      <c r="G80" s="29">
        <v>2.2000000000000002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 ht="25.5">
      <c r="A82" s="1" t="s">
        <v>193</v>
      </c>
      <c r="E82" s="33" t="s">
        <v>5009</v>
      </c>
    </row>
    <row r="83" ht="102">
      <c r="A83" s="1" t="s">
        <v>194</v>
      </c>
      <c r="E83" s="27" t="s">
        <v>5006</v>
      </c>
    </row>
    <row r="84">
      <c r="A84" s="1" t="s">
        <v>182</v>
      </c>
      <c r="C84" s="22" t="s">
        <v>1006</v>
      </c>
      <c r="E84" s="23" t="s">
        <v>3034</v>
      </c>
      <c r="L84" s="24">
        <f>SUMIFS(L85:L96,A85:A96,"P")</f>
        <v>0</v>
      </c>
      <c r="M84" s="24">
        <f>SUMIFS(M85:M96,A85:A96,"P")</f>
        <v>0</v>
      </c>
      <c r="N84" s="25"/>
    </row>
    <row r="85">
      <c r="A85" s="1" t="s">
        <v>185</v>
      </c>
      <c r="B85" s="1">
        <v>17</v>
      </c>
      <c r="C85" s="26" t="s">
        <v>5010</v>
      </c>
      <c r="D85" t="s">
        <v>239</v>
      </c>
      <c r="E85" s="27" t="s">
        <v>5011</v>
      </c>
      <c r="F85" s="28" t="s">
        <v>4267</v>
      </c>
      <c r="G85" s="29">
        <v>53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242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191</v>
      </c>
      <c r="E86" s="27" t="s">
        <v>243</v>
      </c>
    </row>
    <row r="87" ht="51">
      <c r="A87" s="1" t="s">
        <v>193</v>
      </c>
      <c r="E87" s="33" t="s">
        <v>5012</v>
      </c>
    </row>
    <row r="88">
      <c r="A88" s="1" t="s">
        <v>194</v>
      </c>
      <c r="E88" s="27" t="s">
        <v>703</v>
      </c>
    </row>
    <row r="89">
      <c r="A89" s="1" t="s">
        <v>185</v>
      </c>
      <c r="B89" s="1">
        <v>18</v>
      </c>
      <c r="C89" s="26" t="s">
        <v>5013</v>
      </c>
      <c r="D89" t="s">
        <v>239</v>
      </c>
      <c r="E89" s="27" t="s">
        <v>5014</v>
      </c>
      <c r="F89" s="28" t="s">
        <v>241</v>
      </c>
      <c r="G89" s="29">
        <v>1.8069999999999999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242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191</v>
      </c>
      <c r="E90" s="27" t="s">
        <v>243</v>
      </c>
    </row>
    <row r="91" ht="38.25">
      <c r="A91" s="1" t="s">
        <v>193</v>
      </c>
      <c r="E91" s="33" t="s">
        <v>5015</v>
      </c>
    </row>
    <row r="92">
      <c r="A92" s="1" t="s">
        <v>194</v>
      </c>
      <c r="E92" s="27" t="s">
        <v>703</v>
      </c>
    </row>
    <row r="93">
      <c r="A93" s="1" t="s">
        <v>185</v>
      </c>
      <c r="B93" s="1">
        <v>19</v>
      </c>
      <c r="C93" s="26" t="s">
        <v>5016</v>
      </c>
      <c r="D93" t="s">
        <v>239</v>
      </c>
      <c r="E93" s="27" t="s">
        <v>5017</v>
      </c>
      <c r="F93" s="28" t="s">
        <v>2203</v>
      </c>
      <c r="G93" s="29">
        <v>359.10000000000002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242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191</v>
      </c>
      <c r="E94" s="27" t="s">
        <v>243</v>
      </c>
    </row>
    <row r="95" ht="25.5">
      <c r="A95" s="1" t="s">
        <v>193</v>
      </c>
      <c r="E95" s="33" t="s">
        <v>5018</v>
      </c>
    </row>
    <row r="96">
      <c r="A96" s="1" t="s">
        <v>194</v>
      </c>
      <c r="E96" s="27" t="s">
        <v>703</v>
      </c>
    </row>
    <row r="97">
      <c r="A97" s="1" t="s">
        <v>182</v>
      </c>
      <c r="C97" s="22" t="s">
        <v>1304</v>
      </c>
      <c r="E97" s="23" t="s">
        <v>4906</v>
      </c>
      <c r="L97" s="24">
        <f>SUMIFS(L98:L109,A98:A109,"P")</f>
        <v>0</v>
      </c>
      <c r="M97" s="24">
        <f>SUMIFS(M98:M109,A98:A109,"P")</f>
        <v>0</v>
      </c>
      <c r="N97" s="25"/>
    </row>
    <row r="98">
      <c r="A98" s="1" t="s">
        <v>185</v>
      </c>
      <c r="B98" s="1">
        <v>20</v>
      </c>
      <c r="C98" s="26" t="s">
        <v>5019</v>
      </c>
      <c r="D98" t="s">
        <v>239</v>
      </c>
      <c r="E98" s="27" t="s">
        <v>5020</v>
      </c>
      <c r="F98" s="28" t="s">
        <v>269</v>
      </c>
      <c r="G98" s="29">
        <v>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5021</v>
      </c>
    </row>
    <row r="101">
      <c r="A101" s="1" t="s">
        <v>194</v>
      </c>
      <c r="E101" s="27" t="s">
        <v>703</v>
      </c>
    </row>
    <row r="102">
      <c r="A102" s="1" t="s">
        <v>185</v>
      </c>
      <c r="B102" s="1">
        <v>21</v>
      </c>
      <c r="C102" s="26" t="s">
        <v>5022</v>
      </c>
      <c r="D102" t="s">
        <v>239</v>
      </c>
      <c r="E102" s="27" t="s">
        <v>5023</v>
      </c>
      <c r="F102" s="28" t="s">
        <v>269</v>
      </c>
      <c r="G102" s="29">
        <v>253.95400000000001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759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 ht="38.25">
      <c r="A104" s="1" t="s">
        <v>193</v>
      </c>
      <c r="E104" s="33" t="s">
        <v>5024</v>
      </c>
    </row>
    <row r="105" ht="127.5">
      <c r="A105" s="1" t="s">
        <v>194</v>
      </c>
      <c r="E105" s="27" t="s">
        <v>5025</v>
      </c>
    </row>
    <row r="106">
      <c r="A106" s="1" t="s">
        <v>185</v>
      </c>
      <c r="B106" s="1">
        <v>22</v>
      </c>
      <c r="C106" s="26" t="s">
        <v>5026</v>
      </c>
      <c r="D106" t="s">
        <v>239</v>
      </c>
      <c r="E106" s="27" t="s">
        <v>5027</v>
      </c>
      <c r="F106" s="28" t="s">
        <v>269</v>
      </c>
      <c r="G106" s="29">
        <v>15.84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759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 ht="25.5">
      <c r="A108" s="1" t="s">
        <v>193</v>
      </c>
      <c r="E108" s="33" t="s">
        <v>5028</v>
      </c>
    </row>
    <row r="109" ht="102">
      <c r="A109" s="1" t="s">
        <v>194</v>
      </c>
      <c r="E109" s="27" t="s">
        <v>5029</v>
      </c>
    </row>
    <row r="110">
      <c r="A110" s="1" t="s">
        <v>182</v>
      </c>
      <c r="C110" s="22" t="s">
        <v>2850</v>
      </c>
      <c r="E110" s="23" t="s">
        <v>2851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185</v>
      </c>
      <c r="B111" s="1">
        <v>23</v>
      </c>
      <c r="C111" s="26" t="s">
        <v>5030</v>
      </c>
      <c r="D111" t="s">
        <v>239</v>
      </c>
      <c r="E111" s="27" t="s">
        <v>5031</v>
      </c>
      <c r="F111" s="28" t="s">
        <v>289</v>
      </c>
      <c r="G111" s="29">
        <v>10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5032</v>
      </c>
    </row>
    <row r="113" ht="25.5">
      <c r="A113" s="1" t="s">
        <v>193</v>
      </c>
      <c r="E113" s="33" t="s">
        <v>5033</v>
      </c>
    </row>
    <row r="114">
      <c r="A114" s="1" t="s">
        <v>194</v>
      </c>
      <c r="E114" s="27" t="s">
        <v>703</v>
      </c>
    </row>
    <row r="115">
      <c r="A115" s="1" t="s">
        <v>182</v>
      </c>
      <c r="C115" s="22" t="s">
        <v>4930</v>
      </c>
      <c r="E115" s="23" t="s">
        <v>5034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185</v>
      </c>
      <c r="B116" s="1">
        <v>24</v>
      </c>
      <c r="C116" s="26" t="s">
        <v>5035</v>
      </c>
      <c r="D116" t="s">
        <v>239</v>
      </c>
      <c r="E116" s="27" t="s">
        <v>5036</v>
      </c>
      <c r="F116" s="28" t="s">
        <v>289</v>
      </c>
      <c r="G116" s="29">
        <v>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5037</v>
      </c>
    </row>
    <row r="119">
      <c r="A119" s="1" t="s">
        <v>194</v>
      </c>
      <c r="E119" s="27" t="s">
        <v>703</v>
      </c>
    </row>
  </sheetData>
  <sheetProtection sheet="1" objects="1" scenarios="1" spinCount="100000" saltValue="s+rr/dgwvyYYu/SYXDqGE+FJ5zZg7DWBQsVYxA4VgyVbH7CHB2EbVG8vpOycabrpC0rpyWf47fHOsibwBLXg0A==" hashValue="kTVxbj+AxY1yMfqGU5qNM78tPsnxO0eQlja2mI7abEXMJPMcOBGvpzrpB3BAT+wISIr94K3nTkUcByCroGeN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126</v>
      </c>
      <c r="M3" s="20">
        <f>Rekapitulace!C67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126</v>
      </c>
      <c r="D4" s="1"/>
      <c r="E4" s="17" t="s">
        <v>127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COUNTIFS(L8:L501,"=0",A8:A501,"P")+COUNTIFS(L8:L501,"",A8:A501,"P")+SUM(Q8:Q501)</f>
        <v>0</v>
      </c>
    </row>
    <row r="8">
      <c r="A8" s="1" t="s">
        <v>180</v>
      </c>
      <c r="C8" s="22" t="s">
        <v>5038</v>
      </c>
      <c r="E8" s="23" t="s">
        <v>129</v>
      </c>
      <c r="L8" s="24">
        <f>L9+L62+L135+L216+L341+L346+L391+L480</f>
        <v>0</v>
      </c>
      <c r="M8" s="24">
        <f>M9+M62+M135+M216+M341+M346+M391+M480</f>
        <v>0</v>
      </c>
      <c r="N8" s="25"/>
    </row>
    <row r="9">
      <c r="A9" s="1" t="s">
        <v>182</v>
      </c>
      <c r="C9" s="22" t="s">
        <v>239</v>
      </c>
      <c r="E9" s="23" t="s">
        <v>5039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185</v>
      </c>
      <c r="B10" s="1">
        <v>104</v>
      </c>
      <c r="C10" s="26" t="s">
        <v>258</v>
      </c>
      <c r="D10" t="s">
        <v>239</v>
      </c>
      <c r="E10" s="27" t="s">
        <v>259</v>
      </c>
      <c r="F10" s="28" t="s">
        <v>241</v>
      </c>
      <c r="G10" s="29">
        <v>21.5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5040</v>
      </c>
    </row>
    <row r="13" ht="318.75">
      <c r="A13" s="1" t="s">
        <v>194</v>
      </c>
      <c r="E13" s="27" t="s">
        <v>255</v>
      </c>
    </row>
    <row r="14">
      <c r="A14" s="1" t="s">
        <v>185</v>
      </c>
      <c r="B14" s="1">
        <v>105</v>
      </c>
      <c r="C14" s="26" t="s">
        <v>262</v>
      </c>
      <c r="D14" t="s">
        <v>239</v>
      </c>
      <c r="E14" s="27" t="s">
        <v>263</v>
      </c>
      <c r="F14" s="28" t="s">
        <v>241</v>
      </c>
      <c r="G14" s="29">
        <v>16.5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5041</v>
      </c>
    </row>
    <row r="17" ht="229.5">
      <c r="A17" s="1" t="s">
        <v>194</v>
      </c>
      <c r="E17" s="27" t="s">
        <v>264</v>
      </c>
    </row>
    <row r="18">
      <c r="A18" s="1" t="s">
        <v>185</v>
      </c>
      <c r="B18" s="1">
        <v>106</v>
      </c>
      <c r="C18" s="26" t="s">
        <v>3274</v>
      </c>
      <c r="D18" t="s">
        <v>239</v>
      </c>
      <c r="E18" s="27" t="s">
        <v>3275</v>
      </c>
      <c r="F18" s="28" t="s">
        <v>241</v>
      </c>
      <c r="G18" s="29">
        <v>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5042</v>
      </c>
    </row>
    <row r="21" ht="229.5">
      <c r="A21" s="1" t="s">
        <v>194</v>
      </c>
      <c r="E21" s="27" t="s">
        <v>5043</v>
      </c>
    </row>
    <row r="22" ht="25.5">
      <c r="A22" s="1" t="s">
        <v>185</v>
      </c>
      <c r="B22" s="1">
        <v>107</v>
      </c>
      <c r="C22" s="26" t="s">
        <v>715</v>
      </c>
      <c r="D22" t="s">
        <v>239</v>
      </c>
      <c r="E22" s="27" t="s">
        <v>716</v>
      </c>
      <c r="F22" s="28" t="s">
        <v>285</v>
      </c>
      <c r="G22" s="29">
        <v>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5044</v>
      </c>
    </row>
    <row r="25" ht="76.5">
      <c r="A25" s="1" t="s">
        <v>194</v>
      </c>
      <c r="E25" s="27" t="s">
        <v>5045</v>
      </c>
    </row>
    <row r="26">
      <c r="A26" s="1" t="s">
        <v>185</v>
      </c>
      <c r="B26" s="1">
        <v>108</v>
      </c>
      <c r="C26" s="26" t="s">
        <v>291</v>
      </c>
      <c r="D26" t="s">
        <v>239</v>
      </c>
      <c r="E26" s="27" t="s">
        <v>292</v>
      </c>
      <c r="F26" s="28" t="s">
        <v>289</v>
      </c>
      <c r="G26" s="29">
        <v>77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5046</v>
      </c>
    </row>
    <row r="29" ht="102">
      <c r="A29" s="1" t="s">
        <v>194</v>
      </c>
      <c r="E29" s="27" t="s">
        <v>290</v>
      </c>
    </row>
    <row r="30">
      <c r="A30" s="1" t="s">
        <v>185</v>
      </c>
      <c r="B30" s="1">
        <v>109</v>
      </c>
      <c r="C30" s="26" t="s">
        <v>5047</v>
      </c>
      <c r="D30" t="s">
        <v>239</v>
      </c>
      <c r="E30" s="27" t="s">
        <v>5048</v>
      </c>
      <c r="F30" s="28" t="s">
        <v>289</v>
      </c>
      <c r="G30" s="29">
        <v>28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5049</v>
      </c>
    </row>
    <row r="33" ht="140.25">
      <c r="A33" s="1" t="s">
        <v>194</v>
      </c>
      <c r="E33" s="27" t="s">
        <v>5050</v>
      </c>
    </row>
    <row r="34">
      <c r="A34" s="1" t="s">
        <v>185</v>
      </c>
      <c r="B34" s="1">
        <v>110</v>
      </c>
      <c r="C34" s="26" t="s">
        <v>5051</v>
      </c>
      <c r="D34" t="s">
        <v>239</v>
      </c>
      <c r="E34" s="27" t="s">
        <v>5052</v>
      </c>
      <c r="F34" s="28" t="s">
        <v>289</v>
      </c>
      <c r="G34" s="29">
        <v>28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5049</v>
      </c>
    </row>
    <row r="37" ht="140.25">
      <c r="A37" s="1" t="s">
        <v>194</v>
      </c>
      <c r="E37" s="27" t="s">
        <v>5050</v>
      </c>
    </row>
    <row r="38" ht="25.5">
      <c r="A38" s="1" t="s">
        <v>185</v>
      </c>
      <c r="B38" s="1">
        <v>111</v>
      </c>
      <c r="C38" s="26" t="s">
        <v>755</v>
      </c>
      <c r="D38" t="s">
        <v>239</v>
      </c>
      <c r="E38" s="27" t="s">
        <v>756</v>
      </c>
      <c r="F38" s="28" t="s">
        <v>285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5053</v>
      </c>
    </row>
    <row r="41" ht="102">
      <c r="A41" s="1" t="s">
        <v>194</v>
      </c>
      <c r="E41" s="27" t="s">
        <v>290</v>
      </c>
    </row>
    <row r="42">
      <c r="A42" s="1" t="s">
        <v>185</v>
      </c>
      <c r="B42" s="1">
        <v>112</v>
      </c>
      <c r="C42" s="26" t="s">
        <v>5054</v>
      </c>
      <c r="D42" t="s">
        <v>239</v>
      </c>
      <c r="E42" s="27" t="s">
        <v>5055</v>
      </c>
      <c r="F42" s="28" t="s">
        <v>289</v>
      </c>
      <c r="G42" s="29">
        <v>144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5056</v>
      </c>
    </row>
    <row r="45" ht="76.5">
      <c r="A45" s="1" t="s">
        <v>194</v>
      </c>
      <c r="E45" s="27" t="s">
        <v>5057</v>
      </c>
    </row>
    <row r="46" ht="25.5">
      <c r="A46" s="1" t="s">
        <v>185</v>
      </c>
      <c r="B46" s="1">
        <v>113</v>
      </c>
      <c r="C46" s="26" t="s">
        <v>5058</v>
      </c>
      <c r="D46" t="s">
        <v>239</v>
      </c>
      <c r="E46" s="27" t="s">
        <v>5059</v>
      </c>
      <c r="F46" s="28" t="s">
        <v>285</v>
      </c>
      <c r="G46" s="29">
        <v>8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5060</v>
      </c>
    </row>
    <row r="49" ht="102">
      <c r="A49" s="1" t="s">
        <v>194</v>
      </c>
      <c r="E49" s="27" t="s">
        <v>5061</v>
      </c>
    </row>
    <row r="50">
      <c r="A50" s="1" t="s">
        <v>185</v>
      </c>
      <c r="B50" s="1">
        <v>114</v>
      </c>
      <c r="C50" s="26" t="s">
        <v>1323</v>
      </c>
      <c r="D50" t="s">
        <v>239</v>
      </c>
      <c r="E50" s="27" t="s">
        <v>1324</v>
      </c>
      <c r="F50" s="28" t="s">
        <v>289</v>
      </c>
      <c r="G50" s="29">
        <v>144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5056</v>
      </c>
    </row>
    <row r="53" ht="76.5">
      <c r="A53" s="1" t="s">
        <v>194</v>
      </c>
      <c r="E53" s="27" t="s">
        <v>5062</v>
      </c>
    </row>
    <row r="54">
      <c r="A54" s="1" t="s">
        <v>185</v>
      </c>
      <c r="B54" s="1">
        <v>115</v>
      </c>
      <c r="C54" s="26" t="s">
        <v>5063</v>
      </c>
      <c r="D54" t="s">
        <v>239</v>
      </c>
      <c r="E54" s="27" t="s">
        <v>5064</v>
      </c>
      <c r="F54" s="28" t="s">
        <v>289</v>
      </c>
      <c r="G54" s="29">
        <v>144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5056</v>
      </c>
    </row>
    <row r="57" ht="114.75">
      <c r="A57" s="1" t="s">
        <v>194</v>
      </c>
      <c r="E57" s="27" t="s">
        <v>5065</v>
      </c>
    </row>
    <row r="58">
      <c r="A58" s="1" t="s">
        <v>185</v>
      </c>
      <c r="B58" s="1">
        <v>116</v>
      </c>
      <c r="C58" s="26" t="s">
        <v>2341</v>
      </c>
      <c r="D58" t="s">
        <v>239</v>
      </c>
      <c r="E58" s="27" t="s">
        <v>2342</v>
      </c>
      <c r="F58" s="28" t="s">
        <v>285</v>
      </c>
      <c r="G58" s="29">
        <v>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5066</v>
      </c>
    </row>
    <row r="61" ht="76.5">
      <c r="A61" s="1" t="s">
        <v>194</v>
      </c>
      <c r="E61" s="27" t="s">
        <v>5067</v>
      </c>
    </row>
    <row r="62">
      <c r="A62" s="1" t="s">
        <v>182</v>
      </c>
      <c r="C62" s="22" t="s">
        <v>5068</v>
      </c>
      <c r="E62" s="23" t="s">
        <v>5069</v>
      </c>
      <c r="L62" s="24">
        <f>SUMIFS(L63:L134,A63:A134,"P")</f>
        <v>0</v>
      </c>
      <c r="M62" s="24">
        <f>SUMIFS(M63:M134,A63:A134,"P")</f>
        <v>0</v>
      </c>
      <c r="N62" s="25"/>
    </row>
    <row r="63">
      <c r="A63" s="1" t="s">
        <v>185</v>
      </c>
      <c r="B63" s="1">
        <v>18</v>
      </c>
      <c r="C63" s="26" t="s">
        <v>5070</v>
      </c>
      <c r="D63" t="s">
        <v>239</v>
      </c>
      <c r="E63" s="27" t="s">
        <v>5071</v>
      </c>
      <c r="F63" s="28" t="s">
        <v>503</v>
      </c>
      <c r="G63" s="29">
        <v>264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</row>
    <row r="66" ht="38.25">
      <c r="A66" s="1" t="s">
        <v>194</v>
      </c>
      <c r="E66" s="27" t="s">
        <v>5072</v>
      </c>
    </row>
    <row r="67">
      <c r="A67" s="1" t="s">
        <v>185</v>
      </c>
      <c r="B67" s="1">
        <v>1</v>
      </c>
      <c r="C67" s="26" t="s">
        <v>5073</v>
      </c>
      <c r="D67" t="s">
        <v>239</v>
      </c>
      <c r="E67" s="27" t="s">
        <v>5074</v>
      </c>
      <c r="F67" s="28" t="s">
        <v>241</v>
      </c>
      <c r="G67" s="29">
        <v>994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  <c r="E69" s="33" t="s">
        <v>5075</v>
      </c>
    </row>
    <row r="70" ht="216.75">
      <c r="A70" s="1" t="s">
        <v>194</v>
      </c>
      <c r="E70" s="27" t="s">
        <v>5076</v>
      </c>
    </row>
    <row r="71">
      <c r="A71" s="1" t="s">
        <v>185</v>
      </c>
      <c r="B71" s="1">
        <v>2</v>
      </c>
      <c r="C71" s="26" t="s">
        <v>5077</v>
      </c>
      <c r="D71" t="s">
        <v>239</v>
      </c>
      <c r="E71" s="27" t="s">
        <v>5078</v>
      </c>
      <c r="F71" s="28" t="s">
        <v>241</v>
      </c>
      <c r="G71" s="29">
        <v>191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  <c r="E73" s="33" t="s">
        <v>5079</v>
      </c>
    </row>
    <row r="74" ht="140.25">
      <c r="A74" s="1" t="s">
        <v>194</v>
      </c>
      <c r="E74" s="27" t="s">
        <v>5080</v>
      </c>
    </row>
    <row r="75">
      <c r="A75" s="1" t="s">
        <v>185</v>
      </c>
      <c r="B75" s="1">
        <v>3</v>
      </c>
      <c r="C75" s="26" t="s">
        <v>5081</v>
      </c>
      <c r="D75" t="s">
        <v>239</v>
      </c>
      <c r="E75" s="27" t="s">
        <v>5082</v>
      </c>
      <c r="F75" s="28" t="s">
        <v>285</v>
      </c>
      <c r="G75" s="29">
        <v>132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  <c r="E77" s="33" t="s">
        <v>5083</v>
      </c>
    </row>
    <row r="78" ht="140.25">
      <c r="A78" s="1" t="s">
        <v>194</v>
      </c>
      <c r="E78" s="27" t="s">
        <v>5084</v>
      </c>
    </row>
    <row r="79">
      <c r="A79" s="1" t="s">
        <v>185</v>
      </c>
      <c r="B79" s="1">
        <v>4</v>
      </c>
      <c r="C79" s="26" t="s">
        <v>5085</v>
      </c>
      <c r="D79" t="s">
        <v>239</v>
      </c>
      <c r="E79" s="27" t="s">
        <v>5086</v>
      </c>
      <c r="F79" s="28" t="s">
        <v>241</v>
      </c>
      <c r="G79" s="29">
        <v>101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242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243</v>
      </c>
    </row>
    <row r="81">
      <c r="A81" s="1" t="s">
        <v>193</v>
      </c>
      <c r="E81" s="33" t="s">
        <v>5087</v>
      </c>
    </row>
    <row r="82" ht="76.5">
      <c r="A82" s="1" t="s">
        <v>194</v>
      </c>
      <c r="E82" s="27" t="s">
        <v>5088</v>
      </c>
    </row>
    <row r="83">
      <c r="A83" s="1" t="s">
        <v>185</v>
      </c>
      <c r="B83" s="1">
        <v>5</v>
      </c>
      <c r="C83" s="26" t="s">
        <v>5089</v>
      </c>
      <c r="D83" t="s">
        <v>239</v>
      </c>
      <c r="E83" s="27" t="s">
        <v>5090</v>
      </c>
      <c r="F83" s="28" t="s">
        <v>285</v>
      </c>
      <c r="G83" s="29">
        <v>132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243</v>
      </c>
    </row>
    <row r="85">
      <c r="A85" s="1" t="s">
        <v>193</v>
      </c>
      <c r="E85" s="33" t="s">
        <v>5091</v>
      </c>
    </row>
    <row r="86" ht="127.5">
      <c r="A86" s="1" t="s">
        <v>194</v>
      </c>
      <c r="E86" s="27" t="s">
        <v>5092</v>
      </c>
    </row>
    <row r="87">
      <c r="A87" s="1" t="s">
        <v>185</v>
      </c>
      <c r="B87" s="1">
        <v>6</v>
      </c>
      <c r="C87" s="26" t="s">
        <v>5093</v>
      </c>
      <c r="D87" t="s">
        <v>239</v>
      </c>
      <c r="E87" s="27" t="s">
        <v>5094</v>
      </c>
      <c r="F87" s="28" t="s">
        <v>2520</v>
      </c>
      <c r="G87" s="29">
        <v>19152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243</v>
      </c>
    </row>
    <row r="89">
      <c r="A89" s="1" t="s">
        <v>193</v>
      </c>
      <c r="E89" s="33" t="s">
        <v>5095</v>
      </c>
    </row>
    <row r="90" ht="127.5">
      <c r="A90" s="1" t="s">
        <v>194</v>
      </c>
      <c r="E90" s="27" t="s">
        <v>5096</v>
      </c>
    </row>
    <row r="91">
      <c r="A91" s="1" t="s">
        <v>185</v>
      </c>
      <c r="B91" s="1">
        <v>7</v>
      </c>
      <c r="C91" s="26" t="s">
        <v>5097</v>
      </c>
      <c r="D91" t="s">
        <v>239</v>
      </c>
      <c r="E91" s="27" t="s">
        <v>5098</v>
      </c>
      <c r="F91" s="28" t="s">
        <v>189</v>
      </c>
      <c r="G91" s="29">
        <v>1815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243</v>
      </c>
    </row>
    <row r="93">
      <c r="A93" s="1" t="s">
        <v>193</v>
      </c>
      <c r="E93" s="33" t="s">
        <v>5099</v>
      </c>
    </row>
    <row r="94" ht="102">
      <c r="A94" s="1" t="s">
        <v>194</v>
      </c>
      <c r="E94" s="27" t="s">
        <v>5100</v>
      </c>
    </row>
    <row r="95">
      <c r="A95" s="1" t="s">
        <v>185</v>
      </c>
      <c r="B95" s="1">
        <v>8</v>
      </c>
      <c r="C95" s="26" t="s">
        <v>5101</v>
      </c>
      <c r="D95" t="s">
        <v>239</v>
      </c>
      <c r="E95" s="27" t="s">
        <v>5102</v>
      </c>
      <c r="F95" s="28" t="s">
        <v>285</v>
      </c>
      <c r="G95" s="29">
        <v>434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242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243</v>
      </c>
    </row>
    <row r="97">
      <c r="A97" s="1" t="s">
        <v>193</v>
      </c>
      <c r="E97" s="33" t="s">
        <v>5103</v>
      </c>
    </row>
    <row r="98" ht="76.5">
      <c r="A98" s="1" t="s">
        <v>194</v>
      </c>
      <c r="E98" s="27" t="s">
        <v>5104</v>
      </c>
    </row>
    <row r="99">
      <c r="A99" s="1" t="s">
        <v>185</v>
      </c>
      <c r="B99" s="1">
        <v>9</v>
      </c>
      <c r="C99" s="26" t="s">
        <v>5105</v>
      </c>
      <c r="D99" t="s">
        <v>239</v>
      </c>
      <c r="E99" s="27" t="s">
        <v>5106</v>
      </c>
      <c r="F99" s="28" t="s">
        <v>285</v>
      </c>
      <c r="G99" s="29">
        <v>720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242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243</v>
      </c>
    </row>
    <row r="101">
      <c r="A101" s="1" t="s">
        <v>193</v>
      </c>
      <c r="E101" s="33" t="s">
        <v>5107</v>
      </c>
    </row>
    <row r="102" ht="76.5">
      <c r="A102" s="1" t="s">
        <v>194</v>
      </c>
      <c r="E102" s="27" t="s">
        <v>5108</v>
      </c>
    </row>
    <row r="103">
      <c r="A103" s="1" t="s">
        <v>185</v>
      </c>
      <c r="B103" s="1">
        <v>10</v>
      </c>
      <c r="C103" s="26" t="s">
        <v>5109</v>
      </c>
      <c r="D103" t="s">
        <v>239</v>
      </c>
      <c r="E103" s="27" t="s">
        <v>5110</v>
      </c>
      <c r="F103" s="28" t="s">
        <v>285</v>
      </c>
      <c r="G103" s="29">
        <v>49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  <c r="E105" s="33" t="s">
        <v>5111</v>
      </c>
    </row>
    <row r="106" ht="76.5">
      <c r="A106" s="1" t="s">
        <v>194</v>
      </c>
      <c r="E106" s="27" t="s">
        <v>5112</v>
      </c>
    </row>
    <row r="107">
      <c r="A107" s="1" t="s">
        <v>185</v>
      </c>
      <c r="B107" s="1">
        <v>11</v>
      </c>
      <c r="C107" s="26" t="s">
        <v>5113</v>
      </c>
      <c r="D107" t="s">
        <v>239</v>
      </c>
      <c r="E107" s="27" t="s">
        <v>5114</v>
      </c>
      <c r="F107" s="28" t="s">
        <v>285</v>
      </c>
      <c r="G107" s="29">
        <v>16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  <c r="E109" s="33" t="s">
        <v>5115</v>
      </c>
    </row>
    <row r="110" ht="76.5">
      <c r="A110" s="1" t="s">
        <v>194</v>
      </c>
      <c r="E110" s="27" t="s">
        <v>5116</v>
      </c>
    </row>
    <row r="111">
      <c r="A111" s="1" t="s">
        <v>185</v>
      </c>
      <c r="B111" s="1">
        <v>12</v>
      </c>
      <c r="C111" s="26" t="s">
        <v>5117</v>
      </c>
      <c r="D111" t="s">
        <v>239</v>
      </c>
      <c r="E111" s="27" t="s">
        <v>5118</v>
      </c>
      <c r="F111" s="28" t="s">
        <v>289</v>
      </c>
      <c r="G111" s="29">
        <v>32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243</v>
      </c>
    </row>
    <row r="113">
      <c r="A113" s="1" t="s">
        <v>193</v>
      </c>
      <c r="E113" s="33" t="s">
        <v>5119</v>
      </c>
    </row>
    <row r="114" ht="76.5">
      <c r="A114" s="1" t="s">
        <v>194</v>
      </c>
      <c r="E114" s="27" t="s">
        <v>5120</v>
      </c>
    </row>
    <row r="115">
      <c r="A115" s="1" t="s">
        <v>185</v>
      </c>
      <c r="B115" s="1">
        <v>13</v>
      </c>
      <c r="C115" s="26" t="s">
        <v>5121</v>
      </c>
      <c r="D115" t="s">
        <v>239</v>
      </c>
      <c r="E115" s="27" t="s">
        <v>5122</v>
      </c>
      <c r="F115" s="28" t="s">
        <v>241</v>
      </c>
      <c r="G115" s="29">
        <v>9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242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191</v>
      </c>
      <c r="E116" s="27" t="s">
        <v>243</v>
      </c>
    </row>
    <row r="117">
      <c r="A117" s="1" t="s">
        <v>193</v>
      </c>
      <c r="E117" s="33" t="s">
        <v>5123</v>
      </c>
    </row>
    <row r="118" ht="153">
      <c r="A118" s="1" t="s">
        <v>194</v>
      </c>
      <c r="E118" s="27" t="s">
        <v>5124</v>
      </c>
    </row>
    <row r="119">
      <c r="A119" s="1" t="s">
        <v>185</v>
      </c>
      <c r="B119" s="1">
        <v>14</v>
      </c>
      <c r="C119" s="26" t="s">
        <v>5125</v>
      </c>
      <c r="D119" t="s">
        <v>239</v>
      </c>
      <c r="E119" s="27" t="s">
        <v>5126</v>
      </c>
      <c r="F119" s="28" t="s">
        <v>285</v>
      </c>
      <c r="G119" s="29">
        <v>98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242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191</v>
      </c>
      <c r="E120" s="27" t="s">
        <v>243</v>
      </c>
    </row>
    <row r="121">
      <c r="A121" s="1" t="s">
        <v>193</v>
      </c>
      <c r="E121" s="33" t="s">
        <v>5127</v>
      </c>
    </row>
    <row r="122" ht="114.75">
      <c r="A122" s="1" t="s">
        <v>194</v>
      </c>
      <c r="E122" s="27" t="s">
        <v>5128</v>
      </c>
    </row>
    <row r="123">
      <c r="A123" s="1" t="s">
        <v>185</v>
      </c>
      <c r="B123" s="1">
        <v>15</v>
      </c>
      <c r="C123" s="26" t="s">
        <v>5129</v>
      </c>
      <c r="D123" t="s">
        <v>239</v>
      </c>
      <c r="E123" s="27" t="s">
        <v>5130</v>
      </c>
      <c r="F123" s="28" t="s">
        <v>285</v>
      </c>
      <c r="G123" s="29">
        <v>6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>
      <c r="A125" s="1" t="s">
        <v>193</v>
      </c>
      <c r="E125" s="33" t="s">
        <v>5131</v>
      </c>
    </row>
    <row r="126" ht="114.75">
      <c r="A126" s="1" t="s">
        <v>194</v>
      </c>
      <c r="E126" s="27" t="s">
        <v>5132</v>
      </c>
    </row>
    <row r="127">
      <c r="A127" s="1" t="s">
        <v>185</v>
      </c>
      <c r="B127" s="1">
        <v>16</v>
      </c>
      <c r="C127" s="26" t="s">
        <v>5133</v>
      </c>
      <c r="D127" t="s">
        <v>239</v>
      </c>
      <c r="E127" s="27" t="s">
        <v>5134</v>
      </c>
      <c r="F127" s="28" t="s">
        <v>285</v>
      </c>
      <c r="G127" s="29">
        <v>2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243</v>
      </c>
    </row>
    <row r="129">
      <c r="A129" s="1" t="s">
        <v>193</v>
      </c>
      <c r="E129" s="33" t="s">
        <v>5135</v>
      </c>
    </row>
    <row r="130" ht="114.75">
      <c r="A130" s="1" t="s">
        <v>194</v>
      </c>
      <c r="E130" s="27" t="s">
        <v>5136</v>
      </c>
    </row>
    <row r="131">
      <c r="A131" s="1" t="s">
        <v>185</v>
      </c>
      <c r="B131" s="1">
        <v>17</v>
      </c>
      <c r="C131" s="26" t="s">
        <v>5137</v>
      </c>
      <c r="D131" t="s">
        <v>239</v>
      </c>
      <c r="E131" s="27" t="s">
        <v>5138</v>
      </c>
      <c r="F131" s="28" t="s">
        <v>503</v>
      </c>
      <c r="G131" s="29">
        <v>1491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>
      <c r="A133" s="1" t="s">
        <v>193</v>
      </c>
      <c r="E133" s="33" t="s">
        <v>5139</v>
      </c>
    </row>
    <row r="134" ht="89.25">
      <c r="A134" s="1" t="s">
        <v>194</v>
      </c>
      <c r="E134" s="27" t="s">
        <v>5140</v>
      </c>
    </row>
    <row r="135">
      <c r="A135" s="1" t="s">
        <v>182</v>
      </c>
      <c r="C135" s="22" t="s">
        <v>5141</v>
      </c>
      <c r="E135" s="23" t="s">
        <v>5142</v>
      </c>
      <c r="L135" s="24">
        <f>SUMIFS(L136:L215,A136:A215,"P")</f>
        <v>0</v>
      </c>
      <c r="M135" s="24">
        <f>SUMIFS(M136:M215,A136:A215,"P")</f>
        <v>0</v>
      </c>
      <c r="N135" s="25"/>
    </row>
    <row r="136" ht="25.5">
      <c r="A136" s="1" t="s">
        <v>185</v>
      </c>
      <c r="B136" s="1">
        <v>19</v>
      </c>
      <c r="C136" s="26" t="s">
        <v>5143</v>
      </c>
      <c r="D136" t="s">
        <v>239</v>
      </c>
      <c r="E136" s="27" t="s">
        <v>5144</v>
      </c>
      <c r="F136" s="28" t="s">
        <v>285</v>
      </c>
      <c r="G136" s="29">
        <v>16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242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191</v>
      </c>
      <c r="E137" s="27" t="s">
        <v>243</v>
      </c>
    </row>
    <row r="138">
      <c r="A138" s="1" t="s">
        <v>193</v>
      </c>
      <c r="E138" s="33" t="s">
        <v>5145</v>
      </c>
    </row>
    <row r="139" ht="102">
      <c r="A139" s="1" t="s">
        <v>194</v>
      </c>
      <c r="E139" s="27" t="s">
        <v>5146</v>
      </c>
    </row>
    <row r="140" ht="25.5">
      <c r="A140" s="1" t="s">
        <v>185</v>
      </c>
      <c r="B140" s="1">
        <v>20</v>
      </c>
      <c r="C140" s="26" t="s">
        <v>5147</v>
      </c>
      <c r="D140" t="s">
        <v>239</v>
      </c>
      <c r="E140" s="27" t="s">
        <v>5148</v>
      </c>
      <c r="F140" s="28" t="s">
        <v>285</v>
      </c>
      <c r="G140" s="29">
        <v>11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242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191</v>
      </c>
      <c r="E141" s="27" t="s">
        <v>243</v>
      </c>
    </row>
    <row r="142">
      <c r="A142" s="1" t="s">
        <v>193</v>
      </c>
      <c r="E142" s="33" t="s">
        <v>5149</v>
      </c>
    </row>
    <row r="143" ht="102">
      <c r="A143" s="1" t="s">
        <v>194</v>
      </c>
      <c r="E143" s="27" t="s">
        <v>5150</v>
      </c>
    </row>
    <row r="144" ht="25.5">
      <c r="A144" s="1" t="s">
        <v>185</v>
      </c>
      <c r="B144" s="1">
        <v>21</v>
      </c>
      <c r="C144" s="26" t="s">
        <v>5151</v>
      </c>
      <c r="D144" t="s">
        <v>239</v>
      </c>
      <c r="E144" s="27" t="s">
        <v>5152</v>
      </c>
      <c r="F144" s="28" t="s">
        <v>285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242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191</v>
      </c>
      <c r="E145" s="27" t="s">
        <v>243</v>
      </c>
    </row>
    <row r="146">
      <c r="A146" s="1" t="s">
        <v>193</v>
      </c>
      <c r="E146" s="33" t="s">
        <v>5153</v>
      </c>
    </row>
    <row r="147" ht="102">
      <c r="A147" s="1" t="s">
        <v>194</v>
      </c>
      <c r="E147" s="27" t="s">
        <v>5150</v>
      </c>
    </row>
    <row r="148" ht="25.5">
      <c r="A148" s="1" t="s">
        <v>185</v>
      </c>
      <c r="B148" s="1">
        <v>22</v>
      </c>
      <c r="C148" s="26" t="s">
        <v>5154</v>
      </c>
      <c r="D148" t="s">
        <v>239</v>
      </c>
      <c r="E148" s="27" t="s">
        <v>5155</v>
      </c>
      <c r="F148" s="28" t="s">
        <v>285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242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191</v>
      </c>
      <c r="E149" s="27" t="s">
        <v>243</v>
      </c>
    </row>
    <row r="150">
      <c r="A150" s="1" t="s">
        <v>193</v>
      </c>
      <c r="E150" s="33" t="s">
        <v>5156</v>
      </c>
    </row>
    <row r="151" ht="102">
      <c r="A151" s="1" t="s">
        <v>194</v>
      </c>
      <c r="E151" s="27" t="s">
        <v>5150</v>
      </c>
    </row>
    <row r="152" ht="25.5">
      <c r="A152" s="1" t="s">
        <v>185</v>
      </c>
      <c r="B152" s="1">
        <v>23</v>
      </c>
      <c r="C152" s="26" t="s">
        <v>5157</v>
      </c>
      <c r="D152" t="s">
        <v>239</v>
      </c>
      <c r="E152" s="27" t="s">
        <v>5158</v>
      </c>
      <c r="F152" s="28" t="s">
        <v>285</v>
      </c>
      <c r="G152" s="29">
        <v>7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242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191</v>
      </c>
      <c r="E153" s="27" t="s">
        <v>243</v>
      </c>
    </row>
    <row r="154">
      <c r="A154" s="1" t="s">
        <v>193</v>
      </c>
      <c r="E154" s="33" t="s">
        <v>5159</v>
      </c>
    </row>
    <row r="155" ht="102">
      <c r="A155" s="1" t="s">
        <v>194</v>
      </c>
      <c r="E155" s="27" t="s">
        <v>5150</v>
      </c>
    </row>
    <row r="156" ht="25.5">
      <c r="A156" s="1" t="s">
        <v>185</v>
      </c>
      <c r="B156" s="1">
        <v>24</v>
      </c>
      <c r="C156" s="26" t="s">
        <v>5160</v>
      </c>
      <c r="D156" t="s">
        <v>239</v>
      </c>
      <c r="E156" s="27" t="s">
        <v>5161</v>
      </c>
      <c r="F156" s="28" t="s">
        <v>285</v>
      </c>
      <c r="G156" s="29">
        <v>28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242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191</v>
      </c>
      <c r="E157" s="27" t="s">
        <v>243</v>
      </c>
    </row>
    <row r="158">
      <c r="A158" s="1" t="s">
        <v>193</v>
      </c>
      <c r="E158" s="33" t="s">
        <v>5162</v>
      </c>
    </row>
    <row r="159" ht="102">
      <c r="A159" s="1" t="s">
        <v>194</v>
      </c>
      <c r="E159" s="27" t="s">
        <v>5150</v>
      </c>
    </row>
    <row r="160">
      <c r="A160" s="1" t="s">
        <v>185</v>
      </c>
      <c r="B160" s="1">
        <v>25</v>
      </c>
      <c r="C160" s="26" t="s">
        <v>5163</v>
      </c>
      <c r="D160" t="s">
        <v>239</v>
      </c>
      <c r="E160" s="27" t="s">
        <v>5164</v>
      </c>
      <c r="F160" s="28" t="s">
        <v>285</v>
      </c>
      <c r="G160" s="29">
        <v>5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242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243</v>
      </c>
    </row>
    <row r="162">
      <c r="A162" s="1" t="s">
        <v>193</v>
      </c>
      <c r="E162" s="33" t="s">
        <v>5165</v>
      </c>
    </row>
    <row r="163" ht="102">
      <c r="A163" s="1" t="s">
        <v>194</v>
      </c>
      <c r="E163" s="27" t="s">
        <v>5166</v>
      </c>
    </row>
    <row r="164">
      <c r="A164" s="1" t="s">
        <v>185</v>
      </c>
      <c r="B164" s="1">
        <v>26</v>
      </c>
      <c r="C164" s="26" t="s">
        <v>5167</v>
      </c>
      <c r="D164" t="s">
        <v>239</v>
      </c>
      <c r="E164" s="27" t="s">
        <v>5168</v>
      </c>
      <c r="F164" s="28" t="s">
        <v>285</v>
      </c>
      <c r="G164" s="29">
        <v>4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243</v>
      </c>
    </row>
    <row r="166">
      <c r="A166" s="1" t="s">
        <v>193</v>
      </c>
      <c r="E166" s="33" t="s">
        <v>5169</v>
      </c>
    </row>
    <row r="167" ht="102">
      <c r="A167" s="1" t="s">
        <v>194</v>
      </c>
      <c r="E167" s="27" t="s">
        <v>5166</v>
      </c>
    </row>
    <row r="168">
      <c r="A168" s="1" t="s">
        <v>185</v>
      </c>
      <c r="B168" s="1">
        <v>27</v>
      </c>
      <c r="C168" s="26" t="s">
        <v>5170</v>
      </c>
      <c r="D168" t="s">
        <v>239</v>
      </c>
      <c r="E168" s="27" t="s">
        <v>5171</v>
      </c>
      <c r="F168" s="28" t="s">
        <v>285</v>
      </c>
      <c r="G168" s="29">
        <v>46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243</v>
      </c>
    </row>
    <row r="170">
      <c r="A170" s="1" t="s">
        <v>193</v>
      </c>
      <c r="E170" s="33" t="s">
        <v>5172</v>
      </c>
    </row>
    <row r="171" ht="102">
      <c r="A171" s="1" t="s">
        <v>194</v>
      </c>
      <c r="E171" s="27" t="s">
        <v>5166</v>
      </c>
    </row>
    <row r="172">
      <c r="A172" s="1" t="s">
        <v>185</v>
      </c>
      <c r="B172" s="1">
        <v>28</v>
      </c>
      <c r="C172" s="26" t="s">
        <v>5173</v>
      </c>
      <c r="D172" t="s">
        <v>239</v>
      </c>
      <c r="E172" s="27" t="s">
        <v>5174</v>
      </c>
      <c r="F172" s="28" t="s">
        <v>285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243</v>
      </c>
    </row>
    <row r="174">
      <c r="A174" s="1" t="s">
        <v>193</v>
      </c>
      <c r="E174" s="33" t="s">
        <v>5165</v>
      </c>
    </row>
    <row r="175" ht="102">
      <c r="A175" s="1" t="s">
        <v>194</v>
      </c>
      <c r="E175" s="27" t="s">
        <v>5166</v>
      </c>
    </row>
    <row r="176">
      <c r="A176" s="1" t="s">
        <v>185</v>
      </c>
      <c r="B176" s="1">
        <v>29</v>
      </c>
      <c r="C176" s="26" t="s">
        <v>5175</v>
      </c>
      <c r="D176" t="s">
        <v>239</v>
      </c>
      <c r="E176" s="27" t="s">
        <v>5176</v>
      </c>
      <c r="F176" s="28" t="s">
        <v>289</v>
      </c>
      <c r="G176" s="29">
        <v>757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242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243</v>
      </c>
    </row>
    <row r="178">
      <c r="A178" s="1" t="s">
        <v>193</v>
      </c>
      <c r="E178" s="33" t="s">
        <v>5177</v>
      </c>
    </row>
    <row r="179" ht="102">
      <c r="A179" s="1" t="s">
        <v>194</v>
      </c>
      <c r="E179" s="27" t="s">
        <v>5178</v>
      </c>
    </row>
    <row r="180">
      <c r="A180" s="1" t="s">
        <v>185</v>
      </c>
      <c r="B180" s="1">
        <v>30</v>
      </c>
      <c r="C180" s="26" t="s">
        <v>5179</v>
      </c>
      <c r="D180" t="s">
        <v>239</v>
      </c>
      <c r="E180" s="27" t="s">
        <v>5180</v>
      </c>
      <c r="F180" s="28" t="s">
        <v>289</v>
      </c>
      <c r="G180" s="29">
        <v>84.5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242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243</v>
      </c>
    </row>
    <row r="182">
      <c r="A182" s="1" t="s">
        <v>193</v>
      </c>
      <c r="E182" s="33" t="s">
        <v>5181</v>
      </c>
    </row>
    <row r="183" ht="102">
      <c r="A183" s="1" t="s">
        <v>194</v>
      </c>
      <c r="E183" s="27" t="s">
        <v>5178</v>
      </c>
    </row>
    <row r="184">
      <c r="A184" s="1" t="s">
        <v>185</v>
      </c>
      <c r="B184" s="1">
        <v>31</v>
      </c>
      <c r="C184" s="26" t="s">
        <v>5182</v>
      </c>
      <c r="D184" t="s">
        <v>239</v>
      </c>
      <c r="E184" s="27" t="s">
        <v>5183</v>
      </c>
      <c r="F184" s="28" t="s">
        <v>285</v>
      </c>
      <c r="G184" s="29">
        <v>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242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191</v>
      </c>
      <c r="E185" s="27" t="s">
        <v>243</v>
      </c>
    </row>
    <row r="186">
      <c r="A186" s="1" t="s">
        <v>193</v>
      </c>
      <c r="E186" s="33" t="s">
        <v>5153</v>
      </c>
    </row>
    <row r="187" ht="114.75">
      <c r="A187" s="1" t="s">
        <v>194</v>
      </c>
      <c r="E187" s="27" t="s">
        <v>5184</v>
      </c>
    </row>
    <row r="188">
      <c r="A188" s="1" t="s">
        <v>185</v>
      </c>
      <c r="B188" s="1">
        <v>32</v>
      </c>
      <c r="C188" s="26" t="s">
        <v>5185</v>
      </c>
      <c r="D188" t="s">
        <v>239</v>
      </c>
      <c r="E188" s="27" t="s">
        <v>5186</v>
      </c>
      <c r="F188" s="28" t="s">
        <v>285</v>
      </c>
      <c r="G188" s="29">
        <v>48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242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191</v>
      </c>
      <c r="E189" s="27" t="s">
        <v>243</v>
      </c>
    </row>
    <row r="190">
      <c r="A190" s="1" t="s">
        <v>193</v>
      </c>
      <c r="E190" s="33" t="s">
        <v>5187</v>
      </c>
    </row>
    <row r="191" ht="114.75">
      <c r="A191" s="1" t="s">
        <v>194</v>
      </c>
      <c r="E191" s="27" t="s">
        <v>5184</v>
      </c>
    </row>
    <row r="192">
      <c r="A192" s="1" t="s">
        <v>185</v>
      </c>
      <c r="B192" s="1">
        <v>33</v>
      </c>
      <c r="C192" s="26" t="s">
        <v>5188</v>
      </c>
      <c r="D192" t="s">
        <v>239</v>
      </c>
      <c r="E192" s="27" t="s">
        <v>5189</v>
      </c>
      <c r="F192" s="28" t="s">
        <v>285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242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191</v>
      </c>
      <c r="E193" s="27" t="s">
        <v>243</v>
      </c>
    </row>
    <row r="194">
      <c r="A194" s="1" t="s">
        <v>193</v>
      </c>
      <c r="E194" s="33" t="s">
        <v>5190</v>
      </c>
    </row>
    <row r="195" ht="114.75">
      <c r="A195" s="1" t="s">
        <v>194</v>
      </c>
      <c r="E195" s="27" t="s">
        <v>5184</v>
      </c>
    </row>
    <row r="196" ht="25.5">
      <c r="A196" s="1" t="s">
        <v>185</v>
      </c>
      <c r="B196" s="1">
        <v>34</v>
      </c>
      <c r="C196" s="26" t="s">
        <v>5191</v>
      </c>
      <c r="D196" t="s">
        <v>239</v>
      </c>
      <c r="E196" s="27" t="s">
        <v>5192</v>
      </c>
      <c r="F196" s="28" t="s">
        <v>285</v>
      </c>
      <c r="G196" s="29">
        <v>7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242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191</v>
      </c>
      <c r="E197" s="27" t="s">
        <v>243</v>
      </c>
    </row>
    <row r="198">
      <c r="A198" s="1" t="s">
        <v>193</v>
      </c>
      <c r="E198" s="33" t="s">
        <v>5159</v>
      </c>
    </row>
    <row r="199" ht="114.75">
      <c r="A199" s="1" t="s">
        <v>194</v>
      </c>
      <c r="E199" s="27" t="s">
        <v>5184</v>
      </c>
    </row>
    <row r="200">
      <c r="A200" s="1" t="s">
        <v>185</v>
      </c>
      <c r="B200" s="1">
        <v>35</v>
      </c>
      <c r="C200" s="26" t="s">
        <v>5193</v>
      </c>
      <c r="D200" t="s">
        <v>239</v>
      </c>
      <c r="E200" s="27" t="s">
        <v>5194</v>
      </c>
      <c r="F200" s="28" t="s">
        <v>285</v>
      </c>
      <c r="G200" s="29">
        <v>37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242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191</v>
      </c>
      <c r="E201" s="27" t="s">
        <v>243</v>
      </c>
    </row>
    <row r="202">
      <c r="A202" s="1" t="s">
        <v>193</v>
      </c>
      <c r="E202" s="33" t="s">
        <v>5195</v>
      </c>
    </row>
    <row r="203" ht="114.75">
      <c r="A203" s="1" t="s">
        <v>194</v>
      </c>
      <c r="E203" s="27" t="s">
        <v>5196</v>
      </c>
    </row>
    <row r="204">
      <c r="A204" s="1" t="s">
        <v>185</v>
      </c>
      <c r="B204" s="1">
        <v>36</v>
      </c>
      <c r="C204" s="26" t="s">
        <v>5197</v>
      </c>
      <c r="D204" t="s">
        <v>239</v>
      </c>
      <c r="E204" s="27" t="s">
        <v>5198</v>
      </c>
      <c r="F204" s="28" t="s">
        <v>285</v>
      </c>
      <c r="G204" s="29">
        <v>28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242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191</v>
      </c>
      <c r="E205" s="27" t="s">
        <v>243</v>
      </c>
    </row>
    <row r="206">
      <c r="A206" s="1" t="s">
        <v>193</v>
      </c>
      <c r="E206" s="33" t="s">
        <v>5162</v>
      </c>
    </row>
    <row r="207" ht="114.75">
      <c r="A207" s="1" t="s">
        <v>194</v>
      </c>
      <c r="E207" s="27" t="s">
        <v>5196</v>
      </c>
    </row>
    <row r="208" ht="25.5">
      <c r="A208" s="1" t="s">
        <v>185</v>
      </c>
      <c r="B208" s="1">
        <v>37</v>
      </c>
      <c r="C208" s="26" t="s">
        <v>5199</v>
      </c>
      <c r="D208" t="s">
        <v>239</v>
      </c>
      <c r="E208" s="27" t="s">
        <v>5200</v>
      </c>
      <c r="F208" s="28" t="s">
        <v>285</v>
      </c>
      <c r="G208" s="29">
        <v>42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242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191</v>
      </c>
      <c r="E209" s="27" t="s">
        <v>243</v>
      </c>
    </row>
    <row r="210">
      <c r="A210" s="1" t="s">
        <v>193</v>
      </c>
      <c r="E210" s="33" t="s">
        <v>5201</v>
      </c>
    </row>
    <row r="211" ht="89.25">
      <c r="A211" s="1" t="s">
        <v>194</v>
      </c>
      <c r="E211" s="27" t="s">
        <v>5202</v>
      </c>
    </row>
    <row r="212" ht="25.5">
      <c r="A212" s="1" t="s">
        <v>185</v>
      </c>
      <c r="B212" s="1">
        <v>38</v>
      </c>
      <c r="C212" s="26" t="s">
        <v>5203</v>
      </c>
      <c r="D212" t="s">
        <v>239</v>
      </c>
      <c r="E212" s="27" t="s">
        <v>5204</v>
      </c>
      <c r="F212" s="28" t="s">
        <v>503</v>
      </c>
      <c r="G212" s="29">
        <v>412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242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191</v>
      </c>
      <c r="E213" s="27" t="s">
        <v>243</v>
      </c>
    </row>
    <row r="214">
      <c r="A214" s="1" t="s">
        <v>193</v>
      </c>
      <c r="E214" s="33" t="s">
        <v>5205</v>
      </c>
    </row>
    <row r="215" ht="102">
      <c r="A215" s="1" t="s">
        <v>194</v>
      </c>
      <c r="E215" s="27" t="s">
        <v>5206</v>
      </c>
    </row>
    <row r="216">
      <c r="A216" s="1" t="s">
        <v>182</v>
      </c>
      <c r="C216" s="22" t="s">
        <v>5207</v>
      </c>
      <c r="E216" s="23" t="s">
        <v>5208</v>
      </c>
      <c r="L216" s="24">
        <f>SUMIFS(L217:L340,A217:A340,"P")</f>
        <v>0</v>
      </c>
      <c r="M216" s="24">
        <f>SUMIFS(M217:M340,A217:A340,"P")</f>
        <v>0</v>
      </c>
      <c r="N216" s="25"/>
    </row>
    <row r="217">
      <c r="A217" s="1" t="s">
        <v>185</v>
      </c>
      <c r="B217" s="1">
        <v>39</v>
      </c>
      <c r="C217" s="26" t="s">
        <v>5209</v>
      </c>
      <c r="D217" t="s">
        <v>239</v>
      </c>
      <c r="E217" s="27" t="s">
        <v>5210</v>
      </c>
      <c r="F217" s="28" t="s">
        <v>285</v>
      </c>
      <c r="G217" s="29">
        <v>2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242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191</v>
      </c>
      <c r="E218" s="27" t="s">
        <v>243</v>
      </c>
    </row>
    <row r="219">
      <c r="A219" s="1" t="s">
        <v>193</v>
      </c>
      <c r="E219" s="33" t="s">
        <v>5135</v>
      </c>
    </row>
    <row r="220" ht="89.25">
      <c r="A220" s="1" t="s">
        <v>194</v>
      </c>
      <c r="E220" s="27" t="s">
        <v>5211</v>
      </c>
    </row>
    <row r="221">
      <c r="A221" s="1" t="s">
        <v>185</v>
      </c>
      <c r="B221" s="1">
        <v>40</v>
      </c>
      <c r="C221" s="26" t="s">
        <v>5212</v>
      </c>
      <c r="D221" t="s">
        <v>239</v>
      </c>
      <c r="E221" s="27" t="s">
        <v>5213</v>
      </c>
      <c r="F221" s="28" t="s">
        <v>285</v>
      </c>
      <c r="G221" s="29">
        <v>24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242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191</v>
      </c>
      <c r="E222" s="27" t="s">
        <v>243</v>
      </c>
    </row>
    <row r="223">
      <c r="A223" s="1" t="s">
        <v>193</v>
      </c>
      <c r="E223" s="33" t="s">
        <v>5214</v>
      </c>
    </row>
    <row r="224" ht="89.25">
      <c r="A224" s="1" t="s">
        <v>194</v>
      </c>
      <c r="E224" s="27" t="s">
        <v>5215</v>
      </c>
    </row>
    <row r="225">
      <c r="A225" s="1" t="s">
        <v>185</v>
      </c>
      <c r="B225" s="1">
        <v>41</v>
      </c>
      <c r="C225" s="26" t="s">
        <v>5216</v>
      </c>
      <c r="D225" t="s">
        <v>239</v>
      </c>
      <c r="E225" s="27" t="s">
        <v>5217</v>
      </c>
      <c r="F225" s="28" t="s">
        <v>285</v>
      </c>
      <c r="G225" s="29">
        <v>2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242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191</v>
      </c>
      <c r="E226" s="27" t="s">
        <v>243</v>
      </c>
    </row>
    <row r="227">
      <c r="A227" s="1" t="s">
        <v>193</v>
      </c>
      <c r="E227" s="33" t="s">
        <v>5135</v>
      </c>
    </row>
    <row r="228" ht="102">
      <c r="A228" s="1" t="s">
        <v>194</v>
      </c>
      <c r="E228" s="27" t="s">
        <v>5218</v>
      </c>
    </row>
    <row r="229">
      <c r="A229" s="1" t="s">
        <v>185</v>
      </c>
      <c r="B229" s="1">
        <v>42</v>
      </c>
      <c r="C229" s="26" t="s">
        <v>5219</v>
      </c>
      <c r="D229" t="s">
        <v>239</v>
      </c>
      <c r="E229" s="27" t="s">
        <v>5220</v>
      </c>
      <c r="F229" s="28" t="s">
        <v>285</v>
      </c>
      <c r="G229" s="29">
        <v>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242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191</v>
      </c>
      <c r="E230" s="27" t="s">
        <v>243</v>
      </c>
    </row>
    <row r="231">
      <c r="A231" s="1" t="s">
        <v>193</v>
      </c>
      <c r="E231" s="33" t="s">
        <v>5221</v>
      </c>
    </row>
    <row r="232" ht="102">
      <c r="A232" s="1" t="s">
        <v>194</v>
      </c>
      <c r="E232" s="27" t="s">
        <v>5218</v>
      </c>
    </row>
    <row r="233">
      <c r="A233" s="1" t="s">
        <v>185</v>
      </c>
      <c r="B233" s="1">
        <v>43</v>
      </c>
      <c r="C233" s="26" t="s">
        <v>5222</v>
      </c>
      <c r="D233" t="s">
        <v>239</v>
      </c>
      <c r="E233" s="27" t="s">
        <v>5223</v>
      </c>
      <c r="F233" s="28" t="s">
        <v>285</v>
      </c>
      <c r="G233" s="29">
        <v>23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242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191</v>
      </c>
      <c r="E234" s="27" t="s">
        <v>243</v>
      </c>
    </row>
    <row r="235">
      <c r="A235" s="1" t="s">
        <v>193</v>
      </c>
      <c r="E235" s="33" t="s">
        <v>5224</v>
      </c>
    </row>
    <row r="236" ht="102">
      <c r="A236" s="1" t="s">
        <v>194</v>
      </c>
      <c r="E236" s="27" t="s">
        <v>5218</v>
      </c>
    </row>
    <row r="237">
      <c r="A237" s="1" t="s">
        <v>185</v>
      </c>
      <c r="B237" s="1">
        <v>44</v>
      </c>
      <c r="C237" s="26" t="s">
        <v>5225</v>
      </c>
      <c r="D237" t="s">
        <v>239</v>
      </c>
      <c r="E237" s="27" t="s">
        <v>5226</v>
      </c>
      <c r="F237" s="28" t="s">
        <v>285</v>
      </c>
      <c r="G237" s="29">
        <v>4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242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191</v>
      </c>
      <c r="E238" s="27" t="s">
        <v>243</v>
      </c>
    </row>
    <row r="239">
      <c r="A239" s="1" t="s">
        <v>193</v>
      </c>
      <c r="E239" s="33" t="s">
        <v>5227</v>
      </c>
    </row>
    <row r="240" ht="102">
      <c r="A240" s="1" t="s">
        <v>194</v>
      </c>
      <c r="E240" s="27" t="s">
        <v>5218</v>
      </c>
    </row>
    <row r="241">
      <c r="A241" s="1" t="s">
        <v>185</v>
      </c>
      <c r="B241" s="1">
        <v>45</v>
      </c>
      <c r="C241" s="26" t="s">
        <v>5228</v>
      </c>
      <c r="D241" t="s">
        <v>239</v>
      </c>
      <c r="E241" s="27" t="s">
        <v>5229</v>
      </c>
      <c r="F241" s="28" t="s">
        <v>285</v>
      </c>
      <c r="G241" s="29">
        <v>2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242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191</v>
      </c>
      <c r="E242" s="27" t="s">
        <v>243</v>
      </c>
    </row>
    <row r="243">
      <c r="A243" s="1" t="s">
        <v>193</v>
      </c>
      <c r="E243" s="33" t="s">
        <v>5135</v>
      </c>
    </row>
    <row r="244" ht="102">
      <c r="A244" s="1" t="s">
        <v>194</v>
      </c>
      <c r="E244" s="27" t="s">
        <v>5218</v>
      </c>
    </row>
    <row r="245">
      <c r="A245" s="1" t="s">
        <v>185</v>
      </c>
      <c r="B245" s="1">
        <v>46</v>
      </c>
      <c r="C245" s="26" t="s">
        <v>5230</v>
      </c>
      <c r="D245" t="s">
        <v>239</v>
      </c>
      <c r="E245" s="27" t="s">
        <v>5231</v>
      </c>
      <c r="F245" s="28" t="s">
        <v>285</v>
      </c>
      <c r="G245" s="29">
        <v>16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242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191</v>
      </c>
      <c r="E246" s="27" t="s">
        <v>243</v>
      </c>
    </row>
    <row r="247">
      <c r="A247" s="1" t="s">
        <v>193</v>
      </c>
      <c r="E247" s="33" t="s">
        <v>5232</v>
      </c>
    </row>
    <row r="248" ht="102">
      <c r="A248" s="1" t="s">
        <v>194</v>
      </c>
      <c r="E248" s="27" t="s">
        <v>5218</v>
      </c>
    </row>
    <row r="249">
      <c r="A249" s="1" t="s">
        <v>185</v>
      </c>
      <c r="B249" s="1">
        <v>47</v>
      </c>
      <c r="C249" s="26" t="s">
        <v>5233</v>
      </c>
      <c r="D249" t="s">
        <v>239</v>
      </c>
      <c r="E249" s="27" t="s">
        <v>5234</v>
      </c>
      <c r="F249" s="28" t="s">
        <v>285</v>
      </c>
      <c r="G249" s="29">
        <v>1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242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191</v>
      </c>
      <c r="E250" s="27" t="s">
        <v>243</v>
      </c>
    </row>
    <row r="251">
      <c r="A251" s="1" t="s">
        <v>193</v>
      </c>
      <c r="E251" s="33" t="s">
        <v>5235</v>
      </c>
    </row>
    <row r="252" ht="102">
      <c r="A252" s="1" t="s">
        <v>194</v>
      </c>
      <c r="E252" s="27" t="s">
        <v>5218</v>
      </c>
    </row>
    <row r="253">
      <c r="A253" s="1" t="s">
        <v>185</v>
      </c>
      <c r="B253" s="1">
        <v>48</v>
      </c>
      <c r="C253" s="26" t="s">
        <v>5236</v>
      </c>
      <c r="D253" t="s">
        <v>239</v>
      </c>
      <c r="E253" s="27" t="s">
        <v>5237</v>
      </c>
      <c r="F253" s="28" t="s">
        <v>285</v>
      </c>
      <c r="G253" s="29">
        <v>24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242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191</v>
      </c>
      <c r="E254" s="27" t="s">
        <v>243</v>
      </c>
    </row>
    <row r="255">
      <c r="A255" s="1" t="s">
        <v>193</v>
      </c>
      <c r="E255" s="33" t="s">
        <v>5214</v>
      </c>
    </row>
    <row r="256" ht="114.75">
      <c r="A256" s="1" t="s">
        <v>194</v>
      </c>
      <c r="E256" s="27" t="s">
        <v>5238</v>
      </c>
    </row>
    <row r="257">
      <c r="A257" s="1" t="s">
        <v>185</v>
      </c>
      <c r="B257" s="1">
        <v>49</v>
      </c>
      <c r="C257" s="26" t="s">
        <v>5239</v>
      </c>
      <c r="D257" t="s">
        <v>239</v>
      </c>
      <c r="E257" s="27" t="s">
        <v>5240</v>
      </c>
      <c r="F257" s="28" t="s">
        <v>285</v>
      </c>
      <c r="G257" s="29">
        <v>6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242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191</v>
      </c>
      <c r="E258" s="27" t="s">
        <v>243</v>
      </c>
    </row>
    <row r="259">
      <c r="A259" s="1" t="s">
        <v>193</v>
      </c>
      <c r="E259" s="33" t="s">
        <v>5241</v>
      </c>
    </row>
    <row r="260" ht="114.75">
      <c r="A260" s="1" t="s">
        <v>194</v>
      </c>
      <c r="E260" s="27" t="s">
        <v>5238</v>
      </c>
    </row>
    <row r="261">
      <c r="A261" s="1" t="s">
        <v>185</v>
      </c>
      <c r="B261" s="1">
        <v>50</v>
      </c>
      <c r="C261" s="26" t="s">
        <v>5242</v>
      </c>
      <c r="D261" t="s">
        <v>239</v>
      </c>
      <c r="E261" s="27" t="s">
        <v>5243</v>
      </c>
      <c r="F261" s="28" t="s">
        <v>285</v>
      </c>
      <c r="G261" s="29">
        <v>2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242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191</v>
      </c>
      <c r="E262" s="27" t="s">
        <v>243</v>
      </c>
    </row>
    <row r="263">
      <c r="A263" s="1" t="s">
        <v>193</v>
      </c>
      <c r="E263" s="33" t="s">
        <v>5244</v>
      </c>
    </row>
    <row r="264" ht="114.75">
      <c r="A264" s="1" t="s">
        <v>194</v>
      </c>
      <c r="E264" s="27" t="s">
        <v>5238</v>
      </c>
    </row>
    <row r="265">
      <c r="A265" s="1" t="s">
        <v>185</v>
      </c>
      <c r="B265" s="1">
        <v>51</v>
      </c>
      <c r="C265" s="26" t="s">
        <v>5245</v>
      </c>
      <c r="D265" t="s">
        <v>239</v>
      </c>
      <c r="E265" s="27" t="s">
        <v>5246</v>
      </c>
      <c r="F265" s="28" t="s">
        <v>285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242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191</v>
      </c>
      <c r="E266" s="27" t="s">
        <v>243</v>
      </c>
    </row>
    <row r="267">
      <c r="A267" s="1" t="s">
        <v>193</v>
      </c>
      <c r="E267" s="33" t="s">
        <v>5244</v>
      </c>
    </row>
    <row r="268" ht="102">
      <c r="A268" s="1" t="s">
        <v>194</v>
      </c>
      <c r="E268" s="27" t="s">
        <v>5247</v>
      </c>
    </row>
    <row r="269">
      <c r="A269" s="1" t="s">
        <v>185</v>
      </c>
      <c r="B269" s="1">
        <v>52</v>
      </c>
      <c r="C269" s="26" t="s">
        <v>5248</v>
      </c>
      <c r="D269" t="s">
        <v>239</v>
      </c>
      <c r="E269" s="27" t="s">
        <v>5249</v>
      </c>
      <c r="F269" s="28" t="s">
        <v>285</v>
      </c>
      <c r="G269" s="29">
        <v>2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242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191</v>
      </c>
      <c r="E270" s="27" t="s">
        <v>243</v>
      </c>
    </row>
    <row r="271">
      <c r="A271" s="1" t="s">
        <v>193</v>
      </c>
      <c r="E271" s="33" t="s">
        <v>5244</v>
      </c>
    </row>
    <row r="272" ht="114.75">
      <c r="A272" s="1" t="s">
        <v>194</v>
      </c>
      <c r="E272" s="27" t="s">
        <v>5238</v>
      </c>
    </row>
    <row r="273">
      <c r="A273" s="1" t="s">
        <v>185</v>
      </c>
      <c r="B273" s="1">
        <v>53</v>
      </c>
      <c r="C273" s="26" t="s">
        <v>5250</v>
      </c>
      <c r="D273" t="s">
        <v>239</v>
      </c>
      <c r="E273" s="27" t="s">
        <v>5251</v>
      </c>
      <c r="F273" s="28" t="s">
        <v>289</v>
      </c>
      <c r="G273" s="29">
        <v>355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242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191</v>
      </c>
      <c r="E274" s="27" t="s">
        <v>243</v>
      </c>
    </row>
    <row r="275">
      <c r="A275" s="1" t="s">
        <v>193</v>
      </c>
      <c r="E275" s="33" t="s">
        <v>5252</v>
      </c>
    </row>
    <row r="276" ht="102">
      <c r="A276" s="1" t="s">
        <v>194</v>
      </c>
      <c r="E276" s="27" t="s">
        <v>5253</v>
      </c>
    </row>
    <row r="277">
      <c r="A277" s="1" t="s">
        <v>185</v>
      </c>
      <c r="B277" s="1">
        <v>54</v>
      </c>
      <c r="C277" s="26" t="s">
        <v>5254</v>
      </c>
      <c r="D277" t="s">
        <v>239</v>
      </c>
      <c r="E277" s="27" t="s">
        <v>5255</v>
      </c>
      <c r="F277" s="28" t="s">
        <v>289</v>
      </c>
      <c r="G277" s="29">
        <v>75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242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191</v>
      </c>
      <c r="E278" s="27" t="s">
        <v>243</v>
      </c>
    </row>
    <row r="279">
      <c r="A279" s="1" t="s">
        <v>193</v>
      </c>
      <c r="E279" s="33" t="s">
        <v>5256</v>
      </c>
    </row>
    <row r="280" ht="102">
      <c r="A280" s="1" t="s">
        <v>194</v>
      </c>
      <c r="E280" s="27" t="s">
        <v>5253</v>
      </c>
    </row>
    <row r="281">
      <c r="A281" s="1" t="s">
        <v>185</v>
      </c>
      <c r="B281" s="1">
        <v>55</v>
      </c>
      <c r="C281" s="26" t="s">
        <v>5257</v>
      </c>
      <c r="D281" t="s">
        <v>239</v>
      </c>
      <c r="E281" s="27" t="s">
        <v>5258</v>
      </c>
      <c r="F281" s="28" t="s">
        <v>289</v>
      </c>
      <c r="G281" s="29">
        <v>450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242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191</v>
      </c>
      <c r="E282" s="27" t="s">
        <v>243</v>
      </c>
    </row>
    <row r="283">
      <c r="A283" s="1" t="s">
        <v>193</v>
      </c>
      <c r="E283" s="33" t="s">
        <v>5259</v>
      </c>
    </row>
    <row r="284" ht="89.25">
      <c r="A284" s="1" t="s">
        <v>194</v>
      </c>
      <c r="E284" s="27" t="s">
        <v>5260</v>
      </c>
    </row>
    <row r="285">
      <c r="A285" s="1" t="s">
        <v>185</v>
      </c>
      <c r="B285" s="1">
        <v>56</v>
      </c>
      <c r="C285" s="26" t="s">
        <v>5261</v>
      </c>
      <c r="D285" t="s">
        <v>239</v>
      </c>
      <c r="E285" s="27" t="s">
        <v>5262</v>
      </c>
      <c r="F285" s="28" t="s">
        <v>289</v>
      </c>
      <c r="G285" s="29">
        <v>250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242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191</v>
      </c>
      <c r="E286" s="27" t="s">
        <v>243</v>
      </c>
    </row>
    <row r="287">
      <c r="A287" s="1" t="s">
        <v>193</v>
      </c>
      <c r="E287" s="33" t="s">
        <v>5263</v>
      </c>
    </row>
    <row r="288" ht="76.5">
      <c r="A288" s="1" t="s">
        <v>194</v>
      </c>
      <c r="E288" s="27" t="s">
        <v>5264</v>
      </c>
    </row>
    <row r="289">
      <c r="A289" s="1" t="s">
        <v>185</v>
      </c>
      <c r="B289" s="1">
        <v>57</v>
      </c>
      <c r="C289" s="26" t="s">
        <v>5265</v>
      </c>
      <c r="D289" t="s">
        <v>239</v>
      </c>
      <c r="E289" s="27" t="s">
        <v>5266</v>
      </c>
      <c r="F289" s="28" t="s">
        <v>285</v>
      </c>
      <c r="G289" s="29">
        <v>2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242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191</v>
      </c>
      <c r="E290" s="27" t="s">
        <v>243</v>
      </c>
    </row>
    <row r="291">
      <c r="A291" s="1" t="s">
        <v>193</v>
      </c>
      <c r="E291" s="33" t="s">
        <v>5135</v>
      </c>
    </row>
    <row r="292" ht="114.75">
      <c r="A292" s="1" t="s">
        <v>194</v>
      </c>
      <c r="E292" s="27" t="s">
        <v>5238</v>
      </c>
    </row>
    <row r="293">
      <c r="A293" s="1" t="s">
        <v>185</v>
      </c>
      <c r="B293" s="1">
        <v>58</v>
      </c>
      <c r="C293" s="26" t="s">
        <v>5267</v>
      </c>
      <c r="D293" t="s">
        <v>239</v>
      </c>
      <c r="E293" s="27" t="s">
        <v>5268</v>
      </c>
      <c r="F293" s="28" t="s">
        <v>285</v>
      </c>
      <c r="G293" s="29">
        <v>4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242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191</v>
      </c>
      <c r="E294" s="27" t="s">
        <v>243</v>
      </c>
    </row>
    <row r="295">
      <c r="A295" s="1" t="s">
        <v>193</v>
      </c>
      <c r="E295" s="33" t="s">
        <v>5269</v>
      </c>
    </row>
    <row r="296" ht="89.25">
      <c r="A296" s="1" t="s">
        <v>194</v>
      </c>
      <c r="E296" s="27" t="s">
        <v>5270</v>
      </c>
    </row>
    <row r="297">
      <c r="A297" s="1" t="s">
        <v>185</v>
      </c>
      <c r="B297" s="1">
        <v>59</v>
      </c>
      <c r="C297" s="26" t="s">
        <v>5271</v>
      </c>
      <c r="D297" t="s">
        <v>239</v>
      </c>
      <c r="E297" s="27" t="s">
        <v>5272</v>
      </c>
      <c r="F297" s="28" t="s">
        <v>285</v>
      </c>
      <c r="G297" s="29">
        <v>2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242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191</v>
      </c>
      <c r="E298" s="27" t="s">
        <v>243</v>
      </c>
    </row>
    <row r="299">
      <c r="A299" s="1" t="s">
        <v>193</v>
      </c>
      <c r="E299" s="33" t="s">
        <v>5244</v>
      </c>
    </row>
    <row r="300" ht="89.25">
      <c r="A300" s="1" t="s">
        <v>194</v>
      </c>
      <c r="E300" s="27" t="s">
        <v>5270</v>
      </c>
    </row>
    <row r="301">
      <c r="A301" s="1" t="s">
        <v>185</v>
      </c>
      <c r="B301" s="1">
        <v>60</v>
      </c>
      <c r="C301" s="26" t="s">
        <v>5273</v>
      </c>
      <c r="D301" t="s">
        <v>239</v>
      </c>
      <c r="E301" s="27" t="s">
        <v>5274</v>
      </c>
      <c r="F301" s="28" t="s">
        <v>285</v>
      </c>
      <c r="G301" s="29">
        <v>2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242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191</v>
      </c>
      <c r="E302" s="27" t="s">
        <v>243</v>
      </c>
    </row>
    <row r="303">
      <c r="A303" s="1" t="s">
        <v>193</v>
      </c>
      <c r="E303" s="33" t="s">
        <v>5244</v>
      </c>
    </row>
    <row r="304" ht="89.25">
      <c r="A304" s="1" t="s">
        <v>194</v>
      </c>
      <c r="E304" s="27" t="s">
        <v>5270</v>
      </c>
    </row>
    <row r="305">
      <c r="A305" s="1" t="s">
        <v>185</v>
      </c>
      <c r="B305" s="1">
        <v>61</v>
      </c>
      <c r="C305" s="26" t="s">
        <v>5275</v>
      </c>
      <c r="D305" t="s">
        <v>239</v>
      </c>
      <c r="E305" s="27" t="s">
        <v>5276</v>
      </c>
      <c r="F305" s="28" t="s">
        <v>285</v>
      </c>
      <c r="G305" s="29">
        <v>12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242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191</v>
      </c>
      <c r="E306" s="27" t="s">
        <v>243</v>
      </c>
    </row>
    <row r="307">
      <c r="A307" s="1" t="s">
        <v>193</v>
      </c>
      <c r="E307" s="33" t="s">
        <v>5277</v>
      </c>
    </row>
    <row r="308" ht="114.75">
      <c r="A308" s="1" t="s">
        <v>194</v>
      </c>
      <c r="E308" s="27" t="s">
        <v>5238</v>
      </c>
    </row>
    <row r="309">
      <c r="A309" s="1" t="s">
        <v>185</v>
      </c>
      <c r="B309" s="1">
        <v>62</v>
      </c>
      <c r="C309" s="26" t="s">
        <v>5278</v>
      </c>
      <c r="D309" t="s">
        <v>239</v>
      </c>
      <c r="E309" s="27" t="s">
        <v>5279</v>
      </c>
      <c r="F309" s="28" t="s">
        <v>285</v>
      </c>
      <c r="G309" s="29">
        <v>8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242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191</v>
      </c>
      <c r="E310" s="27" t="s">
        <v>243</v>
      </c>
    </row>
    <row r="311">
      <c r="A311" s="1" t="s">
        <v>193</v>
      </c>
      <c r="E311" s="33" t="s">
        <v>5280</v>
      </c>
    </row>
    <row r="312" ht="114.75">
      <c r="A312" s="1" t="s">
        <v>194</v>
      </c>
      <c r="E312" s="27" t="s">
        <v>5238</v>
      </c>
    </row>
    <row r="313">
      <c r="A313" s="1" t="s">
        <v>185</v>
      </c>
      <c r="B313" s="1">
        <v>63</v>
      </c>
      <c r="C313" s="26" t="s">
        <v>5281</v>
      </c>
      <c r="D313" t="s">
        <v>239</v>
      </c>
      <c r="E313" s="27" t="s">
        <v>5282</v>
      </c>
      <c r="F313" s="28" t="s">
        <v>285</v>
      </c>
      <c r="G313" s="29">
        <v>2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242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191</v>
      </c>
      <c r="E314" s="27" t="s">
        <v>243</v>
      </c>
    </row>
    <row r="315">
      <c r="A315" s="1" t="s">
        <v>193</v>
      </c>
      <c r="E315" s="33" t="s">
        <v>5135</v>
      </c>
    </row>
    <row r="316" ht="114.75">
      <c r="A316" s="1" t="s">
        <v>194</v>
      </c>
      <c r="E316" s="27" t="s">
        <v>5238</v>
      </c>
    </row>
    <row r="317" ht="25.5">
      <c r="A317" s="1" t="s">
        <v>185</v>
      </c>
      <c r="B317" s="1">
        <v>64</v>
      </c>
      <c r="C317" s="26" t="s">
        <v>5283</v>
      </c>
      <c r="D317" t="s">
        <v>239</v>
      </c>
      <c r="E317" s="27" t="s">
        <v>5284</v>
      </c>
      <c r="F317" s="28" t="s">
        <v>285</v>
      </c>
      <c r="G317" s="29">
        <v>2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242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191</v>
      </c>
      <c r="E318" s="27" t="s">
        <v>243</v>
      </c>
    </row>
    <row r="319">
      <c r="A319" s="1" t="s">
        <v>193</v>
      </c>
      <c r="E319" s="33" t="s">
        <v>5135</v>
      </c>
    </row>
    <row r="320" ht="114.75">
      <c r="A320" s="1" t="s">
        <v>194</v>
      </c>
      <c r="E320" s="27" t="s">
        <v>5238</v>
      </c>
    </row>
    <row r="321">
      <c r="A321" s="1" t="s">
        <v>185</v>
      </c>
      <c r="B321" s="1">
        <v>65</v>
      </c>
      <c r="C321" s="26" t="s">
        <v>5285</v>
      </c>
      <c r="D321" t="s">
        <v>239</v>
      </c>
      <c r="E321" s="27" t="s">
        <v>5286</v>
      </c>
      <c r="F321" s="28" t="s">
        <v>285</v>
      </c>
      <c r="G321" s="29">
        <v>8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242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191</v>
      </c>
      <c r="E322" s="27" t="s">
        <v>243</v>
      </c>
    </row>
    <row r="323">
      <c r="A323" s="1" t="s">
        <v>193</v>
      </c>
      <c r="E323" s="33" t="s">
        <v>5280</v>
      </c>
    </row>
    <row r="324" ht="114.75">
      <c r="A324" s="1" t="s">
        <v>194</v>
      </c>
      <c r="E324" s="27" t="s">
        <v>5238</v>
      </c>
    </row>
    <row r="325">
      <c r="A325" s="1" t="s">
        <v>185</v>
      </c>
      <c r="B325" s="1">
        <v>66</v>
      </c>
      <c r="C325" s="26" t="s">
        <v>5287</v>
      </c>
      <c r="D325" t="s">
        <v>239</v>
      </c>
      <c r="E325" s="27" t="s">
        <v>5288</v>
      </c>
      <c r="F325" s="28" t="s">
        <v>285</v>
      </c>
      <c r="G325" s="29">
        <v>4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242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191</v>
      </c>
      <c r="E326" s="27" t="s">
        <v>243</v>
      </c>
    </row>
    <row r="327">
      <c r="A327" s="1" t="s">
        <v>193</v>
      </c>
      <c r="E327" s="33" t="s">
        <v>5227</v>
      </c>
    </row>
    <row r="328" ht="114.75">
      <c r="A328" s="1" t="s">
        <v>194</v>
      </c>
      <c r="E328" s="27" t="s">
        <v>5238</v>
      </c>
    </row>
    <row r="329">
      <c r="A329" s="1" t="s">
        <v>185</v>
      </c>
      <c r="B329" s="1">
        <v>67</v>
      </c>
      <c r="C329" s="26" t="s">
        <v>5289</v>
      </c>
      <c r="D329" t="s">
        <v>239</v>
      </c>
      <c r="E329" s="27" t="s">
        <v>5290</v>
      </c>
      <c r="F329" s="28" t="s">
        <v>285</v>
      </c>
      <c r="G329" s="29">
        <v>116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242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191</v>
      </c>
      <c r="E330" s="27" t="s">
        <v>243</v>
      </c>
    </row>
    <row r="331">
      <c r="A331" s="1" t="s">
        <v>193</v>
      </c>
      <c r="E331" s="33" t="s">
        <v>5291</v>
      </c>
    </row>
    <row r="332" ht="114.75">
      <c r="A332" s="1" t="s">
        <v>194</v>
      </c>
      <c r="E332" s="27" t="s">
        <v>5238</v>
      </c>
    </row>
    <row r="333" ht="25.5">
      <c r="A333" s="1" t="s">
        <v>185</v>
      </c>
      <c r="B333" s="1">
        <v>68</v>
      </c>
      <c r="C333" s="26" t="s">
        <v>5292</v>
      </c>
      <c r="D333" t="s">
        <v>239</v>
      </c>
      <c r="E333" s="27" t="s">
        <v>5293</v>
      </c>
      <c r="F333" s="28" t="s">
        <v>285</v>
      </c>
      <c r="G333" s="29">
        <v>8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242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191</v>
      </c>
      <c r="E334" s="27" t="s">
        <v>243</v>
      </c>
    </row>
    <row r="335">
      <c r="A335" s="1" t="s">
        <v>193</v>
      </c>
      <c r="E335" s="33" t="s">
        <v>5280</v>
      </c>
    </row>
    <row r="336" ht="89.25">
      <c r="A336" s="1" t="s">
        <v>194</v>
      </c>
      <c r="E336" s="27" t="s">
        <v>5294</v>
      </c>
    </row>
    <row r="337">
      <c r="A337" s="1" t="s">
        <v>185</v>
      </c>
      <c r="B337" s="1">
        <v>69</v>
      </c>
      <c r="C337" s="26" t="s">
        <v>5295</v>
      </c>
      <c r="D337" t="s">
        <v>239</v>
      </c>
      <c r="E337" s="27" t="s">
        <v>5296</v>
      </c>
      <c r="F337" s="28" t="s">
        <v>503</v>
      </c>
      <c r="G337" s="29">
        <v>143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242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191</v>
      </c>
      <c r="E338" s="27" t="s">
        <v>243</v>
      </c>
    </row>
    <row r="339">
      <c r="A339" s="1" t="s">
        <v>193</v>
      </c>
    </row>
    <row r="340" ht="89.25">
      <c r="A340" s="1" t="s">
        <v>194</v>
      </c>
      <c r="E340" s="27" t="s">
        <v>5297</v>
      </c>
    </row>
    <row r="341">
      <c r="A341" s="1" t="s">
        <v>182</v>
      </c>
      <c r="C341" s="22" t="s">
        <v>5298</v>
      </c>
      <c r="E341" s="23" t="s">
        <v>5299</v>
      </c>
      <c r="L341" s="24">
        <f>SUMIFS(L342:L345,A342:A345,"P")</f>
        <v>0</v>
      </c>
      <c r="M341" s="24">
        <f>SUMIFS(M342:M345,A342:A345,"P")</f>
        <v>0</v>
      </c>
      <c r="N341" s="25"/>
    </row>
    <row r="342">
      <c r="A342" s="1" t="s">
        <v>185</v>
      </c>
      <c r="B342" s="1">
        <v>70</v>
      </c>
      <c r="C342" s="26" t="s">
        <v>5300</v>
      </c>
      <c r="D342" t="s">
        <v>239</v>
      </c>
      <c r="E342" s="27" t="s">
        <v>5301</v>
      </c>
      <c r="F342" s="28" t="s">
        <v>285</v>
      </c>
      <c r="G342" s="29">
        <v>54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242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191</v>
      </c>
      <c r="E343" s="27" t="s">
        <v>243</v>
      </c>
    </row>
    <row r="344">
      <c r="A344" s="1" t="s">
        <v>193</v>
      </c>
      <c r="E344" s="33" t="s">
        <v>5302</v>
      </c>
    </row>
    <row r="345" ht="89.25">
      <c r="A345" s="1" t="s">
        <v>194</v>
      </c>
      <c r="E345" s="27" t="s">
        <v>5303</v>
      </c>
    </row>
    <row r="346">
      <c r="A346" s="1" t="s">
        <v>182</v>
      </c>
      <c r="C346" s="22" t="s">
        <v>5304</v>
      </c>
      <c r="E346" s="23" t="s">
        <v>5305</v>
      </c>
      <c r="L346" s="24">
        <f>SUMIFS(L347:L390,A347:A390,"P")</f>
        <v>0</v>
      </c>
      <c r="M346" s="24">
        <f>SUMIFS(M347:M390,A347:A390,"P")</f>
        <v>0</v>
      </c>
      <c r="N346" s="25"/>
    </row>
    <row r="347">
      <c r="A347" s="1" t="s">
        <v>185</v>
      </c>
      <c r="B347" s="1">
        <v>71</v>
      </c>
      <c r="C347" s="26" t="s">
        <v>5306</v>
      </c>
      <c r="D347" t="s">
        <v>239</v>
      </c>
      <c r="E347" s="27" t="s">
        <v>5307</v>
      </c>
      <c r="F347" s="28" t="s">
        <v>385</v>
      </c>
      <c r="G347" s="29">
        <v>1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242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191</v>
      </c>
      <c r="E348" s="27" t="s">
        <v>243</v>
      </c>
    </row>
    <row r="349">
      <c r="A349" s="1" t="s">
        <v>193</v>
      </c>
      <c r="E349" s="33" t="s">
        <v>5308</v>
      </c>
    </row>
    <row r="350" ht="89.25">
      <c r="A350" s="1" t="s">
        <v>194</v>
      </c>
      <c r="E350" s="27" t="s">
        <v>5309</v>
      </c>
    </row>
    <row r="351">
      <c r="A351" s="1" t="s">
        <v>185</v>
      </c>
      <c r="B351" s="1">
        <v>72</v>
      </c>
      <c r="C351" s="26" t="s">
        <v>5310</v>
      </c>
      <c r="D351" t="s">
        <v>239</v>
      </c>
      <c r="E351" s="27" t="s">
        <v>5311</v>
      </c>
      <c r="F351" s="28" t="s">
        <v>285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242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191</v>
      </c>
      <c r="E352" s="27" t="s">
        <v>243</v>
      </c>
    </row>
    <row r="353">
      <c r="A353" s="1" t="s">
        <v>193</v>
      </c>
      <c r="E353" s="33" t="s">
        <v>5308</v>
      </c>
    </row>
    <row r="354" ht="89.25">
      <c r="A354" s="1" t="s">
        <v>194</v>
      </c>
      <c r="E354" s="27" t="s">
        <v>5312</v>
      </c>
    </row>
    <row r="355">
      <c r="A355" s="1" t="s">
        <v>185</v>
      </c>
      <c r="B355" s="1">
        <v>73</v>
      </c>
      <c r="C355" s="26" t="s">
        <v>5313</v>
      </c>
      <c r="D355" t="s">
        <v>239</v>
      </c>
      <c r="E355" s="27" t="s">
        <v>5314</v>
      </c>
      <c r="F355" s="28" t="s">
        <v>285</v>
      </c>
      <c r="G355" s="29">
        <v>2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242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191</v>
      </c>
      <c r="E356" s="27" t="s">
        <v>243</v>
      </c>
    </row>
    <row r="357">
      <c r="A357" s="1" t="s">
        <v>193</v>
      </c>
      <c r="E357" s="33" t="s">
        <v>5315</v>
      </c>
    </row>
    <row r="358" ht="89.25">
      <c r="A358" s="1" t="s">
        <v>194</v>
      </c>
      <c r="E358" s="27" t="s">
        <v>5316</v>
      </c>
    </row>
    <row r="359">
      <c r="A359" s="1" t="s">
        <v>185</v>
      </c>
      <c r="B359" s="1">
        <v>74</v>
      </c>
      <c r="C359" s="26" t="s">
        <v>5317</v>
      </c>
      <c r="D359" t="s">
        <v>239</v>
      </c>
      <c r="E359" s="27" t="s">
        <v>5318</v>
      </c>
      <c r="F359" s="28" t="s">
        <v>285</v>
      </c>
      <c r="G359" s="29">
        <v>2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242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191</v>
      </c>
      <c r="E360" s="27" t="s">
        <v>243</v>
      </c>
    </row>
    <row r="361">
      <c r="A361" s="1" t="s">
        <v>193</v>
      </c>
      <c r="E361" s="33" t="s">
        <v>5315</v>
      </c>
    </row>
    <row r="362" ht="89.25">
      <c r="A362" s="1" t="s">
        <v>194</v>
      </c>
      <c r="E362" s="27" t="s">
        <v>5319</v>
      </c>
    </row>
    <row r="363" ht="25.5">
      <c r="A363" s="1" t="s">
        <v>185</v>
      </c>
      <c r="B363" s="1">
        <v>75</v>
      </c>
      <c r="C363" s="26" t="s">
        <v>5320</v>
      </c>
      <c r="D363" t="s">
        <v>239</v>
      </c>
      <c r="E363" s="27" t="s">
        <v>5321</v>
      </c>
      <c r="F363" s="28" t="s">
        <v>285</v>
      </c>
      <c r="G363" s="29">
        <v>132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242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191</v>
      </c>
      <c r="E364" s="27" t="s">
        <v>243</v>
      </c>
    </row>
    <row r="365">
      <c r="A365" s="1" t="s">
        <v>193</v>
      </c>
      <c r="E365" s="33" t="s">
        <v>5322</v>
      </c>
    </row>
    <row r="366" ht="89.25">
      <c r="A366" s="1" t="s">
        <v>194</v>
      </c>
      <c r="E366" s="27" t="s">
        <v>5323</v>
      </c>
    </row>
    <row r="367">
      <c r="A367" s="1" t="s">
        <v>185</v>
      </c>
      <c r="B367" s="1">
        <v>76</v>
      </c>
      <c r="C367" s="26" t="s">
        <v>5324</v>
      </c>
      <c r="D367" t="s">
        <v>239</v>
      </c>
      <c r="E367" s="27" t="s">
        <v>5325</v>
      </c>
      <c r="F367" s="28" t="s">
        <v>285</v>
      </c>
      <c r="G367" s="29">
        <v>1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242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191</v>
      </c>
      <c r="E368" s="27" t="s">
        <v>243</v>
      </c>
    </row>
    <row r="369">
      <c r="A369" s="1" t="s">
        <v>193</v>
      </c>
      <c r="E369" s="33" t="s">
        <v>5308</v>
      </c>
    </row>
    <row r="370" ht="76.5">
      <c r="A370" s="1" t="s">
        <v>194</v>
      </c>
      <c r="E370" s="27" t="s">
        <v>5326</v>
      </c>
    </row>
    <row r="371">
      <c r="A371" s="1" t="s">
        <v>185</v>
      </c>
      <c r="B371" s="1">
        <v>77</v>
      </c>
      <c r="C371" s="26" t="s">
        <v>5327</v>
      </c>
      <c r="D371" t="s">
        <v>239</v>
      </c>
      <c r="E371" s="27" t="s">
        <v>5328</v>
      </c>
      <c r="F371" s="28" t="s">
        <v>285</v>
      </c>
      <c r="G371" s="29">
        <v>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242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191</v>
      </c>
      <c r="E372" s="27" t="s">
        <v>243</v>
      </c>
    </row>
    <row r="373">
      <c r="A373" s="1" t="s">
        <v>193</v>
      </c>
      <c r="E373" s="33" t="s">
        <v>5308</v>
      </c>
    </row>
    <row r="374" ht="102">
      <c r="A374" s="1" t="s">
        <v>194</v>
      </c>
      <c r="E374" s="27" t="s">
        <v>5329</v>
      </c>
    </row>
    <row r="375">
      <c r="A375" s="1" t="s">
        <v>185</v>
      </c>
      <c r="B375" s="1">
        <v>78</v>
      </c>
      <c r="C375" s="26" t="s">
        <v>1337</v>
      </c>
      <c r="D375" t="s">
        <v>239</v>
      </c>
      <c r="E375" s="27" t="s">
        <v>1338</v>
      </c>
      <c r="F375" s="28" t="s">
        <v>285</v>
      </c>
      <c r="G375" s="29">
        <v>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242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191</v>
      </c>
      <c r="E376" s="27" t="s">
        <v>243</v>
      </c>
    </row>
    <row r="377">
      <c r="A377" s="1" t="s">
        <v>193</v>
      </c>
      <c r="E377" s="33" t="s">
        <v>5308</v>
      </c>
    </row>
    <row r="378" ht="89.25">
      <c r="A378" s="1" t="s">
        <v>194</v>
      </c>
      <c r="E378" s="27" t="s">
        <v>5330</v>
      </c>
    </row>
    <row r="379">
      <c r="A379" s="1" t="s">
        <v>185</v>
      </c>
      <c r="B379" s="1">
        <v>79</v>
      </c>
      <c r="C379" s="26" t="s">
        <v>5331</v>
      </c>
      <c r="D379" t="s">
        <v>239</v>
      </c>
      <c r="E379" s="27" t="s">
        <v>5332</v>
      </c>
      <c r="F379" s="28" t="s">
        <v>503</v>
      </c>
      <c r="G379" s="29">
        <v>132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242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191</v>
      </c>
      <c r="E380" s="27" t="s">
        <v>243</v>
      </c>
    </row>
    <row r="381">
      <c r="A381" s="1" t="s">
        <v>193</v>
      </c>
      <c r="E381" s="33" t="s">
        <v>5322</v>
      </c>
    </row>
    <row r="382" ht="102">
      <c r="A382" s="1" t="s">
        <v>194</v>
      </c>
      <c r="E382" s="27" t="s">
        <v>5333</v>
      </c>
    </row>
    <row r="383">
      <c r="A383" s="1" t="s">
        <v>185</v>
      </c>
      <c r="B383" s="1">
        <v>80</v>
      </c>
      <c r="C383" s="26" t="s">
        <v>5334</v>
      </c>
      <c r="D383" t="s">
        <v>239</v>
      </c>
      <c r="E383" s="27" t="s">
        <v>5335</v>
      </c>
      <c r="F383" s="28" t="s">
        <v>503</v>
      </c>
      <c r="G383" s="29">
        <v>306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242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191</v>
      </c>
      <c r="E384" s="27" t="s">
        <v>243</v>
      </c>
    </row>
    <row r="385">
      <c r="A385" s="1" t="s">
        <v>193</v>
      </c>
      <c r="E385" s="33" t="s">
        <v>5336</v>
      </c>
    </row>
    <row r="386" ht="89.25">
      <c r="A386" s="1" t="s">
        <v>194</v>
      </c>
      <c r="E386" s="27" t="s">
        <v>5337</v>
      </c>
    </row>
    <row r="387">
      <c r="A387" s="1" t="s">
        <v>185</v>
      </c>
      <c r="B387" s="1">
        <v>81</v>
      </c>
      <c r="C387" s="26" t="s">
        <v>5338</v>
      </c>
      <c r="D387" t="s">
        <v>239</v>
      </c>
      <c r="E387" s="27" t="s">
        <v>5339</v>
      </c>
      <c r="F387" s="28" t="s">
        <v>285</v>
      </c>
      <c r="G387" s="29">
        <v>31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242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191</v>
      </c>
      <c r="E388" s="27" t="s">
        <v>243</v>
      </c>
    </row>
    <row r="389">
      <c r="A389" s="1" t="s">
        <v>193</v>
      </c>
      <c r="E389" s="33" t="s">
        <v>5340</v>
      </c>
    </row>
    <row r="390" ht="76.5">
      <c r="A390" s="1" t="s">
        <v>194</v>
      </c>
      <c r="E390" s="27" t="s">
        <v>5341</v>
      </c>
    </row>
    <row r="391">
      <c r="A391" s="1" t="s">
        <v>182</v>
      </c>
      <c r="C391" s="22" t="s">
        <v>5342</v>
      </c>
      <c r="E391" s="23" t="s">
        <v>5343</v>
      </c>
      <c r="L391" s="24">
        <f>SUMIFS(L392:L479,A392:A479,"P")</f>
        <v>0</v>
      </c>
      <c r="M391" s="24">
        <f>SUMIFS(M392:M479,A392:A479,"P")</f>
        <v>0</v>
      </c>
      <c r="N391" s="25"/>
    </row>
    <row r="392">
      <c r="A392" s="1" t="s">
        <v>185</v>
      </c>
      <c r="B392" s="1">
        <v>103</v>
      </c>
      <c r="C392" s="26" t="s">
        <v>5344</v>
      </c>
      <c r="D392" t="s">
        <v>239</v>
      </c>
      <c r="E392" s="27" t="s">
        <v>5345</v>
      </c>
      <c r="F392" s="28" t="s">
        <v>503</v>
      </c>
      <c r="G392" s="29">
        <v>82.332999999999998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242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191</v>
      </c>
      <c r="E393" s="27" t="s">
        <v>243</v>
      </c>
    </row>
    <row r="394">
      <c r="A394" s="1" t="s">
        <v>193</v>
      </c>
      <c r="E394" s="33" t="s">
        <v>5346</v>
      </c>
    </row>
    <row r="395" ht="89.25">
      <c r="A395" s="1" t="s">
        <v>194</v>
      </c>
      <c r="E395" s="27" t="s">
        <v>5347</v>
      </c>
    </row>
    <row r="396">
      <c r="A396" s="1" t="s">
        <v>185</v>
      </c>
      <c r="B396" s="1">
        <v>82</v>
      </c>
      <c r="C396" s="26" t="s">
        <v>5348</v>
      </c>
      <c r="D396" t="s">
        <v>239</v>
      </c>
      <c r="E396" s="27" t="s">
        <v>5349</v>
      </c>
      <c r="F396" s="28" t="s">
        <v>241</v>
      </c>
      <c r="G396" s="29">
        <v>10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242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191</v>
      </c>
      <c r="E397" s="27" t="s">
        <v>243</v>
      </c>
    </row>
    <row r="398" ht="25.5">
      <c r="A398" s="1" t="s">
        <v>193</v>
      </c>
      <c r="E398" s="33" t="s">
        <v>5350</v>
      </c>
    </row>
    <row r="399" ht="127.5">
      <c r="A399" s="1" t="s">
        <v>194</v>
      </c>
      <c r="E399" s="27" t="s">
        <v>5351</v>
      </c>
    </row>
    <row r="400">
      <c r="A400" s="1" t="s">
        <v>185</v>
      </c>
      <c r="B400" s="1">
        <v>83</v>
      </c>
      <c r="C400" s="26" t="s">
        <v>5352</v>
      </c>
      <c r="D400" t="s">
        <v>239</v>
      </c>
      <c r="E400" s="27" t="s">
        <v>5353</v>
      </c>
      <c r="F400" s="28" t="s">
        <v>285</v>
      </c>
      <c r="G400" s="29">
        <v>2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242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191</v>
      </c>
      <c r="E401" s="27" t="s">
        <v>243</v>
      </c>
    </row>
    <row r="402" ht="25.5">
      <c r="A402" s="1" t="s">
        <v>193</v>
      </c>
      <c r="E402" s="33" t="s">
        <v>5354</v>
      </c>
    </row>
    <row r="403" ht="102">
      <c r="A403" s="1" t="s">
        <v>194</v>
      </c>
      <c r="E403" s="27" t="s">
        <v>5355</v>
      </c>
    </row>
    <row r="404">
      <c r="A404" s="1" t="s">
        <v>185</v>
      </c>
      <c r="B404" s="1">
        <v>84</v>
      </c>
      <c r="C404" s="26" t="s">
        <v>5356</v>
      </c>
      <c r="D404" t="s">
        <v>239</v>
      </c>
      <c r="E404" s="27" t="s">
        <v>5357</v>
      </c>
      <c r="F404" s="28" t="s">
        <v>285</v>
      </c>
      <c r="G404" s="29">
        <v>3</v>
      </c>
      <c r="H404" s="28">
        <v>0</v>
      </c>
      <c r="I404" s="30">
        <f>ROUND(G404*H404,P4)</f>
        <v>0</v>
      </c>
      <c r="L404" s="31">
        <v>0</v>
      </c>
      <c r="M404" s="24">
        <f>ROUND(G404*L404,P4)</f>
        <v>0</v>
      </c>
      <c r="N404" s="25" t="s">
        <v>242</v>
      </c>
      <c r="O404" s="32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191</v>
      </c>
      <c r="E405" s="27" t="s">
        <v>243</v>
      </c>
    </row>
    <row r="406" ht="25.5">
      <c r="A406" s="1" t="s">
        <v>193</v>
      </c>
      <c r="E406" s="33" t="s">
        <v>5358</v>
      </c>
    </row>
    <row r="407" ht="102">
      <c r="A407" s="1" t="s">
        <v>194</v>
      </c>
      <c r="E407" s="27" t="s">
        <v>5355</v>
      </c>
    </row>
    <row r="408">
      <c r="A408" s="1" t="s">
        <v>185</v>
      </c>
      <c r="B408" s="1">
        <v>85</v>
      </c>
      <c r="C408" s="26" t="s">
        <v>5359</v>
      </c>
      <c r="D408" t="s">
        <v>239</v>
      </c>
      <c r="E408" s="27" t="s">
        <v>5360</v>
      </c>
      <c r="F408" s="28" t="s">
        <v>285</v>
      </c>
      <c r="G408" s="29">
        <v>11</v>
      </c>
      <c r="H408" s="28">
        <v>0</v>
      </c>
      <c r="I408" s="30">
        <f>ROUND(G408*H408,P4)</f>
        <v>0</v>
      </c>
      <c r="L408" s="31">
        <v>0</v>
      </c>
      <c r="M408" s="24">
        <f>ROUND(G408*L408,P4)</f>
        <v>0</v>
      </c>
      <c r="N408" s="25" t="s">
        <v>242</v>
      </c>
      <c r="O408" s="32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191</v>
      </c>
      <c r="E409" s="27" t="s">
        <v>243</v>
      </c>
    </row>
    <row r="410" ht="25.5">
      <c r="A410" s="1" t="s">
        <v>193</v>
      </c>
      <c r="E410" s="33" t="s">
        <v>5361</v>
      </c>
    </row>
    <row r="411" ht="102">
      <c r="A411" s="1" t="s">
        <v>194</v>
      </c>
      <c r="E411" s="27" t="s">
        <v>5362</v>
      </c>
    </row>
    <row r="412">
      <c r="A412" s="1" t="s">
        <v>185</v>
      </c>
      <c r="B412" s="1">
        <v>86</v>
      </c>
      <c r="C412" s="26" t="s">
        <v>5363</v>
      </c>
      <c r="D412" t="s">
        <v>239</v>
      </c>
      <c r="E412" s="27" t="s">
        <v>5364</v>
      </c>
      <c r="F412" s="28" t="s">
        <v>285</v>
      </c>
      <c r="G412" s="29">
        <v>9</v>
      </c>
      <c r="H412" s="28">
        <v>0</v>
      </c>
      <c r="I412" s="30">
        <f>ROUND(G412*H412,P4)</f>
        <v>0</v>
      </c>
      <c r="L412" s="31">
        <v>0</v>
      </c>
      <c r="M412" s="24">
        <f>ROUND(G412*L412,P4)</f>
        <v>0</v>
      </c>
      <c r="N412" s="25" t="s">
        <v>242</v>
      </c>
      <c r="O412" s="32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191</v>
      </c>
      <c r="E413" s="27" t="s">
        <v>243</v>
      </c>
    </row>
    <row r="414" ht="25.5">
      <c r="A414" s="1" t="s">
        <v>193</v>
      </c>
      <c r="E414" s="33" t="s">
        <v>5365</v>
      </c>
    </row>
    <row r="415" ht="102">
      <c r="A415" s="1" t="s">
        <v>194</v>
      </c>
      <c r="E415" s="27" t="s">
        <v>5362</v>
      </c>
    </row>
    <row r="416">
      <c r="A416" s="1" t="s">
        <v>185</v>
      </c>
      <c r="B416" s="1">
        <v>87</v>
      </c>
      <c r="C416" s="26" t="s">
        <v>5366</v>
      </c>
      <c r="D416" t="s">
        <v>239</v>
      </c>
      <c r="E416" s="27" t="s">
        <v>5367</v>
      </c>
      <c r="F416" s="28" t="s">
        <v>285</v>
      </c>
      <c r="G416" s="29">
        <v>18</v>
      </c>
      <c r="H416" s="28">
        <v>0</v>
      </c>
      <c r="I416" s="30">
        <f>ROUND(G416*H416,P4)</f>
        <v>0</v>
      </c>
      <c r="L416" s="31">
        <v>0</v>
      </c>
      <c r="M416" s="24">
        <f>ROUND(G416*L416,P4)</f>
        <v>0</v>
      </c>
      <c r="N416" s="25" t="s">
        <v>242</v>
      </c>
      <c r="O416" s="32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191</v>
      </c>
      <c r="E417" s="27" t="s">
        <v>243</v>
      </c>
    </row>
    <row r="418" ht="25.5">
      <c r="A418" s="1" t="s">
        <v>193</v>
      </c>
      <c r="E418" s="33" t="s">
        <v>5368</v>
      </c>
    </row>
    <row r="419" ht="102">
      <c r="A419" s="1" t="s">
        <v>194</v>
      </c>
      <c r="E419" s="27" t="s">
        <v>5362</v>
      </c>
    </row>
    <row r="420">
      <c r="A420" s="1" t="s">
        <v>185</v>
      </c>
      <c r="B420" s="1">
        <v>88</v>
      </c>
      <c r="C420" s="26" t="s">
        <v>5369</v>
      </c>
      <c r="D420" t="s">
        <v>239</v>
      </c>
      <c r="E420" s="27" t="s">
        <v>5370</v>
      </c>
      <c r="F420" s="28" t="s">
        <v>285</v>
      </c>
      <c r="G420" s="29">
        <v>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242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191</v>
      </c>
      <c r="E421" s="27" t="s">
        <v>243</v>
      </c>
    </row>
    <row r="422" ht="25.5">
      <c r="A422" s="1" t="s">
        <v>193</v>
      </c>
      <c r="E422" s="33" t="s">
        <v>5354</v>
      </c>
    </row>
    <row r="423" ht="102">
      <c r="A423" s="1" t="s">
        <v>194</v>
      </c>
      <c r="E423" s="27" t="s">
        <v>5362</v>
      </c>
    </row>
    <row r="424">
      <c r="A424" s="1" t="s">
        <v>185</v>
      </c>
      <c r="B424" s="1">
        <v>89</v>
      </c>
      <c r="C424" s="26" t="s">
        <v>5371</v>
      </c>
      <c r="D424" t="s">
        <v>239</v>
      </c>
      <c r="E424" s="27" t="s">
        <v>5372</v>
      </c>
      <c r="F424" s="28" t="s">
        <v>285</v>
      </c>
      <c r="G424" s="29">
        <v>3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242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191</v>
      </c>
      <c r="E425" s="27" t="s">
        <v>243</v>
      </c>
    </row>
    <row r="426" ht="25.5">
      <c r="A426" s="1" t="s">
        <v>193</v>
      </c>
      <c r="E426" s="33" t="s">
        <v>5358</v>
      </c>
    </row>
    <row r="427" ht="102">
      <c r="A427" s="1" t="s">
        <v>194</v>
      </c>
      <c r="E427" s="27" t="s">
        <v>5362</v>
      </c>
    </row>
    <row r="428">
      <c r="A428" s="1" t="s">
        <v>185</v>
      </c>
      <c r="B428" s="1">
        <v>90</v>
      </c>
      <c r="C428" s="26" t="s">
        <v>5373</v>
      </c>
      <c r="D428" t="s">
        <v>239</v>
      </c>
      <c r="E428" s="27" t="s">
        <v>5374</v>
      </c>
      <c r="F428" s="28" t="s">
        <v>285</v>
      </c>
      <c r="G428" s="29">
        <v>1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242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191</v>
      </c>
      <c r="E429" s="27" t="s">
        <v>243</v>
      </c>
    </row>
    <row r="430" ht="25.5">
      <c r="A430" s="1" t="s">
        <v>193</v>
      </c>
      <c r="E430" s="33" t="s">
        <v>5375</v>
      </c>
    </row>
    <row r="431" ht="102">
      <c r="A431" s="1" t="s">
        <v>194</v>
      </c>
      <c r="E431" s="27" t="s">
        <v>5362</v>
      </c>
    </row>
    <row r="432">
      <c r="A432" s="1" t="s">
        <v>185</v>
      </c>
      <c r="B432" s="1">
        <v>91</v>
      </c>
      <c r="C432" s="26" t="s">
        <v>5376</v>
      </c>
      <c r="D432" t="s">
        <v>239</v>
      </c>
      <c r="E432" s="27" t="s">
        <v>5377</v>
      </c>
      <c r="F432" s="28" t="s">
        <v>285</v>
      </c>
      <c r="G432" s="29">
        <v>8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242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191</v>
      </c>
      <c r="E433" s="27" t="s">
        <v>243</v>
      </c>
    </row>
    <row r="434" ht="25.5">
      <c r="A434" s="1" t="s">
        <v>193</v>
      </c>
      <c r="E434" s="33" t="s">
        <v>5378</v>
      </c>
    </row>
    <row r="435" ht="102">
      <c r="A435" s="1" t="s">
        <v>194</v>
      </c>
      <c r="E435" s="27" t="s">
        <v>5362</v>
      </c>
    </row>
    <row r="436">
      <c r="A436" s="1" t="s">
        <v>185</v>
      </c>
      <c r="B436" s="1">
        <v>92</v>
      </c>
      <c r="C436" s="26" t="s">
        <v>5379</v>
      </c>
      <c r="D436" t="s">
        <v>239</v>
      </c>
      <c r="E436" s="27" t="s">
        <v>5380</v>
      </c>
      <c r="F436" s="28" t="s">
        <v>285</v>
      </c>
      <c r="G436" s="29">
        <v>8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242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191</v>
      </c>
      <c r="E437" s="27" t="s">
        <v>243</v>
      </c>
    </row>
    <row r="438" ht="25.5">
      <c r="A438" s="1" t="s">
        <v>193</v>
      </c>
      <c r="E438" s="33" t="s">
        <v>5378</v>
      </c>
    </row>
    <row r="439" ht="102">
      <c r="A439" s="1" t="s">
        <v>194</v>
      </c>
      <c r="E439" s="27" t="s">
        <v>5362</v>
      </c>
    </row>
    <row r="440" ht="25.5">
      <c r="A440" s="1" t="s">
        <v>185</v>
      </c>
      <c r="B440" s="1">
        <v>93</v>
      </c>
      <c r="C440" s="26" t="s">
        <v>5381</v>
      </c>
      <c r="D440" t="s">
        <v>239</v>
      </c>
      <c r="E440" s="27" t="s">
        <v>5382</v>
      </c>
      <c r="F440" s="28" t="s">
        <v>285</v>
      </c>
      <c r="G440" s="29">
        <v>3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242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191</v>
      </c>
      <c r="E441" s="27" t="s">
        <v>243</v>
      </c>
    </row>
    <row r="442" ht="25.5">
      <c r="A442" s="1" t="s">
        <v>193</v>
      </c>
      <c r="E442" s="33" t="s">
        <v>5358</v>
      </c>
    </row>
    <row r="443" ht="102">
      <c r="A443" s="1" t="s">
        <v>194</v>
      </c>
      <c r="E443" s="27" t="s">
        <v>5362</v>
      </c>
    </row>
    <row r="444">
      <c r="A444" s="1" t="s">
        <v>185</v>
      </c>
      <c r="B444" s="1">
        <v>94</v>
      </c>
      <c r="C444" s="26" t="s">
        <v>5383</v>
      </c>
      <c r="D444" t="s">
        <v>239</v>
      </c>
      <c r="E444" s="27" t="s">
        <v>5384</v>
      </c>
      <c r="F444" s="28" t="s">
        <v>285</v>
      </c>
      <c r="G444" s="29">
        <v>3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242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191</v>
      </c>
      <c r="E445" s="27" t="s">
        <v>243</v>
      </c>
    </row>
    <row r="446" ht="25.5">
      <c r="A446" s="1" t="s">
        <v>193</v>
      </c>
      <c r="E446" s="33" t="s">
        <v>5358</v>
      </c>
    </row>
    <row r="447" ht="102">
      <c r="A447" s="1" t="s">
        <v>194</v>
      </c>
      <c r="E447" s="27" t="s">
        <v>5362</v>
      </c>
    </row>
    <row r="448">
      <c r="A448" s="1" t="s">
        <v>185</v>
      </c>
      <c r="B448" s="1">
        <v>95</v>
      </c>
      <c r="C448" s="26" t="s">
        <v>5385</v>
      </c>
      <c r="D448" t="s">
        <v>239</v>
      </c>
      <c r="E448" s="27" t="s">
        <v>5386</v>
      </c>
      <c r="F448" s="28" t="s">
        <v>285</v>
      </c>
      <c r="G448" s="29">
        <v>248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242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191</v>
      </c>
      <c r="E449" s="27" t="s">
        <v>243</v>
      </c>
    </row>
    <row r="450" ht="25.5">
      <c r="A450" s="1" t="s">
        <v>193</v>
      </c>
      <c r="E450" s="33" t="s">
        <v>5387</v>
      </c>
    </row>
    <row r="451" ht="102">
      <c r="A451" s="1" t="s">
        <v>194</v>
      </c>
      <c r="E451" s="27" t="s">
        <v>5362</v>
      </c>
    </row>
    <row r="452">
      <c r="A452" s="1" t="s">
        <v>185</v>
      </c>
      <c r="B452" s="1">
        <v>96</v>
      </c>
      <c r="C452" s="26" t="s">
        <v>5388</v>
      </c>
      <c r="D452" t="s">
        <v>239</v>
      </c>
      <c r="E452" s="27" t="s">
        <v>5389</v>
      </c>
      <c r="F452" s="28" t="s">
        <v>285</v>
      </c>
      <c r="G452" s="29">
        <v>19</v>
      </c>
      <c r="H452" s="28">
        <v>0</v>
      </c>
      <c r="I452" s="30">
        <f>ROUND(G452*H452,P4)</f>
        <v>0</v>
      </c>
      <c r="L452" s="31">
        <v>0</v>
      </c>
      <c r="M452" s="24">
        <f>ROUND(G452*L452,P4)</f>
        <v>0</v>
      </c>
      <c r="N452" s="25" t="s">
        <v>242</v>
      </c>
      <c r="O452" s="32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191</v>
      </c>
      <c r="E453" s="27" t="s">
        <v>243</v>
      </c>
    </row>
    <row r="454" ht="25.5">
      <c r="A454" s="1" t="s">
        <v>193</v>
      </c>
      <c r="E454" s="33" t="s">
        <v>5390</v>
      </c>
    </row>
    <row r="455" ht="102">
      <c r="A455" s="1" t="s">
        <v>194</v>
      </c>
      <c r="E455" s="27" t="s">
        <v>5362</v>
      </c>
    </row>
    <row r="456">
      <c r="A456" s="1" t="s">
        <v>185</v>
      </c>
      <c r="B456" s="1">
        <v>97</v>
      </c>
      <c r="C456" s="26" t="s">
        <v>5391</v>
      </c>
      <c r="D456" t="s">
        <v>239</v>
      </c>
      <c r="E456" s="27" t="s">
        <v>5392</v>
      </c>
      <c r="F456" s="28" t="s">
        <v>285</v>
      </c>
      <c r="G456" s="29">
        <v>24</v>
      </c>
      <c r="H456" s="28">
        <v>0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242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191</v>
      </c>
      <c r="E457" s="27" t="s">
        <v>243</v>
      </c>
    </row>
    <row r="458" ht="25.5">
      <c r="A458" s="1" t="s">
        <v>193</v>
      </c>
      <c r="E458" s="33" t="s">
        <v>5393</v>
      </c>
    </row>
    <row r="459" ht="102">
      <c r="A459" s="1" t="s">
        <v>194</v>
      </c>
      <c r="E459" s="27" t="s">
        <v>5362</v>
      </c>
    </row>
    <row r="460">
      <c r="A460" s="1" t="s">
        <v>185</v>
      </c>
      <c r="B460" s="1">
        <v>98</v>
      </c>
      <c r="C460" s="26" t="s">
        <v>5394</v>
      </c>
      <c r="D460" t="s">
        <v>239</v>
      </c>
      <c r="E460" s="27" t="s">
        <v>5395</v>
      </c>
      <c r="F460" s="28" t="s">
        <v>285</v>
      </c>
      <c r="G460" s="29">
        <v>9</v>
      </c>
      <c r="H460" s="28">
        <v>0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242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191</v>
      </c>
      <c r="E461" s="27" t="s">
        <v>243</v>
      </c>
    </row>
    <row r="462" ht="25.5">
      <c r="A462" s="1" t="s">
        <v>193</v>
      </c>
      <c r="E462" s="33" t="s">
        <v>5365</v>
      </c>
    </row>
    <row r="463" ht="102">
      <c r="A463" s="1" t="s">
        <v>194</v>
      </c>
      <c r="E463" s="27" t="s">
        <v>5362</v>
      </c>
    </row>
    <row r="464">
      <c r="A464" s="1" t="s">
        <v>185</v>
      </c>
      <c r="B464" s="1">
        <v>99</v>
      </c>
      <c r="C464" s="26" t="s">
        <v>5396</v>
      </c>
      <c r="D464" t="s">
        <v>239</v>
      </c>
      <c r="E464" s="27" t="s">
        <v>5397</v>
      </c>
      <c r="F464" s="28" t="s">
        <v>289</v>
      </c>
      <c r="G464" s="29">
        <v>1750</v>
      </c>
      <c r="H464" s="28">
        <v>0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242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191</v>
      </c>
      <c r="E465" s="27" t="s">
        <v>243</v>
      </c>
    </row>
    <row r="466" ht="25.5">
      <c r="A466" s="1" t="s">
        <v>193</v>
      </c>
      <c r="E466" s="33" t="s">
        <v>5398</v>
      </c>
    </row>
    <row r="467" ht="102">
      <c r="A467" s="1" t="s">
        <v>194</v>
      </c>
      <c r="E467" s="27" t="s">
        <v>5399</v>
      </c>
    </row>
    <row r="468">
      <c r="A468" s="1" t="s">
        <v>185</v>
      </c>
      <c r="B468" s="1">
        <v>100</v>
      </c>
      <c r="C468" s="26" t="s">
        <v>5400</v>
      </c>
      <c r="D468" t="s">
        <v>239</v>
      </c>
      <c r="E468" s="27" t="s">
        <v>5401</v>
      </c>
      <c r="F468" s="28" t="s">
        <v>289</v>
      </c>
      <c r="G468" s="29">
        <v>1750</v>
      </c>
      <c r="H468" s="28">
        <v>0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242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191</v>
      </c>
      <c r="E469" s="27" t="s">
        <v>243</v>
      </c>
    </row>
    <row r="470" ht="25.5">
      <c r="A470" s="1" t="s">
        <v>193</v>
      </c>
      <c r="E470" s="33" t="s">
        <v>5398</v>
      </c>
    </row>
    <row r="471" ht="102">
      <c r="A471" s="1" t="s">
        <v>194</v>
      </c>
      <c r="E471" s="27" t="s">
        <v>5399</v>
      </c>
    </row>
    <row r="472">
      <c r="A472" s="1" t="s">
        <v>185</v>
      </c>
      <c r="B472" s="1">
        <v>101</v>
      </c>
      <c r="C472" s="26" t="s">
        <v>5402</v>
      </c>
      <c r="D472" t="s">
        <v>239</v>
      </c>
      <c r="E472" s="27" t="s">
        <v>5403</v>
      </c>
      <c r="F472" s="28" t="s">
        <v>2520</v>
      </c>
      <c r="G472" s="29">
        <v>190</v>
      </c>
      <c r="H472" s="28">
        <v>0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242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191</v>
      </c>
      <c r="E473" s="27" t="s">
        <v>243</v>
      </c>
    </row>
    <row r="474" ht="25.5">
      <c r="A474" s="1" t="s">
        <v>193</v>
      </c>
      <c r="E474" s="33" t="s">
        <v>5404</v>
      </c>
    </row>
    <row r="475" ht="127.5">
      <c r="A475" s="1" t="s">
        <v>194</v>
      </c>
      <c r="E475" s="27" t="s">
        <v>5405</v>
      </c>
    </row>
    <row r="476">
      <c r="A476" s="1" t="s">
        <v>185</v>
      </c>
      <c r="B476" s="1">
        <v>102</v>
      </c>
      <c r="C476" s="26" t="s">
        <v>5406</v>
      </c>
      <c r="D476" t="s">
        <v>239</v>
      </c>
      <c r="E476" s="27" t="s">
        <v>5407</v>
      </c>
      <c r="F476" s="28" t="s">
        <v>189</v>
      </c>
      <c r="G476" s="29">
        <v>25</v>
      </c>
      <c r="H476" s="28">
        <v>0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242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191</v>
      </c>
      <c r="E477" s="27" t="s">
        <v>243</v>
      </c>
    </row>
    <row r="478" ht="25.5">
      <c r="A478" s="1" t="s">
        <v>193</v>
      </c>
      <c r="E478" s="33" t="s">
        <v>5408</v>
      </c>
    </row>
    <row r="479" ht="102">
      <c r="A479" s="1" t="s">
        <v>194</v>
      </c>
      <c r="E479" s="27" t="s">
        <v>5409</v>
      </c>
    </row>
    <row r="480">
      <c r="A480" s="1" t="s">
        <v>182</v>
      </c>
      <c r="C480" s="22" t="s">
        <v>1228</v>
      </c>
      <c r="E480" s="23" t="s">
        <v>1229</v>
      </c>
      <c r="L480" s="24">
        <f>SUMIFS(L481:L500,A481:A500,"P")</f>
        <v>0</v>
      </c>
      <c r="M480" s="24">
        <f>SUMIFS(M481:M500,A481:A500,"P")</f>
        <v>0</v>
      </c>
      <c r="N480" s="25"/>
    </row>
    <row r="481" ht="25.5">
      <c r="A481" s="1" t="s">
        <v>185</v>
      </c>
      <c r="B481" s="1">
        <v>117</v>
      </c>
      <c r="C481" s="26" t="s">
        <v>186</v>
      </c>
      <c r="D481" t="s">
        <v>187</v>
      </c>
      <c r="E481" s="27" t="s">
        <v>188</v>
      </c>
      <c r="F481" s="28" t="s">
        <v>189</v>
      </c>
      <c r="G481" s="29">
        <v>1815</v>
      </c>
      <c r="H481" s="28">
        <v>0</v>
      </c>
      <c r="I481" s="30">
        <f>ROUND(G481*H481,P4)</f>
        <v>0</v>
      </c>
      <c r="L481" s="31">
        <v>0</v>
      </c>
      <c r="M481" s="24">
        <f>ROUND(G481*L481,P4)</f>
        <v>0</v>
      </c>
      <c r="N481" s="25" t="s">
        <v>190</v>
      </c>
      <c r="O481" s="32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191</v>
      </c>
      <c r="E482" s="27" t="s">
        <v>192</v>
      </c>
    </row>
    <row r="483">
      <c r="A483" s="1" t="s">
        <v>193</v>
      </c>
      <c r="E483" s="33" t="s">
        <v>5099</v>
      </c>
    </row>
    <row r="484" ht="153">
      <c r="A484" s="1" t="s">
        <v>194</v>
      </c>
      <c r="E484" s="27" t="s">
        <v>195</v>
      </c>
    </row>
    <row r="485" ht="25.5">
      <c r="A485" s="1" t="s">
        <v>185</v>
      </c>
      <c r="B485" s="1">
        <v>118</v>
      </c>
      <c r="C485" s="26" t="s">
        <v>202</v>
      </c>
      <c r="D485" t="s">
        <v>203</v>
      </c>
      <c r="E485" s="27" t="s">
        <v>204</v>
      </c>
      <c r="F485" s="28" t="s">
        <v>189</v>
      </c>
      <c r="G485" s="29">
        <v>25</v>
      </c>
      <c r="H485" s="28">
        <v>0</v>
      </c>
      <c r="I485" s="30">
        <f>ROUND(G485*H485,P4)</f>
        <v>0</v>
      </c>
      <c r="L485" s="31">
        <v>0</v>
      </c>
      <c r="M485" s="24">
        <f>ROUND(G485*L485,P4)</f>
        <v>0</v>
      </c>
      <c r="N485" s="25" t="s">
        <v>190</v>
      </c>
      <c r="O485" s="32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191</v>
      </c>
      <c r="E486" s="27" t="s">
        <v>192</v>
      </c>
    </row>
    <row r="487">
      <c r="A487" s="1" t="s">
        <v>193</v>
      </c>
      <c r="E487" s="33" t="s">
        <v>5410</v>
      </c>
    </row>
    <row r="488" ht="153">
      <c r="A488" s="1" t="s">
        <v>194</v>
      </c>
      <c r="E488" s="27" t="s">
        <v>195</v>
      </c>
    </row>
    <row r="489" ht="25.5">
      <c r="A489" s="1" t="s">
        <v>185</v>
      </c>
      <c r="B489" s="1">
        <v>119</v>
      </c>
      <c r="C489" s="26" t="s">
        <v>5411</v>
      </c>
      <c r="D489" t="s">
        <v>5412</v>
      </c>
      <c r="E489" s="27" t="s">
        <v>5413</v>
      </c>
      <c r="F489" s="28" t="s">
        <v>189</v>
      </c>
      <c r="G489" s="29">
        <v>0.10000000000000001</v>
      </c>
      <c r="H489" s="28">
        <v>0</v>
      </c>
      <c r="I489" s="30">
        <f>ROUND(G489*H489,P4)</f>
        <v>0</v>
      </c>
      <c r="L489" s="31">
        <v>0</v>
      </c>
      <c r="M489" s="24">
        <f>ROUND(G489*L489,P4)</f>
        <v>0</v>
      </c>
      <c r="N489" s="25" t="s">
        <v>190</v>
      </c>
      <c r="O489" s="32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191</v>
      </c>
      <c r="E490" s="27" t="s">
        <v>192</v>
      </c>
    </row>
    <row r="491">
      <c r="A491" s="1" t="s">
        <v>193</v>
      </c>
      <c r="E491" s="33" t="s">
        <v>5414</v>
      </c>
    </row>
    <row r="492" ht="153">
      <c r="A492" s="1" t="s">
        <v>194</v>
      </c>
      <c r="E492" s="27" t="s">
        <v>195</v>
      </c>
    </row>
    <row r="493" ht="25.5">
      <c r="A493" s="1" t="s">
        <v>185</v>
      </c>
      <c r="B493" s="1">
        <v>120</v>
      </c>
      <c r="C493" s="26" t="s">
        <v>5415</v>
      </c>
      <c r="D493" t="s">
        <v>5416</v>
      </c>
      <c r="E493" s="27" t="s">
        <v>5417</v>
      </c>
      <c r="F493" s="28" t="s">
        <v>189</v>
      </c>
      <c r="G493" s="29">
        <v>0.29999999999999999</v>
      </c>
      <c r="H493" s="28">
        <v>0</v>
      </c>
      <c r="I493" s="30">
        <f>ROUND(G493*H493,P4)</f>
        <v>0</v>
      </c>
      <c r="L493" s="31">
        <v>0</v>
      </c>
      <c r="M493" s="24">
        <f>ROUND(G493*L493,P4)</f>
        <v>0</v>
      </c>
      <c r="N493" s="25" t="s">
        <v>190</v>
      </c>
      <c r="O493" s="32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191</v>
      </c>
      <c r="E494" s="27" t="s">
        <v>192</v>
      </c>
    </row>
    <row r="495">
      <c r="A495" s="1" t="s">
        <v>193</v>
      </c>
      <c r="E495" s="33" t="s">
        <v>5418</v>
      </c>
    </row>
    <row r="496" ht="153">
      <c r="A496" s="1" t="s">
        <v>194</v>
      </c>
      <c r="E496" s="27" t="s">
        <v>195</v>
      </c>
    </row>
    <row r="497" ht="25.5">
      <c r="A497" s="1" t="s">
        <v>185</v>
      </c>
      <c r="B497" s="1">
        <v>121</v>
      </c>
      <c r="C497" s="26" t="s">
        <v>5419</v>
      </c>
      <c r="D497" t="s">
        <v>5420</v>
      </c>
      <c r="E497" s="27" t="s">
        <v>5421</v>
      </c>
      <c r="F497" s="28" t="s">
        <v>189</v>
      </c>
      <c r="G497" s="29">
        <v>0.29999999999999999</v>
      </c>
      <c r="H497" s="28">
        <v>0</v>
      </c>
      <c r="I497" s="30">
        <f>ROUND(G497*H497,P4)</f>
        <v>0</v>
      </c>
      <c r="L497" s="31">
        <v>0</v>
      </c>
      <c r="M497" s="24">
        <f>ROUND(G497*L497,P4)</f>
        <v>0</v>
      </c>
      <c r="N497" s="25" t="s">
        <v>190</v>
      </c>
      <c r="O497" s="32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191</v>
      </c>
      <c r="E498" s="27" t="s">
        <v>192</v>
      </c>
    </row>
    <row r="499">
      <c r="A499" s="1" t="s">
        <v>193</v>
      </c>
      <c r="E499" s="33" t="s">
        <v>5418</v>
      </c>
    </row>
    <row r="500" ht="153">
      <c r="A500" s="1" t="s">
        <v>194</v>
      </c>
      <c r="E500" s="27" t="s">
        <v>195</v>
      </c>
    </row>
  </sheetData>
  <sheetProtection sheet="1" objects="1" scenarios="1" spinCount="100000" saltValue="kTbf7b694ykQDym8gQ6/YRPSBPf1BlICmJuXaJ6vKlGsfZSQRicbkvzmy0q0IAVPCO0wzci3bWGfO5lIJmTu1Q==" hashValue="GHUbbvOnL7z+A5fMqp0q6iL/aDOZFX3BGleL3pd+oaFCvMyJIzLazs+lRLiKSK900CbL+x2UVKL8OsLPYX8a2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126</v>
      </c>
      <c r="M3" s="20">
        <f>Rekapitulace!C67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126</v>
      </c>
      <c r="D4" s="1"/>
      <c r="E4" s="17" t="s">
        <v>127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COUNTIFS(L8:L115,"=0",A8:A115,"P")+COUNTIFS(L8:L115,"",A8:A115,"P")+SUM(Q8:Q115)</f>
        <v>0</v>
      </c>
    </row>
    <row r="8">
      <c r="A8" s="1" t="s">
        <v>180</v>
      </c>
      <c r="C8" s="22" t="s">
        <v>5422</v>
      </c>
      <c r="E8" s="23" t="s">
        <v>131</v>
      </c>
      <c r="L8" s="24">
        <f>L9+L50+L59+L72+L77+L110</f>
        <v>0</v>
      </c>
      <c r="M8" s="24">
        <f>M9+M50+M59+M72+M77+M110</f>
        <v>0</v>
      </c>
      <c r="N8" s="25"/>
    </row>
    <row r="9">
      <c r="A9" s="1" t="s">
        <v>182</v>
      </c>
      <c r="C9" s="22" t="s">
        <v>5068</v>
      </c>
      <c r="E9" s="23" t="s">
        <v>5069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185</v>
      </c>
      <c r="B10" s="1">
        <v>10</v>
      </c>
      <c r="C10" s="26" t="s">
        <v>5070</v>
      </c>
      <c r="D10" t="s">
        <v>239</v>
      </c>
      <c r="E10" s="27" t="s">
        <v>5071</v>
      </c>
      <c r="F10" s="28" t="s">
        <v>503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5315</v>
      </c>
    </row>
    <row r="13" ht="38.25">
      <c r="A13" s="1" t="s">
        <v>194</v>
      </c>
      <c r="E13" s="27" t="s">
        <v>5072</v>
      </c>
    </row>
    <row r="14">
      <c r="A14" s="1" t="s">
        <v>185</v>
      </c>
      <c r="B14" s="1">
        <v>1</v>
      </c>
      <c r="C14" s="26" t="s">
        <v>5073</v>
      </c>
      <c r="D14" t="s">
        <v>239</v>
      </c>
      <c r="E14" s="27" t="s">
        <v>5074</v>
      </c>
      <c r="F14" s="28" t="s">
        <v>241</v>
      </c>
      <c r="G14" s="29">
        <v>11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5149</v>
      </c>
    </row>
    <row r="17" ht="216.75">
      <c r="A17" s="1" t="s">
        <v>194</v>
      </c>
      <c r="E17" s="27" t="s">
        <v>5076</v>
      </c>
    </row>
    <row r="18">
      <c r="A18" s="1" t="s">
        <v>185</v>
      </c>
      <c r="B18" s="1">
        <v>2</v>
      </c>
      <c r="C18" s="26" t="s">
        <v>5077</v>
      </c>
      <c r="D18" t="s">
        <v>239</v>
      </c>
      <c r="E18" s="27" t="s">
        <v>5078</v>
      </c>
      <c r="F18" s="28" t="s">
        <v>241</v>
      </c>
      <c r="G18" s="29">
        <v>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5169</v>
      </c>
    </row>
    <row r="21" ht="140.25">
      <c r="A21" s="1" t="s">
        <v>194</v>
      </c>
      <c r="E21" s="27" t="s">
        <v>5080</v>
      </c>
    </row>
    <row r="22">
      <c r="A22" s="1" t="s">
        <v>185</v>
      </c>
      <c r="B22" s="1">
        <v>3</v>
      </c>
      <c r="C22" s="26" t="s">
        <v>5089</v>
      </c>
      <c r="D22" t="s">
        <v>239</v>
      </c>
      <c r="E22" s="27" t="s">
        <v>5090</v>
      </c>
      <c r="F22" s="28" t="s">
        <v>285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5423</v>
      </c>
    </row>
    <row r="25" ht="127.5">
      <c r="A25" s="1" t="s">
        <v>194</v>
      </c>
      <c r="E25" s="27" t="s">
        <v>5092</v>
      </c>
    </row>
    <row r="26">
      <c r="A26" s="1" t="s">
        <v>185</v>
      </c>
      <c r="B26" s="1">
        <v>4</v>
      </c>
      <c r="C26" s="26" t="s">
        <v>5093</v>
      </c>
      <c r="D26" t="s">
        <v>239</v>
      </c>
      <c r="E26" s="27" t="s">
        <v>5094</v>
      </c>
      <c r="F26" s="28" t="s">
        <v>2520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5424</v>
      </c>
    </row>
    <row r="29" ht="127.5">
      <c r="A29" s="1" t="s">
        <v>194</v>
      </c>
      <c r="E29" s="27" t="s">
        <v>5096</v>
      </c>
    </row>
    <row r="30">
      <c r="A30" s="1" t="s">
        <v>185</v>
      </c>
      <c r="B30" s="1">
        <v>5</v>
      </c>
      <c r="C30" s="26" t="s">
        <v>5097</v>
      </c>
      <c r="D30" t="s">
        <v>239</v>
      </c>
      <c r="E30" s="27" t="s">
        <v>5098</v>
      </c>
      <c r="F30" s="28" t="s">
        <v>189</v>
      </c>
      <c r="G30" s="29">
        <v>20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5425</v>
      </c>
    </row>
    <row r="33" ht="102">
      <c r="A33" s="1" t="s">
        <v>194</v>
      </c>
      <c r="E33" s="27" t="s">
        <v>5100</v>
      </c>
    </row>
    <row r="34">
      <c r="A34" s="1" t="s">
        <v>185</v>
      </c>
      <c r="B34" s="1">
        <v>6</v>
      </c>
      <c r="C34" s="26" t="s">
        <v>5101</v>
      </c>
      <c r="D34" t="s">
        <v>239</v>
      </c>
      <c r="E34" s="27" t="s">
        <v>5102</v>
      </c>
      <c r="F34" s="28" t="s">
        <v>285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5426</v>
      </c>
    </row>
    <row r="37" ht="76.5">
      <c r="A37" s="1" t="s">
        <v>194</v>
      </c>
      <c r="E37" s="27" t="s">
        <v>5104</v>
      </c>
    </row>
    <row r="38">
      <c r="A38" s="1" t="s">
        <v>185</v>
      </c>
      <c r="B38" s="1">
        <v>7</v>
      </c>
      <c r="C38" s="26" t="s">
        <v>5105</v>
      </c>
      <c r="D38" t="s">
        <v>239</v>
      </c>
      <c r="E38" s="27" t="s">
        <v>5106</v>
      </c>
      <c r="F38" s="28" t="s">
        <v>285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5427</v>
      </c>
    </row>
    <row r="41" ht="76.5">
      <c r="A41" s="1" t="s">
        <v>194</v>
      </c>
      <c r="E41" s="27" t="s">
        <v>5108</v>
      </c>
    </row>
    <row r="42">
      <c r="A42" s="1" t="s">
        <v>185</v>
      </c>
      <c r="B42" s="1">
        <v>8</v>
      </c>
      <c r="C42" s="26" t="s">
        <v>5125</v>
      </c>
      <c r="D42" t="s">
        <v>239</v>
      </c>
      <c r="E42" s="27" t="s">
        <v>5126</v>
      </c>
      <c r="F42" s="28" t="s">
        <v>285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5308</v>
      </c>
    </row>
    <row r="45" ht="114.75">
      <c r="A45" s="1" t="s">
        <v>194</v>
      </c>
      <c r="E45" s="27" t="s">
        <v>5128</v>
      </c>
    </row>
    <row r="46">
      <c r="A46" s="1" t="s">
        <v>185</v>
      </c>
      <c r="B46" s="1">
        <v>9</v>
      </c>
      <c r="C46" s="26" t="s">
        <v>5137</v>
      </c>
      <c r="D46" t="s">
        <v>239</v>
      </c>
      <c r="E46" s="27" t="s">
        <v>5138</v>
      </c>
      <c r="F46" s="28" t="s">
        <v>503</v>
      </c>
      <c r="G46" s="29">
        <v>16.5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5428</v>
      </c>
    </row>
    <row r="49" ht="89.25">
      <c r="A49" s="1" t="s">
        <v>194</v>
      </c>
      <c r="E49" s="27" t="s">
        <v>5140</v>
      </c>
    </row>
    <row r="50">
      <c r="A50" s="1" t="s">
        <v>182</v>
      </c>
      <c r="C50" s="22" t="s">
        <v>5141</v>
      </c>
      <c r="E50" s="23" t="s">
        <v>5142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185</v>
      </c>
      <c r="B51" s="1">
        <v>11</v>
      </c>
      <c r="C51" s="26" t="s">
        <v>5167</v>
      </c>
      <c r="D51" t="s">
        <v>239</v>
      </c>
      <c r="E51" s="27" t="s">
        <v>5168</v>
      </c>
      <c r="F51" s="28" t="s">
        <v>285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  <c r="E53" s="33" t="s">
        <v>5153</v>
      </c>
    </row>
    <row r="54" ht="102">
      <c r="A54" s="1" t="s">
        <v>194</v>
      </c>
      <c r="E54" s="27" t="s">
        <v>5166</v>
      </c>
    </row>
    <row r="55" ht="25.5">
      <c r="A55" s="1" t="s">
        <v>185</v>
      </c>
      <c r="B55" s="1">
        <v>12</v>
      </c>
      <c r="C55" s="26" t="s">
        <v>5203</v>
      </c>
      <c r="D55" t="s">
        <v>239</v>
      </c>
      <c r="E55" s="27" t="s">
        <v>5204</v>
      </c>
      <c r="F55" s="28" t="s">
        <v>503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  <c r="E57" s="33" t="s">
        <v>5315</v>
      </c>
    </row>
    <row r="58" ht="102">
      <c r="A58" s="1" t="s">
        <v>194</v>
      </c>
      <c r="E58" s="27" t="s">
        <v>5206</v>
      </c>
    </row>
    <row r="59">
      <c r="A59" s="1" t="s">
        <v>182</v>
      </c>
      <c r="C59" s="22" t="s">
        <v>5207</v>
      </c>
      <c r="E59" s="23" t="s">
        <v>5208</v>
      </c>
      <c r="L59" s="24">
        <f>SUMIFS(L60:L71,A60:A71,"P")</f>
        <v>0</v>
      </c>
      <c r="M59" s="24">
        <f>SUMIFS(M60:M71,A60:A71,"P")</f>
        <v>0</v>
      </c>
      <c r="N59" s="25"/>
    </row>
    <row r="60">
      <c r="A60" s="1" t="s">
        <v>185</v>
      </c>
      <c r="B60" s="1">
        <v>13</v>
      </c>
      <c r="C60" s="26" t="s">
        <v>5429</v>
      </c>
      <c r="D60" t="s">
        <v>239</v>
      </c>
      <c r="E60" s="27" t="s">
        <v>5430</v>
      </c>
      <c r="F60" s="28" t="s">
        <v>285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>
      <c r="A62" s="1" t="s">
        <v>193</v>
      </c>
      <c r="E62" s="33" t="s">
        <v>5235</v>
      </c>
    </row>
    <row r="63" ht="114.75">
      <c r="A63" s="1" t="s">
        <v>194</v>
      </c>
      <c r="E63" s="27" t="s">
        <v>5238</v>
      </c>
    </row>
    <row r="64" ht="25.5">
      <c r="A64" s="1" t="s">
        <v>185</v>
      </c>
      <c r="B64" s="1">
        <v>14</v>
      </c>
      <c r="C64" s="26" t="s">
        <v>5283</v>
      </c>
      <c r="D64" t="s">
        <v>239</v>
      </c>
      <c r="E64" s="27" t="s">
        <v>5284</v>
      </c>
      <c r="F64" s="28" t="s">
        <v>285</v>
      </c>
      <c r="G64" s="29">
        <v>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5235</v>
      </c>
    </row>
    <row r="67" ht="114.75">
      <c r="A67" s="1" t="s">
        <v>194</v>
      </c>
      <c r="E67" s="27" t="s">
        <v>5238</v>
      </c>
    </row>
    <row r="68">
      <c r="A68" s="1" t="s">
        <v>185</v>
      </c>
      <c r="B68" s="1">
        <v>15</v>
      </c>
      <c r="C68" s="26" t="s">
        <v>5289</v>
      </c>
      <c r="D68" t="s">
        <v>239</v>
      </c>
      <c r="E68" s="27" t="s">
        <v>5290</v>
      </c>
      <c r="F68" s="28" t="s">
        <v>285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5235</v>
      </c>
    </row>
    <row r="71" ht="114.75">
      <c r="A71" s="1" t="s">
        <v>194</v>
      </c>
      <c r="E71" s="27" t="s">
        <v>5238</v>
      </c>
    </row>
    <row r="72">
      <c r="A72" s="1" t="s">
        <v>182</v>
      </c>
      <c r="C72" s="22" t="s">
        <v>5431</v>
      </c>
      <c r="E72" s="23" t="s">
        <v>5432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185</v>
      </c>
      <c r="B73" s="1">
        <v>16</v>
      </c>
      <c r="C73" s="26" t="s">
        <v>5433</v>
      </c>
      <c r="D73" t="s">
        <v>239</v>
      </c>
      <c r="E73" s="27" t="s">
        <v>5434</v>
      </c>
      <c r="F73" s="28" t="s">
        <v>285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242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191</v>
      </c>
      <c r="E74" s="27" t="s">
        <v>243</v>
      </c>
    </row>
    <row r="75">
      <c r="A75" s="1" t="s">
        <v>193</v>
      </c>
      <c r="E75" s="33" t="s">
        <v>5235</v>
      </c>
    </row>
    <row r="76" ht="102">
      <c r="A76" s="1" t="s">
        <v>194</v>
      </c>
      <c r="E76" s="27" t="s">
        <v>5435</v>
      </c>
    </row>
    <row r="77">
      <c r="A77" s="1" t="s">
        <v>182</v>
      </c>
      <c r="C77" s="22" t="s">
        <v>5304</v>
      </c>
      <c r="E77" s="23" t="s">
        <v>5305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185</v>
      </c>
      <c r="B78" s="1">
        <v>17</v>
      </c>
      <c r="C78" s="26" t="s">
        <v>5313</v>
      </c>
      <c r="D78" t="s">
        <v>239</v>
      </c>
      <c r="E78" s="27" t="s">
        <v>5314</v>
      </c>
      <c r="F78" s="28" t="s">
        <v>285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5308</v>
      </c>
    </row>
    <row r="81" ht="89.25">
      <c r="A81" s="1" t="s">
        <v>194</v>
      </c>
      <c r="E81" s="27" t="s">
        <v>5316</v>
      </c>
    </row>
    <row r="82">
      <c r="A82" s="1" t="s">
        <v>185</v>
      </c>
      <c r="B82" s="1">
        <v>18</v>
      </c>
      <c r="C82" s="26" t="s">
        <v>5324</v>
      </c>
      <c r="D82" t="s">
        <v>239</v>
      </c>
      <c r="E82" s="27" t="s">
        <v>5325</v>
      </c>
      <c r="F82" s="28" t="s">
        <v>285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5308</v>
      </c>
    </row>
    <row r="85" ht="76.5">
      <c r="A85" s="1" t="s">
        <v>194</v>
      </c>
      <c r="E85" s="27" t="s">
        <v>5326</v>
      </c>
    </row>
    <row r="86">
      <c r="A86" s="1" t="s">
        <v>185</v>
      </c>
      <c r="B86" s="1">
        <v>19</v>
      </c>
      <c r="C86" s="26" t="s">
        <v>5327</v>
      </c>
      <c r="D86" t="s">
        <v>239</v>
      </c>
      <c r="E86" s="27" t="s">
        <v>5328</v>
      </c>
      <c r="F86" s="28" t="s">
        <v>285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5308</v>
      </c>
    </row>
    <row r="89" ht="102">
      <c r="A89" s="1" t="s">
        <v>194</v>
      </c>
      <c r="E89" s="27" t="s">
        <v>5329</v>
      </c>
    </row>
    <row r="90">
      <c r="A90" s="1" t="s">
        <v>185</v>
      </c>
      <c r="B90" s="1">
        <v>20</v>
      </c>
      <c r="C90" s="26" t="s">
        <v>1337</v>
      </c>
      <c r="D90" t="s">
        <v>239</v>
      </c>
      <c r="E90" s="27" t="s">
        <v>1338</v>
      </c>
      <c r="F90" s="28" t="s">
        <v>285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5308</v>
      </c>
    </row>
    <row r="93" ht="89.25">
      <c r="A93" s="1" t="s">
        <v>194</v>
      </c>
      <c r="E93" s="27" t="s">
        <v>5330</v>
      </c>
    </row>
    <row r="94">
      <c r="A94" s="1" t="s">
        <v>185</v>
      </c>
      <c r="B94" s="1">
        <v>21</v>
      </c>
      <c r="C94" s="26" t="s">
        <v>5331</v>
      </c>
      <c r="D94" t="s">
        <v>239</v>
      </c>
      <c r="E94" s="27" t="s">
        <v>5332</v>
      </c>
      <c r="F94" s="28" t="s">
        <v>503</v>
      </c>
      <c r="G94" s="29">
        <v>4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5436</v>
      </c>
    </row>
    <row r="97" ht="102">
      <c r="A97" s="1" t="s">
        <v>194</v>
      </c>
      <c r="E97" s="27" t="s">
        <v>5333</v>
      </c>
    </row>
    <row r="98">
      <c r="A98" s="1" t="s">
        <v>185</v>
      </c>
      <c r="B98" s="1">
        <v>22</v>
      </c>
      <c r="C98" s="26" t="s">
        <v>5334</v>
      </c>
      <c r="D98" t="s">
        <v>239</v>
      </c>
      <c r="E98" s="27" t="s">
        <v>5335</v>
      </c>
      <c r="F98" s="28" t="s">
        <v>503</v>
      </c>
      <c r="G98" s="29">
        <v>4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5436</v>
      </c>
    </row>
    <row r="101" ht="89.25">
      <c r="A101" s="1" t="s">
        <v>194</v>
      </c>
      <c r="E101" s="27" t="s">
        <v>5337</v>
      </c>
    </row>
    <row r="102">
      <c r="A102" s="1" t="s">
        <v>185</v>
      </c>
      <c r="B102" s="1">
        <v>23</v>
      </c>
      <c r="C102" s="26" t="s">
        <v>5437</v>
      </c>
      <c r="D102" t="s">
        <v>239</v>
      </c>
      <c r="E102" s="27" t="s">
        <v>5438</v>
      </c>
      <c r="F102" s="28" t="s">
        <v>285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5308</v>
      </c>
    </row>
    <row r="105" ht="76.5">
      <c r="A105" s="1" t="s">
        <v>194</v>
      </c>
      <c r="E105" s="27" t="s">
        <v>5341</v>
      </c>
    </row>
    <row r="106">
      <c r="A106" s="1" t="s">
        <v>185</v>
      </c>
      <c r="B106" s="1">
        <v>24</v>
      </c>
      <c r="C106" s="26" t="s">
        <v>5338</v>
      </c>
      <c r="D106" t="s">
        <v>239</v>
      </c>
      <c r="E106" s="27" t="s">
        <v>5339</v>
      </c>
      <c r="F106" s="28" t="s">
        <v>285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5308</v>
      </c>
    </row>
    <row r="109" ht="76.5">
      <c r="A109" s="1" t="s">
        <v>194</v>
      </c>
      <c r="E109" s="27" t="s">
        <v>5341</v>
      </c>
    </row>
    <row r="110">
      <c r="A110" s="1" t="s">
        <v>182</v>
      </c>
      <c r="C110" s="22" t="s">
        <v>1228</v>
      </c>
      <c r="E110" s="23" t="s">
        <v>1229</v>
      </c>
      <c r="L110" s="24">
        <f>SUMIFS(L111:L114,A111:A114,"P")</f>
        <v>0</v>
      </c>
      <c r="M110" s="24">
        <f>SUMIFS(M111:M114,A111:A114,"P")</f>
        <v>0</v>
      </c>
      <c r="N110" s="25"/>
    </row>
    <row r="111" ht="25.5">
      <c r="A111" s="1" t="s">
        <v>185</v>
      </c>
      <c r="B111" s="1">
        <v>25</v>
      </c>
      <c r="C111" s="26" t="s">
        <v>186</v>
      </c>
      <c r="D111" t="s">
        <v>187</v>
      </c>
      <c r="E111" s="27" t="s">
        <v>188</v>
      </c>
      <c r="F111" s="28" t="s">
        <v>189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190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192</v>
      </c>
    </row>
    <row r="113">
      <c r="A113" s="1" t="s">
        <v>193</v>
      </c>
      <c r="E113" s="33" t="s">
        <v>5425</v>
      </c>
    </row>
    <row r="114" ht="153">
      <c r="A114" s="1" t="s">
        <v>194</v>
      </c>
      <c r="E114" s="27" t="s">
        <v>195</v>
      </c>
    </row>
  </sheetData>
  <sheetProtection sheet="1" objects="1" scenarios="1" spinCount="100000" saltValue="DgqkEeGmpvWGKHBWd5YhHtZqpq+0dHIlWIwSfe6oFqiMXR5FR9Azsir/iMFW59hb3EUYY9J8zWEj4o49lfemlg==" hashValue="tdKaFF+Xant1YfmGUW8Nf7T1s8NNqCkEtZAzN8+TII4baUuCiLbqvdcp2bK2AU3dmfnIt9faGbeD1C7Y2oeB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COUNTIFS(L8:L258,"=0",A8:A258,"P")+COUNTIFS(L8:L258,"",A8:A258,"P")+SUM(Q8:Q258)</f>
        <v>0</v>
      </c>
    </row>
    <row r="8">
      <c r="A8" s="1" t="s">
        <v>180</v>
      </c>
      <c r="C8" s="22" t="s">
        <v>5439</v>
      </c>
      <c r="E8" s="23" t="s">
        <v>135</v>
      </c>
      <c r="L8" s="24">
        <f>L9+L42+L59+L100+L217</f>
        <v>0</v>
      </c>
      <c r="M8" s="24">
        <f>M9+M42+M59+M100+M217</f>
        <v>0</v>
      </c>
      <c r="N8" s="25"/>
    </row>
    <row r="9">
      <c r="A9" s="1" t="s">
        <v>182</v>
      </c>
      <c r="C9" s="22" t="s">
        <v>5440</v>
      </c>
      <c r="E9" s="23" t="s">
        <v>699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185</v>
      </c>
      <c r="B10" s="1">
        <v>5</v>
      </c>
      <c r="C10" s="26" t="s">
        <v>3260</v>
      </c>
      <c r="D10" t="s">
        <v>239</v>
      </c>
      <c r="E10" s="27" t="s">
        <v>3261</v>
      </c>
      <c r="F10" s="28" t="s">
        <v>289</v>
      </c>
      <c r="G10" s="29">
        <v>85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38.25">
      <c r="A12" s="1" t="s">
        <v>193</v>
      </c>
      <c r="E12" s="33" t="s">
        <v>5441</v>
      </c>
    </row>
    <row r="13">
      <c r="A13" s="1" t="s">
        <v>194</v>
      </c>
      <c r="E13" s="27" t="s">
        <v>1251</v>
      </c>
    </row>
    <row r="14">
      <c r="A14" s="1" t="s">
        <v>185</v>
      </c>
      <c r="B14" s="1">
        <v>6</v>
      </c>
      <c r="C14" s="26" t="s">
        <v>700</v>
      </c>
      <c r="D14" t="s">
        <v>239</v>
      </c>
      <c r="E14" s="27" t="s">
        <v>701</v>
      </c>
      <c r="F14" s="28" t="s">
        <v>269</v>
      </c>
      <c r="G14" s="29">
        <v>85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25.5">
      <c r="A16" s="1" t="s">
        <v>193</v>
      </c>
      <c r="E16" s="33" t="s">
        <v>5442</v>
      </c>
    </row>
    <row r="17" ht="38.25">
      <c r="A17" s="1" t="s">
        <v>194</v>
      </c>
      <c r="E17" s="27" t="s">
        <v>5443</v>
      </c>
    </row>
    <row r="18">
      <c r="A18" s="1" t="s">
        <v>185</v>
      </c>
      <c r="B18" s="1">
        <v>7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5.5999999999999996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 ht="38.25">
      <c r="A20" s="1" t="s">
        <v>193</v>
      </c>
      <c r="E20" s="33" t="s">
        <v>5444</v>
      </c>
    </row>
    <row r="21" ht="318.75">
      <c r="A21" s="1" t="s">
        <v>194</v>
      </c>
      <c r="E21" s="27" t="s">
        <v>5445</v>
      </c>
    </row>
    <row r="22">
      <c r="A22" s="1" t="s">
        <v>185</v>
      </c>
      <c r="B22" s="1">
        <v>8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15.925000000000001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38.25">
      <c r="A24" s="1" t="s">
        <v>193</v>
      </c>
      <c r="E24" s="33" t="s">
        <v>5446</v>
      </c>
    </row>
    <row r="25" ht="318.75">
      <c r="A25" s="1" t="s">
        <v>194</v>
      </c>
      <c r="E25" s="27" t="s">
        <v>5445</v>
      </c>
    </row>
    <row r="26">
      <c r="A26" s="1" t="s">
        <v>185</v>
      </c>
      <c r="B26" s="1">
        <v>9</v>
      </c>
      <c r="C26" s="26" t="s">
        <v>262</v>
      </c>
      <c r="D26" t="s">
        <v>239</v>
      </c>
      <c r="E26" s="27" t="s">
        <v>263</v>
      </c>
      <c r="F26" s="28" t="s">
        <v>241</v>
      </c>
      <c r="G26" s="29">
        <v>21.524999999999999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 ht="38.25">
      <c r="A28" s="1" t="s">
        <v>193</v>
      </c>
      <c r="E28" s="33" t="s">
        <v>5447</v>
      </c>
    </row>
    <row r="29" ht="229.5">
      <c r="A29" s="1" t="s">
        <v>194</v>
      </c>
      <c r="E29" s="27" t="s">
        <v>2792</v>
      </c>
    </row>
    <row r="30">
      <c r="A30" s="1" t="s">
        <v>185</v>
      </c>
      <c r="B30" s="1">
        <v>10</v>
      </c>
      <c r="C30" s="26" t="s">
        <v>3274</v>
      </c>
      <c r="D30" t="s">
        <v>239</v>
      </c>
      <c r="E30" s="27" t="s">
        <v>3275</v>
      </c>
      <c r="F30" s="28" t="s">
        <v>241</v>
      </c>
      <c r="G30" s="29">
        <v>1.29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 ht="63.75">
      <c r="A32" s="1" t="s">
        <v>193</v>
      </c>
      <c r="E32" s="33" t="s">
        <v>5448</v>
      </c>
    </row>
    <row r="33" ht="229.5">
      <c r="A33" s="1" t="s">
        <v>194</v>
      </c>
      <c r="E33" s="27" t="s">
        <v>5449</v>
      </c>
    </row>
    <row r="34">
      <c r="A34" s="1" t="s">
        <v>185</v>
      </c>
      <c r="B34" s="1">
        <v>11</v>
      </c>
      <c r="C34" s="26" t="s">
        <v>5450</v>
      </c>
      <c r="D34" t="s">
        <v>239</v>
      </c>
      <c r="E34" s="27" t="s">
        <v>5451</v>
      </c>
      <c r="F34" s="28" t="s">
        <v>269</v>
      </c>
      <c r="G34" s="29">
        <v>85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5452</v>
      </c>
    </row>
    <row r="37" ht="38.25">
      <c r="A37" s="1" t="s">
        <v>194</v>
      </c>
      <c r="E37" s="27" t="s">
        <v>5453</v>
      </c>
    </row>
    <row r="38">
      <c r="A38" s="1" t="s">
        <v>185</v>
      </c>
      <c r="B38" s="1">
        <v>12</v>
      </c>
      <c r="C38" s="26" t="s">
        <v>3235</v>
      </c>
      <c r="D38" t="s">
        <v>239</v>
      </c>
      <c r="E38" s="27" t="s">
        <v>3236</v>
      </c>
      <c r="F38" s="28" t="s">
        <v>241</v>
      </c>
      <c r="G38" s="29">
        <v>0.75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25.5">
      <c r="A40" s="1" t="s">
        <v>193</v>
      </c>
      <c r="E40" s="33" t="s">
        <v>5454</v>
      </c>
    </row>
    <row r="41" ht="357">
      <c r="A41" s="1" t="s">
        <v>194</v>
      </c>
      <c r="E41" s="27" t="s">
        <v>2828</v>
      </c>
    </row>
    <row r="42">
      <c r="A42" s="1" t="s">
        <v>182</v>
      </c>
      <c r="C42" s="22" t="s">
        <v>2477</v>
      </c>
      <c r="E42" s="23" t="s">
        <v>5455</v>
      </c>
      <c r="L42" s="24">
        <f>SUMIFS(L43:L58,A43:A58,"P")</f>
        <v>0</v>
      </c>
      <c r="M42" s="24">
        <f>SUMIFS(M43:M58,A43:A58,"P")</f>
        <v>0</v>
      </c>
      <c r="N42" s="25"/>
    </row>
    <row r="43" ht="25.5">
      <c r="A43" s="1" t="s">
        <v>185</v>
      </c>
      <c r="B43" s="1">
        <v>1</v>
      </c>
      <c r="C43" s="26" t="s">
        <v>186</v>
      </c>
      <c r="D43" t="s">
        <v>187</v>
      </c>
      <c r="E43" s="27" t="s">
        <v>188</v>
      </c>
      <c r="F43" s="28" t="s">
        <v>189</v>
      </c>
      <c r="G43" s="29">
        <v>5.0960000000000001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192</v>
      </c>
    </row>
    <row r="45" ht="25.5">
      <c r="A45" s="1" t="s">
        <v>193</v>
      </c>
      <c r="E45" s="33" t="s">
        <v>5456</v>
      </c>
    </row>
    <row r="46" ht="153">
      <c r="A46" s="1" t="s">
        <v>194</v>
      </c>
      <c r="E46" s="27" t="s">
        <v>195</v>
      </c>
    </row>
    <row r="47" ht="25.5">
      <c r="A47" s="1" t="s">
        <v>185</v>
      </c>
      <c r="B47" s="1">
        <v>2</v>
      </c>
      <c r="C47" s="26" t="s">
        <v>205</v>
      </c>
      <c r="D47" t="s">
        <v>206</v>
      </c>
      <c r="E47" s="27" t="s">
        <v>207</v>
      </c>
      <c r="F47" s="28" t="s">
        <v>189</v>
      </c>
      <c r="G47" s="29">
        <v>0.51000000000000001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192</v>
      </c>
    </row>
    <row r="49" ht="25.5">
      <c r="A49" s="1" t="s">
        <v>193</v>
      </c>
      <c r="E49" s="33" t="s">
        <v>5457</v>
      </c>
    </row>
    <row r="50" ht="153">
      <c r="A50" s="1" t="s">
        <v>194</v>
      </c>
      <c r="E50" s="27" t="s">
        <v>195</v>
      </c>
    </row>
    <row r="51" ht="25.5">
      <c r="A51" s="1" t="s">
        <v>185</v>
      </c>
      <c r="B51" s="1">
        <v>3</v>
      </c>
      <c r="C51" s="26" t="s">
        <v>209</v>
      </c>
      <c r="D51" t="s">
        <v>210</v>
      </c>
      <c r="E51" s="27" t="s">
        <v>211</v>
      </c>
      <c r="F51" s="28" t="s">
        <v>189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192</v>
      </c>
    </row>
    <row r="53">
      <c r="A53" s="1" t="s">
        <v>193</v>
      </c>
      <c r="E53" s="33" t="s">
        <v>5458</v>
      </c>
    </row>
    <row r="54" ht="153">
      <c r="A54" s="1" t="s">
        <v>194</v>
      </c>
      <c r="E54" s="27" t="s">
        <v>195</v>
      </c>
    </row>
    <row r="55" ht="25.5">
      <c r="A55" s="1" t="s">
        <v>185</v>
      </c>
      <c r="B55" s="1">
        <v>4</v>
      </c>
      <c r="C55" s="26" t="s">
        <v>230</v>
      </c>
      <c r="D55" t="s">
        <v>231</v>
      </c>
      <c r="E55" s="27" t="s">
        <v>232</v>
      </c>
      <c r="F55" s="28" t="s">
        <v>189</v>
      </c>
      <c r="G55" s="29">
        <v>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192</v>
      </c>
    </row>
    <row r="57">
      <c r="A57" s="1" t="s">
        <v>193</v>
      </c>
      <c r="E57" s="33" t="s">
        <v>5459</v>
      </c>
    </row>
    <row r="58" ht="153">
      <c r="A58" s="1" t="s">
        <v>194</v>
      </c>
      <c r="E58" s="27" t="s">
        <v>195</v>
      </c>
    </row>
    <row r="59">
      <c r="A59" s="1" t="s">
        <v>182</v>
      </c>
      <c r="C59" s="22" t="s">
        <v>2187</v>
      </c>
      <c r="E59" s="23" t="s">
        <v>5460</v>
      </c>
      <c r="L59" s="24">
        <f>SUMIFS(L60:L99,A60:A99,"P")</f>
        <v>0</v>
      </c>
      <c r="M59" s="24">
        <f>SUMIFS(M60:M99,A60:A99,"P")</f>
        <v>0</v>
      </c>
      <c r="N59" s="25"/>
    </row>
    <row r="60">
      <c r="A60" s="1" t="s">
        <v>185</v>
      </c>
      <c r="B60" s="1">
        <v>13</v>
      </c>
      <c r="C60" s="26" t="s">
        <v>722</v>
      </c>
      <c r="D60" t="s">
        <v>239</v>
      </c>
      <c r="E60" s="27" t="s">
        <v>723</v>
      </c>
      <c r="F60" s="28" t="s">
        <v>285</v>
      </c>
      <c r="G60" s="29">
        <v>67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 ht="25.5">
      <c r="A62" s="1" t="s">
        <v>193</v>
      </c>
      <c r="E62" s="33" t="s">
        <v>5461</v>
      </c>
    </row>
    <row r="63" ht="76.5">
      <c r="A63" s="1" t="s">
        <v>194</v>
      </c>
      <c r="E63" s="27" t="s">
        <v>5462</v>
      </c>
    </row>
    <row r="64">
      <c r="A64" s="1" t="s">
        <v>185</v>
      </c>
      <c r="B64" s="1">
        <v>14</v>
      </c>
      <c r="C64" s="26" t="s">
        <v>287</v>
      </c>
      <c r="D64" t="s">
        <v>239</v>
      </c>
      <c r="E64" s="27" t="s">
        <v>288</v>
      </c>
      <c r="F64" s="28" t="s">
        <v>289</v>
      </c>
      <c r="G64" s="29">
        <v>85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242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191</v>
      </c>
      <c r="E65" s="27" t="s">
        <v>243</v>
      </c>
    </row>
    <row r="66">
      <c r="A66" s="1" t="s">
        <v>193</v>
      </c>
      <c r="E66" s="33" t="s">
        <v>5463</v>
      </c>
    </row>
    <row r="67" ht="102">
      <c r="A67" s="1" t="s">
        <v>194</v>
      </c>
      <c r="E67" s="27" t="s">
        <v>5464</v>
      </c>
    </row>
    <row r="68">
      <c r="A68" s="1" t="s">
        <v>185</v>
      </c>
      <c r="B68" s="1">
        <v>15</v>
      </c>
      <c r="C68" s="26" t="s">
        <v>540</v>
      </c>
      <c r="D68" t="s">
        <v>239</v>
      </c>
      <c r="E68" s="27" t="s">
        <v>541</v>
      </c>
      <c r="F68" s="28" t="s">
        <v>289</v>
      </c>
      <c r="G68" s="29">
        <v>858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5465</v>
      </c>
    </row>
    <row r="71" ht="102">
      <c r="A71" s="1" t="s">
        <v>194</v>
      </c>
      <c r="E71" s="27" t="s">
        <v>5464</v>
      </c>
    </row>
    <row r="72" ht="25.5">
      <c r="A72" s="1" t="s">
        <v>185</v>
      </c>
      <c r="B72" s="1">
        <v>16</v>
      </c>
      <c r="C72" s="26" t="s">
        <v>735</v>
      </c>
      <c r="D72" t="s">
        <v>239</v>
      </c>
      <c r="E72" s="27" t="s">
        <v>736</v>
      </c>
      <c r="F72" s="28" t="s">
        <v>289</v>
      </c>
      <c r="G72" s="29">
        <v>85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>
      <c r="A74" s="1" t="s">
        <v>193</v>
      </c>
      <c r="E74" s="33" t="s">
        <v>5466</v>
      </c>
    </row>
    <row r="75" ht="76.5">
      <c r="A75" s="1" t="s">
        <v>194</v>
      </c>
      <c r="E75" s="27" t="s">
        <v>5467</v>
      </c>
    </row>
    <row r="76" ht="25.5">
      <c r="A76" s="1" t="s">
        <v>185</v>
      </c>
      <c r="B76" s="1">
        <v>17</v>
      </c>
      <c r="C76" s="26" t="s">
        <v>737</v>
      </c>
      <c r="D76" t="s">
        <v>239</v>
      </c>
      <c r="E76" s="27" t="s">
        <v>738</v>
      </c>
      <c r="F76" s="28" t="s">
        <v>289</v>
      </c>
      <c r="G76" s="29">
        <v>858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  <c r="E78" s="33" t="s">
        <v>5468</v>
      </c>
    </row>
    <row r="79" ht="76.5">
      <c r="A79" s="1" t="s">
        <v>194</v>
      </c>
      <c r="E79" s="27" t="s">
        <v>5467</v>
      </c>
    </row>
    <row r="80" ht="25.5">
      <c r="A80" s="1" t="s">
        <v>185</v>
      </c>
      <c r="B80" s="1">
        <v>18</v>
      </c>
      <c r="C80" s="26" t="s">
        <v>5469</v>
      </c>
      <c r="D80" t="s">
        <v>239</v>
      </c>
      <c r="E80" s="27" t="s">
        <v>5470</v>
      </c>
      <c r="F80" s="28" t="s">
        <v>289</v>
      </c>
      <c r="G80" s="29">
        <v>25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 ht="25.5">
      <c r="A82" s="1" t="s">
        <v>193</v>
      </c>
      <c r="E82" s="33" t="s">
        <v>5471</v>
      </c>
    </row>
    <row r="83" ht="127.5">
      <c r="A83" s="1" t="s">
        <v>194</v>
      </c>
      <c r="E83" s="27" t="s">
        <v>5472</v>
      </c>
    </row>
    <row r="84" ht="25.5">
      <c r="A84" s="1" t="s">
        <v>185</v>
      </c>
      <c r="B84" s="1">
        <v>19</v>
      </c>
      <c r="C84" s="26" t="s">
        <v>739</v>
      </c>
      <c r="D84" t="s">
        <v>239</v>
      </c>
      <c r="E84" s="27" t="s">
        <v>740</v>
      </c>
      <c r="F84" s="28" t="s">
        <v>289</v>
      </c>
      <c r="G84" s="29">
        <v>25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 ht="25.5">
      <c r="A86" s="1" t="s">
        <v>193</v>
      </c>
      <c r="E86" s="33" t="s">
        <v>5473</v>
      </c>
    </row>
    <row r="87" ht="102">
      <c r="A87" s="1" t="s">
        <v>194</v>
      </c>
      <c r="E87" s="27" t="s">
        <v>5474</v>
      </c>
    </row>
    <row r="88" ht="25.5">
      <c r="A88" s="1" t="s">
        <v>185</v>
      </c>
      <c r="B88" s="1">
        <v>20</v>
      </c>
      <c r="C88" s="26" t="s">
        <v>5475</v>
      </c>
      <c r="D88" t="s">
        <v>239</v>
      </c>
      <c r="E88" s="27" t="s">
        <v>5476</v>
      </c>
      <c r="F88" s="28" t="s">
        <v>289</v>
      </c>
      <c r="G88" s="29">
        <v>25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  <c r="E90" s="33" t="s">
        <v>5477</v>
      </c>
    </row>
    <row r="91" ht="102">
      <c r="A91" s="1" t="s">
        <v>194</v>
      </c>
      <c r="E91" s="27" t="s">
        <v>5464</v>
      </c>
    </row>
    <row r="92" ht="25.5">
      <c r="A92" s="1" t="s">
        <v>185</v>
      </c>
      <c r="B92" s="1">
        <v>21</v>
      </c>
      <c r="C92" s="26" t="s">
        <v>1024</v>
      </c>
      <c r="D92" t="s">
        <v>239</v>
      </c>
      <c r="E92" s="27" t="s">
        <v>1025</v>
      </c>
      <c r="F92" s="28" t="s">
        <v>285</v>
      </c>
      <c r="G92" s="29">
        <v>24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 ht="38.25">
      <c r="A94" s="1" t="s">
        <v>193</v>
      </c>
      <c r="E94" s="33" t="s">
        <v>5478</v>
      </c>
    </row>
    <row r="95" ht="38.25">
      <c r="A95" s="1" t="s">
        <v>194</v>
      </c>
      <c r="E95" s="27" t="s">
        <v>1615</v>
      </c>
    </row>
    <row r="96" ht="25.5">
      <c r="A96" s="1" t="s">
        <v>185</v>
      </c>
      <c r="B96" s="1">
        <v>22</v>
      </c>
      <c r="C96" s="26" t="s">
        <v>755</v>
      </c>
      <c r="D96" t="s">
        <v>239</v>
      </c>
      <c r="E96" s="27" t="s">
        <v>756</v>
      </c>
      <c r="F96" s="28" t="s">
        <v>285</v>
      </c>
      <c r="G96" s="29">
        <v>10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5479</v>
      </c>
    </row>
    <row r="99" ht="102">
      <c r="A99" s="1" t="s">
        <v>194</v>
      </c>
      <c r="E99" s="27" t="s">
        <v>5464</v>
      </c>
    </row>
    <row r="100">
      <c r="A100" s="1" t="s">
        <v>182</v>
      </c>
      <c r="C100" s="22" t="s">
        <v>2205</v>
      </c>
      <c r="E100" s="23" t="s">
        <v>2206</v>
      </c>
      <c r="L100" s="24">
        <f>SUMIFS(L101:L216,A101:A216,"P")</f>
        <v>0</v>
      </c>
      <c r="M100" s="24">
        <f>SUMIFS(M101:M216,A101:A216,"P")</f>
        <v>0</v>
      </c>
      <c r="N100" s="25"/>
    </row>
    <row r="101">
      <c r="A101" s="1" t="s">
        <v>185</v>
      </c>
      <c r="B101" s="1">
        <v>23</v>
      </c>
      <c r="C101" s="26" t="s">
        <v>5480</v>
      </c>
      <c r="D101" t="s">
        <v>239</v>
      </c>
      <c r="E101" s="27" t="s">
        <v>4768</v>
      </c>
      <c r="F101" s="28" t="s">
        <v>289</v>
      </c>
      <c r="G101" s="29">
        <v>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242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191</v>
      </c>
      <c r="E102" s="27" t="s">
        <v>243</v>
      </c>
    </row>
    <row r="103" ht="25.5">
      <c r="A103" s="1" t="s">
        <v>193</v>
      </c>
      <c r="E103" s="33" t="s">
        <v>5481</v>
      </c>
    </row>
    <row r="104" ht="114.75">
      <c r="A104" s="1" t="s">
        <v>194</v>
      </c>
      <c r="E104" s="27" t="s">
        <v>5482</v>
      </c>
    </row>
    <row r="105">
      <c r="A105" s="1" t="s">
        <v>185</v>
      </c>
      <c r="B105" s="1">
        <v>24</v>
      </c>
      <c r="C105" s="26" t="s">
        <v>5483</v>
      </c>
      <c r="D105" t="s">
        <v>239</v>
      </c>
      <c r="E105" s="27" t="s">
        <v>4771</v>
      </c>
      <c r="F105" s="28" t="s">
        <v>285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242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191</v>
      </c>
      <c r="E106" s="27" t="s">
        <v>243</v>
      </c>
    </row>
    <row r="107" ht="25.5">
      <c r="A107" s="1" t="s">
        <v>193</v>
      </c>
      <c r="E107" s="33" t="s">
        <v>5484</v>
      </c>
    </row>
    <row r="108" ht="102">
      <c r="A108" s="1" t="s">
        <v>194</v>
      </c>
      <c r="E108" s="27" t="s">
        <v>5485</v>
      </c>
    </row>
    <row r="109">
      <c r="A109" s="1" t="s">
        <v>185</v>
      </c>
      <c r="B109" s="1">
        <v>25</v>
      </c>
      <c r="C109" s="26" t="s">
        <v>314</v>
      </c>
      <c r="D109" t="s">
        <v>239</v>
      </c>
      <c r="E109" s="27" t="s">
        <v>315</v>
      </c>
      <c r="F109" s="28" t="s">
        <v>285</v>
      </c>
      <c r="G109" s="29">
        <v>10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242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>
      <c r="A111" s="1" t="s">
        <v>193</v>
      </c>
      <c r="E111" s="33" t="s">
        <v>5486</v>
      </c>
    </row>
    <row r="112" ht="76.5">
      <c r="A112" s="1" t="s">
        <v>194</v>
      </c>
      <c r="E112" s="27" t="s">
        <v>5487</v>
      </c>
    </row>
    <row r="113">
      <c r="A113" s="1" t="s">
        <v>185</v>
      </c>
      <c r="B113" s="1">
        <v>26</v>
      </c>
      <c r="C113" s="26" t="s">
        <v>2021</v>
      </c>
      <c r="D113" t="s">
        <v>239</v>
      </c>
      <c r="E113" s="27" t="s">
        <v>318</v>
      </c>
      <c r="F113" s="28" t="s">
        <v>285</v>
      </c>
      <c r="G113" s="29">
        <v>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242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191</v>
      </c>
      <c r="E114" s="27" t="s">
        <v>243</v>
      </c>
    </row>
    <row r="115">
      <c r="A115" s="1" t="s">
        <v>193</v>
      </c>
      <c r="E115" s="33" t="s">
        <v>5488</v>
      </c>
    </row>
    <row r="116" ht="102">
      <c r="A116" s="1" t="s">
        <v>194</v>
      </c>
      <c r="E116" s="27" t="s">
        <v>5489</v>
      </c>
    </row>
    <row r="117" ht="25.5">
      <c r="A117" s="1" t="s">
        <v>185</v>
      </c>
      <c r="B117" s="1">
        <v>27</v>
      </c>
      <c r="C117" s="26" t="s">
        <v>5490</v>
      </c>
      <c r="D117" t="s">
        <v>239</v>
      </c>
      <c r="E117" s="27" t="s">
        <v>5491</v>
      </c>
      <c r="F117" s="28" t="s">
        <v>285</v>
      </c>
      <c r="G117" s="29">
        <v>2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>
      <c r="A119" s="1" t="s">
        <v>193</v>
      </c>
      <c r="E119" s="33" t="s">
        <v>5488</v>
      </c>
    </row>
    <row r="120" ht="89.25">
      <c r="A120" s="1" t="s">
        <v>194</v>
      </c>
      <c r="E120" s="27" t="s">
        <v>5492</v>
      </c>
    </row>
    <row r="121">
      <c r="A121" s="1" t="s">
        <v>185</v>
      </c>
      <c r="B121" s="1">
        <v>28</v>
      </c>
      <c r="C121" s="26" t="s">
        <v>321</v>
      </c>
      <c r="D121" t="s">
        <v>239</v>
      </c>
      <c r="E121" s="27" t="s">
        <v>322</v>
      </c>
      <c r="F121" s="28" t="s">
        <v>289</v>
      </c>
      <c r="G121" s="29">
        <v>60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5493</v>
      </c>
    </row>
    <row r="124" ht="76.5">
      <c r="A124" s="1" t="s">
        <v>194</v>
      </c>
      <c r="E124" s="27" t="s">
        <v>5494</v>
      </c>
    </row>
    <row r="125">
      <c r="A125" s="1" t="s">
        <v>185</v>
      </c>
      <c r="B125" s="1">
        <v>29</v>
      </c>
      <c r="C125" s="26" t="s">
        <v>1823</v>
      </c>
      <c r="D125" t="s">
        <v>239</v>
      </c>
      <c r="E125" s="27" t="s">
        <v>1824</v>
      </c>
      <c r="F125" s="28" t="s">
        <v>289</v>
      </c>
      <c r="G125" s="29">
        <v>542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 ht="63.75">
      <c r="A127" s="1" t="s">
        <v>193</v>
      </c>
      <c r="E127" s="33" t="s">
        <v>5495</v>
      </c>
    </row>
    <row r="128" ht="76.5">
      <c r="A128" s="1" t="s">
        <v>194</v>
      </c>
      <c r="E128" s="27" t="s">
        <v>5494</v>
      </c>
    </row>
    <row r="129">
      <c r="A129" s="1" t="s">
        <v>185</v>
      </c>
      <c r="B129" s="1">
        <v>30</v>
      </c>
      <c r="C129" s="26" t="s">
        <v>5496</v>
      </c>
      <c r="D129" t="s">
        <v>239</v>
      </c>
      <c r="E129" s="27" t="s">
        <v>5497</v>
      </c>
      <c r="F129" s="28" t="s">
        <v>289</v>
      </c>
      <c r="G129" s="29">
        <v>912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>
      <c r="A131" s="1" t="s">
        <v>193</v>
      </c>
      <c r="E131" s="33" t="s">
        <v>5498</v>
      </c>
    </row>
    <row r="132" ht="76.5">
      <c r="A132" s="1" t="s">
        <v>194</v>
      </c>
      <c r="E132" s="27" t="s">
        <v>5494</v>
      </c>
    </row>
    <row r="133">
      <c r="A133" s="1" t="s">
        <v>185</v>
      </c>
      <c r="B133" s="1">
        <v>31</v>
      </c>
      <c r="C133" s="26" t="s">
        <v>5499</v>
      </c>
      <c r="D133" t="s">
        <v>239</v>
      </c>
      <c r="E133" s="27" t="s">
        <v>5500</v>
      </c>
      <c r="F133" s="28" t="s">
        <v>289</v>
      </c>
      <c r="G133" s="29">
        <v>120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>
      <c r="A135" s="1" t="s">
        <v>193</v>
      </c>
      <c r="E135" s="33" t="s">
        <v>5501</v>
      </c>
    </row>
    <row r="136" ht="76.5">
      <c r="A136" s="1" t="s">
        <v>194</v>
      </c>
      <c r="E136" s="27" t="s">
        <v>5494</v>
      </c>
    </row>
    <row r="137">
      <c r="A137" s="1" t="s">
        <v>185</v>
      </c>
      <c r="B137" s="1">
        <v>32</v>
      </c>
      <c r="C137" s="26" t="s">
        <v>5502</v>
      </c>
      <c r="D137" t="s">
        <v>239</v>
      </c>
      <c r="E137" s="27" t="s">
        <v>5503</v>
      </c>
      <c r="F137" s="28" t="s">
        <v>289</v>
      </c>
      <c r="G137" s="29">
        <v>50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  <c r="E139" s="33" t="s">
        <v>5504</v>
      </c>
    </row>
    <row r="140" ht="38.25">
      <c r="A140" s="1" t="s">
        <v>194</v>
      </c>
      <c r="E140" s="27" t="s">
        <v>5505</v>
      </c>
    </row>
    <row r="141" ht="25.5">
      <c r="A141" s="1" t="s">
        <v>185</v>
      </c>
      <c r="B141" s="1">
        <v>33</v>
      </c>
      <c r="C141" s="26" t="s">
        <v>2251</v>
      </c>
      <c r="D141" t="s">
        <v>239</v>
      </c>
      <c r="E141" s="27" t="s">
        <v>2252</v>
      </c>
      <c r="F141" s="28" t="s">
        <v>285</v>
      </c>
      <c r="G141" s="29">
        <v>4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>
      <c r="A143" s="1" t="s">
        <v>193</v>
      </c>
      <c r="E143" s="33" t="s">
        <v>5506</v>
      </c>
    </row>
    <row r="144" ht="51">
      <c r="A144" s="1" t="s">
        <v>194</v>
      </c>
      <c r="E144" s="27" t="s">
        <v>5507</v>
      </c>
    </row>
    <row r="145" ht="25.5">
      <c r="A145" s="1" t="s">
        <v>185</v>
      </c>
      <c r="B145" s="1">
        <v>34</v>
      </c>
      <c r="C145" s="26" t="s">
        <v>1130</v>
      </c>
      <c r="D145" t="s">
        <v>239</v>
      </c>
      <c r="E145" s="27" t="s">
        <v>1131</v>
      </c>
      <c r="F145" s="28" t="s">
        <v>285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  <c r="E147" s="33" t="s">
        <v>5508</v>
      </c>
    </row>
    <row r="148" ht="89.25">
      <c r="A148" s="1" t="s">
        <v>194</v>
      </c>
      <c r="E148" s="27" t="s">
        <v>5509</v>
      </c>
    </row>
    <row r="149" ht="25.5">
      <c r="A149" s="1" t="s">
        <v>185</v>
      </c>
      <c r="B149" s="1">
        <v>35</v>
      </c>
      <c r="C149" s="26" t="s">
        <v>1242</v>
      </c>
      <c r="D149" t="s">
        <v>239</v>
      </c>
      <c r="E149" s="27" t="s">
        <v>1243</v>
      </c>
      <c r="F149" s="28" t="s">
        <v>285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 ht="38.25">
      <c r="A151" s="1" t="s">
        <v>193</v>
      </c>
      <c r="E151" s="33" t="s">
        <v>5510</v>
      </c>
    </row>
    <row r="152" ht="89.25">
      <c r="A152" s="1" t="s">
        <v>194</v>
      </c>
      <c r="E152" s="27" t="s">
        <v>5509</v>
      </c>
    </row>
    <row r="153" ht="25.5">
      <c r="A153" s="1" t="s">
        <v>185</v>
      </c>
      <c r="B153" s="1">
        <v>36</v>
      </c>
      <c r="C153" s="26" t="s">
        <v>5511</v>
      </c>
      <c r="D153" t="s">
        <v>239</v>
      </c>
      <c r="E153" s="27" t="s">
        <v>5512</v>
      </c>
      <c r="F153" s="28" t="s">
        <v>285</v>
      </c>
      <c r="G153" s="29">
        <v>2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>
      <c r="A155" s="1" t="s">
        <v>193</v>
      </c>
      <c r="E155" s="33" t="s">
        <v>5513</v>
      </c>
    </row>
    <row r="156" ht="89.25">
      <c r="A156" s="1" t="s">
        <v>194</v>
      </c>
      <c r="E156" s="27" t="s">
        <v>5509</v>
      </c>
    </row>
    <row r="157" ht="25.5">
      <c r="A157" s="1" t="s">
        <v>185</v>
      </c>
      <c r="B157" s="1">
        <v>37</v>
      </c>
      <c r="C157" s="26" t="s">
        <v>5514</v>
      </c>
      <c r="D157" t="s">
        <v>239</v>
      </c>
      <c r="E157" s="27" t="s">
        <v>5515</v>
      </c>
      <c r="F157" s="28" t="s">
        <v>285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>
      <c r="A159" s="1" t="s">
        <v>193</v>
      </c>
      <c r="E159" s="33" t="s">
        <v>5516</v>
      </c>
    </row>
    <row r="160" ht="89.25">
      <c r="A160" s="1" t="s">
        <v>194</v>
      </c>
      <c r="E160" s="27" t="s">
        <v>5509</v>
      </c>
    </row>
    <row r="161" ht="25.5">
      <c r="A161" s="1" t="s">
        <v>185</v>
      </c>
      <c r="B161" s="1">
        <v>38</v>
      </c>
      <c r="C161" s="26" t="s">
        <v>2268</v>
      </c>
      <c r="D161" t="s">
        <v>239</v>
      </c>
      <c r="E161" s="27" t="s">
        <v>2269</v>
      </c>
      <c r="F161" s="28" t="s">
        <v>285</v>
      </c>
      <c r="G161" s="29">
        <v>4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>
      <c r="A163" s="1" t="s">
        <v>193</v>
      </c>
      <c r="E163" s="33" t="s">
        <v>5517</v>
      </c>
    </row>
    <row r="164" ht="89.25">
      <c r="A164" s="1" t="s">
        <v>194</v>
      </c>
      <c r="E164" s="27" t="s">
        <v>5509</v>
      </c>
    </row>
    <row r="165">
      <c r="A165" s="1" t="s">
        <v>185</v>
      </c>
      <c r="B165" s="1">
        <v>39</v>
      </c>
      <c r="C165" s="26" t="s">
        <v>5518</v>
      </c>
      <c r="D165" t="s">
        <v>239</v>
      </c>
      <c r="E165" s="27" t="s">
        <v>5519</v>
      </c>
      <c r="F165" s="28" t="s">
        <v>289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  <c r="E167" s="33" t="s">
        <v>5520</v>
      </c>
    </row>
    <row r="168" ht="89.25">
      <c r="A168" s="1" t="s">
        <v>194</v>
      </c>
      <c r="E168" s="27" t="s">
        <v>5521</v>
      </c>
    </row>
    <row r="169">
      <c r="A169" s="1" t="s">
        <v>185</v>
      </c>
      <c r="B169" s="1">
        <v>40</v>
      </c>
      <c r="C169" s="26" t="s">
        <v>1323</v>
      </c>
      <c r="D169" t="s">
        <v>239</v>
      </c>
      <c r="E169" s="27" t="s">
        <v>1324</v>
      </c>
      <c r="F169" s="28" t="s">
        <v>289</v>
      </c>
      <c r="G169" s="29">
        <v>12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 ht="25.5">
      <c r="A171" s="1" t="s">
        <v>193</v>
      </c>
      <c r="E171" s="33" t="s">
        <v>5522</v>
      </c>
    </row>
    <row r="172" ht="76.5">
      <c r="A172" s="1" t="s">
        <v>194</v>
      </c>
      <c r="E172" s="27" t="s">
        <v>5523</v>
      </c>
    </row>
    <row r="173">
      <c r="A173" s="1" t="s">
        <v>185</v>
      </c>
      <c r="B173" s="1">
        <v>41</v>
      </c>
      <c r="C173" s="26" t="s">
        <v>5524</v>
      </c>
      <c r="D173" t="s">
        <v>239</v>
      </c>
      <c r="E173" s="27" t="s">
        <v>5525</v>
      </c>
      <c r="F173" s="28" t="s">
        <v>285</v>
      </c>
      <c r="G173" s="29">
        <v>1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>
      <c r="A175" s="1" t="s">
        <v>193</v>
      </c>
      <c r="E175" s="33" t="s">
        <v>5526</v>
      </c>
    </row>
    <row r="176" ht="140.25">
      <c r="A176" s="1" t="s">
        <v>194</v>
      </c>
      <c r="E176" s="27" t="s">
        <v>5527</v>
      </c>
    </row>
    <row r="177">
      <c r="A177" s="1" t="s">
        <v>185</v>
      </c>
      <c r="B177" s="1">
        <v>42</v>
      </c>
      <c r="C177" s="26" t="s">
        <v>5528</v>
      </c>
      <c r="D177" t="s">
        <v>239</v>
      </c>
      <c r="E177" s="27" t="s">
        <v>5529</v>
      </c>
      <c r="F177" s="28" t="s">
        <v>285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191</v>
      </c>
      <c r="E178" s="27" t="s">
        <v>243</v>
      </c>
    </row>
    <row r="179">
      <c r="A179" s="1" t="s">
        <v>193</v>
      </c>
      <c r="E179" s="33" t="s">
        <v>5530</v>
      </c>
    </row>
    <row r="180" ht="140.25">
      <c r="A180" s="1" t="s">
        <v>194</v>
      </c>
      <c r="E180" s="27" t="s">
        <v>5527</v>
      </c>
    </row>
    <row r="181" ht="25.5">
      <c r="A181" s="1" t="s">
        <v>185</v>
      </c>
      <c r="B181" s="1">
        <v>43</v>
      </c>
      <c r="C181" s="26" t="s">
        <v>5531</v>
      </c>
      <c r="D181" t="s">
        <v>239</v>
      </c>
      <c r="E181" s="27" t="s">
        <v>5532</v>
      </c>
      <c r="F181" s="28" t="s">
        <v>285</v>
      </c>
      <c r="G181" s="29">
        <v>2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191</v>
      </c>
      <c r="E182" s="27" t="s">
        <v>243</v>
      </c>
    </row>
    <row r="183">
      <c r="A183" s="1" t="s">
        <v>193</v>
      </c>
      <c r="E183" s="33" t="s">
        <v>5533</v>
      </c>
    </row>
    <row r="184" ht="102">
      <c r="A184" s="1" t="s">
        <v>194</v>
      </c>
      <c r="E184" s="27" t="s">
        <v>5534</v>
      </c>
    </row>
    <row r="185" ht="25.5">
      <c r="A185" s="1" t="s">
        <v>185</v>
      </c>
      <c r="B185" s="1">
        <v>44</v>
      </c>
      <c r="C185" s="26" t="s">
        <v>5535</v>
      </c>
      <c r="D185" t="s">
        <v>239</v>
      </c>
      <c r="E185" s="27" t="s">
        <v>5536</v>
      </c>
      <c r="F185" s="28" t="s">
        <v>285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242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191</v>
      </c>
      <c r="E186" s="27" t="s">
        <v>243</v>
      </c>
    </row>
    <row r="187">
      <c r="A187" s="1" t="s">
        <v>193</v>
      </c>
      <c r="E187" s="33" t="s">
        <v>5537</v>
      </c>
    </row>
    <row r="188" ht="102">
      <c r="A188" s="1" t="s">
        <v>194</v>
      </c>
      <c r="E188" s="27" t="s">
        <v>5538</v>
      </c>
    </row>
    <row r="189" ht="25.5">
      <c r="A189" s="1" t="s">
        <v>185</v>
      </c>
      <c r="B189" s="1">
        <v>45</v>
      </c>
      <c r="C189" s="26" t="s">
        <v>5539</v>
      </c>
      <c r="D189" t="s">
        <v>239</v>
      </c>
      <c r="E189" s="27" t="s">
        <v>5540</v>
      </c>
      <c r="F189" s="28" t="s">
        <v>285</v>
      </c>
      <c r="G189" s="29">
        <v>2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242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191</v>
      </c>
      <c r="E190" s="27" t="s">
        <v>243</v>
      </c>
    </row>
    <row r="191">
      <c r="A191" s="1" t="s">
        <v>193</v>
      </c>
      <c r="E191" s="33" t="s">
        <v>5541</v>
      </c>
    </row>
    <row r="192" ht="89.25">
      <c r="A192" s="1" t="s">
        <v>194</v>
      </c>
      <c r="E192" s="27" t="s">
        <v>5542</v>
      </c>
    </row>
    <row r="193" ht="25.5">
      <c r="A193" s="1" t="s">
        <v>185</v>
      </c>
      <c r="B193" s="1">
        <v>46</v>
      </c>
      <c r="C193" s="26" t="s">
        <v>5543</v>
      </c>
      <c r="D193" t="s">
        <v>239</v>
      </c>
      <c r="E193" s="27" t="s">
        <v>5544</v>
      </c>
      <c r="F193" s="28" t="s">
        <v>285</v>
      </c>
      <c r="G193" s="29">
        <v>1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242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191</v>
      </c>
      <c r="E194" s="27" t="s">
        <v>243</v>
      </c>
    </row>
    <row r="195">
      <c r="A195" s="1" t="s">
        <v>193</v>
      </c>
      <c r="E195" s="33" t="s">
        <v>5545</v>
      </c>
    </row>
    <row r="196" ht="102">
      <c r="A196" s="1" t="s">
        <v>194</v>
      </c>
      <c r="E196" s="27" t="s">
        <v>5546</v>
      </c>
    </row>
    <row r="197" ht="25.5">
      <c r="A197" s="1" t="s">
        <v>185</v>
      </c>
      <c r="B197" s="1">
        <v>47</v>
      </c>
      <c r="C197" s="26" t="s">
        <v>5547</v>
      </c>
      <c r="D197" t="s">
        <v>239</v>
      </c>
      <c r="E197" s="27" t="s">
        <v>5548</v>
      </c>
      <c r="F197" s="28" t="s">
        <v>285</v>
      </c>
      <c r="G197" s="29">
        <v>2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242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191</v>
      </c>
      <c r="E198" s="27" t="s">
        <v>243</v>
      </c>
    </row>
    <row r="199">
      <c r="A199" s="1" t="s">
        <v>193</v>
      </c>
      <c r="E199" s="33" t="s">
        <v>5549</v>
      </c>
    </row>
    <row r="200" ht="76.5">
      <c r="A200" s="1" t="s">
        <v>194</v>
      </c>
      <c r="E200" s="27" t="s">
        <v>5550</v>
      </c>
    </row>
    <row r="201" ht="25.5">
      <c r="A201" s="1" t="s">
        <v>185</v>
      </c>
      <c r="B201" s="1">
        <v>48</v>
      </c>
      <c r="C201" s="26" t="s">
        <v>5551</v>
      </c>
      <c r="D201" t="s">
        <v>239</v>
      </c>
      <c r="E201" s="27" t="s">
        <v>5552</v>
      </c>
      <c r="F201" s="28" t="s">
        <v>285</v>
      </c>
      <c r="G201" s="29">
        <v>2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242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191</v>
      </c>
      <c r="E202" s="27" t="s">
        <v>243</v>
      </c>
    </row>
    <row r="203">
      <c r="A203" s="1" t="s">
        <v>193</v>
      </c>
      <c r="E203" s="33" t="s">
        <v>5553</v>
      </c>
    </row>
    <row r="204" ht="76.5">
      <c r="A204" s="1" t="s">
        <v>194</v>
      </c>
      <c r="E204" s="27" t="s">
        <v>5550</v>
      </c>
    </row>
    <row r="205">
      <c r="A205" s="1" t="s">
        <v>185</v>
      </c>
      <c r="B205" s="1">
        <v>49</v>
      </c>
      <c r="C205" s="26" t="s">
        <v>5554</v>
      </c>
      <c r="D205" t="s">
        <v>239</v>
      </c>
      <c r="E205" s="27" t="s">
        <v>5555</v>
      </c>
      <c r="F205" s="28" t="s">
        <v>285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242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191</v>
      </c>
      <c r="E206" s="27" t="s">
        <v>243</v>
      </c>
    </row>
    <row r="207" ht="25.5">
      <c r="A207" s="1" t="s">
        <v>193</v>
      </c>
      <c r="E207" s="33" t="s">
        <v>5556</v>
      </c>
    </row>
    <row r="208" ht="89.25">
      <c r="A208" s="1" t="s">
        <v>194</v>
      </c>
      <c r="E208" s="27" t="s">
        <v>5557</v>
      </c>
    </row>
    <row r="209" ht="25.5">
      <c r="A209" s="1" t="s">
        <v>185</v>
      </c>
      <c r="B209" s="1">
        <v>50</v>
      </c>
      <c r="C209" s="26" t="s">
        <v>5558</v>
      </c>
      <c r="D209" t="s">
        <v>239</v>
      </c>
      <c r="E209" s="27" t="s">
        <v>5559</v>
      </c>
      <c r="F209" s="28" t="s">
        <v>285</v>
      </c>
      <c r="G209" s="29">
        <v>1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242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191</v>
      </c>
      <c r="E210" s="27" t="s">
        <v>243</v>
      </c>
    </row>
    <row r="211">
      <c r="A211" s="1" t="s">
        <v>193</v>
      </c>
      <c r="E211" s="33" t="s">
        <v>5560</v>
      </c>
    </row>
    <row r="212" ht="89.25">
      <c r="A212" s="1" t="s">
        <v>194</v>
      </c>
      <c r="E212" s="27" t="s">
        <v>5561</v>
      </c>
    </row>
    <row r="213">
      <c r="A213" s="1" t="s">
        <v>185</v>
      </c>
      <c r="B213" s="1">
        <v>51</v>
      </c>
      <c r="C213" s="26" t="s">
        <v>5562</v>
      </c>
      <c r="D213" t="s">
        <v>239</v>
      </c>
      <c r="E213" s="27" t="s">
        <v>5563</v>
      </c>
      <c r="F213" s="28" t="s">
        <v>285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242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191</v>
      </c>
      <c r="E214" s="27" t="s">
        <v>243</v>
      </c>
    </row>
    <row r="215">
      <c r="A215" s="1" t="s">
        <v>193</v>
      </c>
      <c r="E215" s="33" t="s">
        <v>5564</v>
      </c>
    </row>
    <row r="216" ht="89.25">
      <c r="A216" s="1" t="s">
        <v>194</v>
      </c>
      <c r="E216" s="27" t="s">
        <v>5565</v>
      </c>
    </row>
    <row r="217">
      <c r="A217" s="1" t="s">
        <v>182</v>
      </c>
      <c r="C217" s="22" t="s">
        <v>5566</v>
      </c>
      <c r="E217" s="23" t="s">
        <v>5567</v>
      </c>
      <c r="L217" s="24">
        <f>SUMIFS(L218:L257,A218:A257,"P")</f>
        <v>0</v>
      </c>
      <c r="M217" s="24">
        <f>SUMIFS(M218:M257,A218:A257,"P")</f>
        <v>0</v>
      </c>
      <c r="N217" s="25"/>
    </row>
    <row r="218" ht="25.5">
      <c r="A218" s="1" t="s">
        <v>185</v>
      </c>
      <c r="B218" s="1">
        <v>52</v>
      </c>
      <c r="C218" s="26" t="s">
        <v>1326</v>
      </c>
      <c r="D218" t="s">
        <v>239</v>
      </c>
      <c r="E218" s="27" t="s">
        <v>1327</v>
      </c>
      <c r="F218" s="28" t="s">
        <v>285</v>
      </c>
      <c r="G218" s="29">
        <v>2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  <c r="E220" s="33" t="s">
        <v>5568</v>
      </c>
    </row>
    <row r="221" ht="102">
      <c r="A221" s="1" t="s">
        <v>194</v>
      </c>
      <c r="E221" s="27" t="s">
        <v>5569</v>
      </c>
    </row>
    <row r="222" ht="38.25">
      <c r="A222" s="1" t="s">
        <v>185</v>
      </c>
      <c r="B222" s="1">
        <v>53</v>
      </c>
      <c r="C222" s="26" t="s">
        <v>1328</v>
      </c>
      <c r="D222" t="s">
        <v>239</v>
      </c>
      <c r="E222" s="27" t="s">
        <v>1329</v>
      </c>
      <c r="F222" s="28" t="s">
        <v>285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  <c r="E224" s="33" t="s">
        <v>5570</v>
      </c>
    </row>
    <row r="225" ht="102">
      <c r="A225" s="1" t="s">
        <v>194</v>
      </c>
      <c r="E225" s="27" t="s">
        <v>5569</v>
      </c>
    </row>
    <row r="226" ht="25.5">
      <c r="A226" s="1" t="s">
        <v>185</v>
      </c>
      <c r="B226" s="1">
        <v>54</v>
      </c>
      <c r="C226" s="26" t="s">
        <v>1459</v>
      </c>
      <c r="D226" t="s">
        <v>239</v>
      </c>
      <c r="E226" s="27" t="s">
        <v>1460</v>
      </c>
      <c r="F226" s="28" t="s">
        <v>285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  <c r="E228" s="33" t="s">
        <v>5570</v>
      </c>
    </row>
    <row r="229" ht="89.25">
      <c r="A229" s="1" t="s">
        <v>194</v>
      </c>
      <c r="E229" s="27" t="s">
        <v>5571</v>
      </c>
    </row>
    <row r="230">
      <c r="A230" s="1" t="s">
        <v>185</v>
      </c>
      <c r="B230" s="1">
        <v>55</v>
      </c>
      <c r="C230" s="26" t="s">
        <v>5572</v>
      </c>
      <c r="D230" t="s">
        <v>239</v>
      </c>
      <c r="E230" s="27" t="s">
        <v>5573</v>
      </c>
      <c r="F230" s="28" t="s">
        <v>285</v>
      </c>
      <c r="G230" s="29">
        <v>2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  <c r="E232" s="33" t="s">
        <v>5488</v>
      </c>
    </row>
    <row r="233" ht="76.5">
      <c r="A233" s="1" t="s">
        <v>194</v>
      </c>
      <c r="E233" s="27" t="s">
        <v>5574</v>
      </c>
    </row>
    <row r="234">
      <c r="A234" s="1" t="s">
        <v>185</v>
      </c>
      <c r="B234" s="1">
        <v>56</v>
      </c>
      <c r="C234" s="26" t="s">
        <v>2330</v>
      </c>
      <c r="D234" t="s">
        <v>239</v>
      </c>
      <c r="E234" s="27" t="s">
        <v>2331</v>
      </c>
      <c r="F234" s="28" t="s">
        <v>285</v>
      </c>
      <c r="G234" s="29">
        <v>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  <c r="E236" s="33" t="s">
        <v>5575</v>
      </c>
    </row>
    <row r="237" ht="76.5">
      <c r="A237" s="1" t="s">
        <v>194</v>
      </c>
      <c r="E237" s="27" t="s">
        <v>5576</v>
      </c>
    </row>
    <row r="238">
      <c r="A238" s="1" t="s">
        <v>185</v>
      </c>
      <c r="B238" s="1">
        <v>57</v>
      </c>
      <c r="C238" s="26" t="s">
        <v>2333</v>
      </c>
      <c r="D238" t="s">
        <v>239</v>
      </c>
      <c r="E238" s="27" t="s">
        <v>2334</v>
      </c>
      <c r="F238" s="28" t="s">
        <v>285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  <c r="E240" s="33" t="s">
        <v>5577</v>
      </c>
    </row>
    <row r="241" ht="76.5">
      <c r="A241" s="1" t="s">
        <v>194</v>
      </c>
      <c r="E241" s="27" t="s">
        <v>5576</v>
      </c>
    </row>
    <row r="242">
      <c r="A242" s="1" t="s">
        <v>185</v>
      </c>
      <c r="B242" s="1">
        <v>58</v>
      </c>
      <c r="C242" s="26" t="s">
        <v>2338</v>
      </c>
      <c r="D242" t="s">
        <v>239</v>
      </c>
      <c r="E242" s="27" t="s">
        <v>2339</v>
      </c>
      <c r="F242" s="28" t="s">
        <v>285</v>
      </c>
      <c r="G242" s="29">
        <v>2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  <c r="E244" s="33" t="s">
        <v>5578</v>
      </c>
    </row>
    <row r="245" ht="76.5">
      <c r="A245" s="1" t="s">
        <v>194</v>
      </c>
      <c r="E245" s="27" t="s">
        <v>5576</v>
      </c>
    </row>
    <row r="246">
      <c r="A246" s="1" t="s">
        <v>185</v>
      </c>
      <c r="B246" s="1">
        <v>59</v>
      </c>
      <c r="C246" s="26" t="s">
        <v>1461</v>
      </c>
      <c r="D246" t="s">
        <v>239</v>
      </c>
      <c r="E246" s="27" t="s">
        <v>1462</v>
      </c>
      <c r="F246" s="28" t="s">
        <v>503</v>
      </c>
      <c r="G246" s="29">
        <v>48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191</v>
      </c>
      <c r="E247" s="27" t="s">
        <v>243</v>
      </c>
    </row>
    <row r="248">
      <c r="A248" s="1" t="s">
        <v>193</v>
      </c>
      <c r="E248" s="33" t="s">
        <v>5579</v>
      </c>
    </row>
    <row r="249" ht="89.25">
      <c r="A249" s="1" t="s">
        <v>194</v>
      </c>
      <c r="E249" s="27" t="s">
        <v>5580</v>
      </c>
    </row>
    <row r="250">
      <c r="A250" s="1" t="s">
        <v>185</v>
      </c>
      <c r="B250" s="1">
        <v>60</v>
      </c>
      <c r="C250" s="26" t="s">
        <v>1464</v>
      </c>
      <c r="D250" t="s">
        <v>239</v>
      </c>
      <c r="E250" s="27" t="s">
        <v>1465</v>
      </c>
      <c r="F250" s="28" t="s">
        <v>503</v>
      </c>
      <c r="G250" s="29">
        <v>48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242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243</v>
      </c>
    </row>
    <row r="252">
      <c r="A252" s="1" t="s">
        <v>193</v>
      </c>
      <c r="E252" s="33" t="s">
        <v>5579</v>
      </c>
    </row>
    <row r="253" ht="89.25">
      <c r="A253" s="1" t="s">
        <v>194</v>
      </c>
      <c r="E253" s="27" t="s">
        <v>5581</v>
      </c>
    </row>
    <row r="254">
      <c r="A254" s="1" t="s">
        <v>185</v>
      </c>
      <c r="B254" s="1">
        <v>61</v>
      </c>
      <c r="C254" s="26" t="s">
        <v>5582</v>
      </c>
      <c r="D254" t="s">
        <v>239</v>
      </c>
      <c r="E254" s="27" t="s">
        <v>5583</v>
      </c>
      <c r="F254" s="28" t="s">
        <v>503</v>
      </c>
      <c r="G254" s="29">
        <v>48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242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191</v>
      </c>
      <c r="E255" s="27" t="s">
        <v>243</v>
      </c>
    </row>
    <row r="256">
      <c r="A256" s="1" t="s">
        <v>193</v>
      </c>
      <c r="E256" s="33" t="s">
        <v>5579</v>
      </c>
    </row>
    <row r="257" ht="89.25">
      <c r="A257" s="1" t="s">
        <v>194</v>
      </c>
      <c r="E257" s="27" t="s">
        <v>5584</v>
      </c>
    </row>
  </sheetData>
  <sheetProtection sheet="1" objects="1" scenarios="1" spinCount="100000" saltValue="IRQoHVMqVOocYrw8ai2eXcXHydawQppib0zPSi4f2yFGTHL3n5bDspBAcZMXkuBKxj5u+gI5hhxhvSNNqCRKsA==" hashValue="j4so03LM+uaiRV53P8KXBjEtvaLi5C4Cw6wenIAnjbwk/mXCpt5pqkhaXBsrf+9T5BNfUv1hYOkSYMsGknIc4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COUNTIFS(L8:L383,"=0",A8:A383,"P")+COUNTIFS(L8:L383,"",A8:A383,"P")+SUM(Q8:Q383)</f>
        <v>0</v>
      </c>
    </row>
    <row r="8">
      <c r="A8" s="1" t="s">
        <v>180</v>
      </c>
      <c r="C8" s="22" t="s">
        <v>657</v>
      </c>
      <c r="E8" s="23" t="s">
        <v>21</v>
      </c>
      <c r="L8" s="24">
        <f>L9+L62+L79+L104+L133+L378</f>
        <v>0</v>
      </c>
      <c r="M8" s="24">
        <f>M9+M62+M79+M104+M133+M378</f>
        <v>0</v>
      </c>
      <c r="N8" s="25"/>
    </row>
    <row r="9">
      <c r="A9" s="1" t="s">
        <v>182</v>
      </c>
      <c r="C9" s="22" t="s">
        <v>183</v>
      </c>
      <c r="E9" s="23" t="s">
        <v>539</v>
      </c>
      <c r="L9" s="24">
        <f>SUMIFS(L10:L61,A10:A61,"P")</f>
        <v>0</v>
      </c>
      <c r="M9" s="24">
        <f>SUMIFS(M10:M61,A10:A61,"P")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17.699999999999999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</v>
      </c>
      <c r="C14" s="26" t="s">
        <v>196</v>
      </c>
      <c r="D14" t="s">
        <v>197</v>
      </c>
      <c r="E14" s="27" t="s">
        <v>198</v>
      </c>
      <c r="F14" s="28" t="s">
        <v>189</v>
      </c>
      <c r="G14" s="29">
        <v>4.4299999999999997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3</v>
      </c>
      <c r="C18" s="26" t="s">
        <v>199</v>
      </c>
      <c r="D18" t="s">
        <v>200</v>
      </c>
      <c r="E18" s="27" t="s">
        <v>201</v>
      </c>
      <c r="F18" s="28" t="s">
        <v>189</v>
      </c>
      <c r="G18" s="29">
        <v>1.1699999999999999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4</v>
      </c>
      <c r="C22" s="26" t="s">
        <v>202</v>
      </c>
      <c r="D22" t="s">
        <v>203</v>
      </c>
      <c r="E22" s="27" t="s">
        <v>204</v>
      </c>
      <c r="F22" s="28" t="s">
        <v>189</v>
      </c>
      <c r="G22" s="29">
        <v>3.04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5</v>
      </c>
      <c r="C26" s="26" t="s">
        <v>205</v>
      </c>
      <c r="D26" t="s">
        <v>206</v>
      </c>
      <c r="E26" s="27" t="s">
        <v>207</v>
      </c>
      <c r="F26" s="28" t="s">
        <v>189</v>
      </c>
      <c r="G26" s="29">
        <v>1.74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</row>
    <row r="29" ht="127.5">
      <c r="A29" s="1" t="s">
        <v>194</v>
      </c>
      <c r="E29" s="27" t="s">
        <v>658</v>
      </c>
    </row>
    <row r="30" ht="25.5">
      <c r="A30" s="1" t="s">
        <v>185</v>
      </c>
      <c r="B30" s="1">
        <v>6</v>
      </c>
      <c r="C30" s="26" t="s">
        <v>209</v>
      </c>
      <c r="D30" t="s">
        <v>210</v>
      </c>
      <c r="E30" s="27" t="s">
        <v>211</v>
      </c>
      <c r="F30" s="28" t="s">
        <v>189</v>
      </c>
      <c r="G30" s="29">
        <v>0.12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38.25">
      <c r="A34" s="1" t="s">
        <v>185</v>
      </c>
      <c r="B34" s="1">
        <v>7</v>
      </c>
      <c r="C34" s="26" t="s">
        <v>212</v>
      </c>
      <c r="D34" t="s">
        <v>213</v>
      </c>
      <c r="E34" s="27" t="s">
        <v>214</v>
      </c>
      <c r="F34" s="28" t="s">
        <v>189</v>
      </c>
      <c r="G34" s="29">
        <v>1.24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8</v>
      </c>
      <c r="C38" s="26" t="s">
        <v>215</v>
      </c>
      <c r="D38" t="s">
        <v>216</v>
      </c>
      <c r="E38" s="27" t="s">
        <v>217</v>
      </c>
      <c r="F38" s="28" t="s">
        <v>189</v>
      </c>
      <c r="G38" s="29">
        <v>0.46999999999999997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192</v>
      </c>
    </row>
    <row r="40">
      <c r="A40" s="1" t="s">
        <v>193</v>
      </c>
    </row>
    <row r="41" ht="127.5">
      <c r="A41" s="1" t="s">
        <v>194</v>
      </c>
      <c r="E41" s="27" t="s">
        <v>659</v>
      </c>
    </row>
    <row r="42" ht="25.5">
      <c r="A42" s="1" t="s">
        <v>185</v>
      </c>
      <c r="B42" s="1">
        <v>9</v>
      </c>
      <c r="C42" s="26" t="s">
        <v>218</v>
      </c>
      <c r="D42" t="s">
        <v>219</v>
      </c>
      <c r="E42" s="27" t="s">
        <v>220</v>
      </c>
      <c r="F42" s="28" t="s">
        <v>189</v>
      </c>
      <c r="G42" s="29">
        <v>0.32000000000000001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192</v>
      </c>
    </row>
    <row r="44">
      <c r="A44" s="1" t="s">
        <v>193</v>
      </c>
    </row>
    <row r="45" ht="153">
      <c r="A45" s="1" t="s">
        <v>194</v>
      </c>
      <c r="E45" s="27" t="s">
        <v>195</v>
      </c>
    </row>
    <row r="46" ht="25.5">
      <c r="A46" s="1" t="s">
        <v>185</v>
      </c>
      <c r="B46" s="1">
        <v>10</v>
      </c>
      <c r="C46" s="26" t="s">
        <v>221</v>
      </c>
      <c r="D46" t="s">
        <v>222</v>
      </c>
      <c r="E46" s="27" t="s">
        <v>223</v>
      </c>
      <c r="F46" s="28" t="s">
        <v>189</v>
      </c>
      <c r="G46" s="29">
        <v>1.0600000000000001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192</v>
      </c>
    </row>
    <row r="48">
      <c r="A48" s="1" t="s">
        <v>193</v>
      </c>
    </row>
    <row r="49" ht="153">
      <c r="A49" s="1" t="s">
        <v>194</v>
      </c>
      <c r="E49" s="27" t="s">
        <v>195</v>
      </c>
    </row>
    <row r="50" ht="25.5">
      <c r="A50" s="1" t="s">
        <v>185</v>
      </c>
      <c r="B50" s="1">
        <v>11</v>
      </c>
      <c r="C50" s="26" t="s">
        <v>227</v>
      </c>
      <c r="D50" t="s">
        <v>228</v>
      </c>
      <c r="E50" s="27" t="s">
        <v>229</v>
      </c>
      <c r="F50" s="28" t="s">
        <v>189</v>
      </c>
      <c r="G50" s="29">
        <v>0.012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190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192</v>
      </c>
    </row>
    <row r="52">
      <c r="A52" s="1" t="s">
        <v>193</v>
      </c>
    </row>
    <row r="53" ht="153">
      <c r="A53" s="1" t="s">
        <v>194</v>
      </c>
      <c r="E53" s="27" t="s">
        <v>195</v>
      </c>
    </row>
    <row r="54" ht="25.5">
      <c r="A54" s="1" t="s">
        <v>185</v>
      </c>
      <c r="B54" s="1">
        <v>12</v>
      </c>
      <c r="C54" s="26" t="s">
        <v>230</v>
      </c>
      <c r="D54" t="s">
        <v>231</v>
      </c>
      <c r="E54" s="27" t="s">
        <v>232</v>
      </c>
      <c r="F54" s="28" t="s">
        <v>189</v>
      </c>
      <c r="G54" s="29">
        <v>0.22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190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192</v>
      </c>
    </row>
    <row r="56">
      <c r="A56" s="1" t="s">
        <v>193</v>
      </c>
    </row>
    <row r="57" ht="153">
      <c r="A57" s="1" t="s">
        <v>194</v>
      </c>
      <c r="E57" s="27" t="s">
        <v>195</v>
      </c>
    </row>
    <row r="58" ht="25.5">
      <c r="A58" s="1" t="s">
        <v>185</v>
      </c>
      <c r="B58" s="1">
        <v>13</v>
      </c>
      <c r="C58" s="26" t="s">
        <v>233</v>
      </c>
      <c r="D58" t="s">
        <v>234</v>
      </c>
      <c r="E58" s="27" t="s">
        <v>235</v>
      </c>
      <c r="F58" s="28" t="s">
        <v>189</v>
      </c>
      <c r="G58" s="29">
        <v>0.10000000000000001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190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192</v>
      </c>
    </row>
    <row r="60">
      <c r="A60" s="1" t="s">
        <v>193</v>
      </c>
    </row>
    <row r="61" ht="153">
      <c r="A61" s="1" t="s">
        <v>194</v>
      </c>
      <c r="E61" s="27" t="s">
        <v>195</v>
      </c>
    </row>
    <row r="62">
      <c r="A62" s="1" t="s">
        <v>182</v>
      </c>
      <c r="C62" s="22" t="s">
        <v>236</v>
      </c>
      <c r="E62" s="23" t="s">
        <v>249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185</v>
      </c>
      <c r="B63" s="1">
        <v>89</v>
      </c>
      <c r="C63" s="26" t="s">
        <v>250</v>
      </c>
      <c r="D63" t="s">
        <v>239</v>
      </c>
      <c r="E63" s="27" t="s">
        <v>251</v>
      </c>
      <c r="F63" s="28" t="s">
        <v>241</v>
      </c>
      <c r="G63" s="29">
        <v>16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</row>
    <row r="66" ht="318.75">
      <c r="A66" s="1" t="s">
        <v>194</v>
      </c>
      <c r="E66" s="27" t="s">
        <v>252</v>
      </c>
    </row>
    <row r="67">
      <c r="A67" s="1" t="s">
        <v>185</v>
      </c>
      <c r="B67" s="1">
        <v>14</v>
      </c>
      <c r="C67" s="26" t="s">
        <v>253</v>
      </c>
      <c r="D67" t="s">
        <v>239</v>
      </c>
      <c r="E67" s="27" t="s">
        <v>254</v>
      </c>
      <c r="F67" s="28" t="s">
        <v>241</v>
      </c>
      <c r="G67" s="29">
        <v>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</row>
    <row r="70" ht="318.75">
      <c r="A70" s="1" t="s">
        <v>194</v>
      </c>
      <c r="E70" s="27" t="s">
        <v>255</v>
      </c>
    </row>
    <row r="71">
      <c r="A71" s="1" t="s">
        <v>185</v>
      </c>
      <c r="B71" s="1">
        <v>90</v>
      </c>
      <c r="C71" s="26" t="s">
        <v>256</v>
      </c>
      <c r="D71" t="s">
        <v>239</v>
      </c>
      <c r="E71" s="27" t="s">
        <v>257</v>
      </c>
      <c r="F71" s="28" t="s">
        <v>241</v>
      </c>
      <c r="G71" s="29">
        <v>495.39999999999998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</row>
    <row r="74" ht="318.75">
      <c r="A74" s="1" t="s">
        <v>194</v>
      </c>
      <c r="E74" s="27" t="s">
        <v>252</v>
      </c>
    </row>
    <row r="75">
      <c r="A75" s="1" t="s">
        <v>185</v>
      </c>
      <c r="B75" s="1">
        <v>15</v>
      </c>
      <c r="C75" s="26" t="s">
        <v>258</v>
      </c>
      <c r="D75" t="s">
        <v>239</v>
      </c>
      <c r="E75" s="27" t="s">
        <v>259</v>
      </c>
      <c r="F75" s="28" t="s">
        <v>241</v>
      </c>
      <c r="G75" s="29">
        <v>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</row>
    <row r="78" ht="318.75">
      <c r="A78" s="1" t="s">
        <v>194</v>
      </c>
      <c r="E78" s="27" t="s">
        <v>255</v>
      </c>
    </row>
    <row r="79">
      <c r="A79" s="1" t="s">
        <v>182</v>
      </c>
      <c r="C79" s="22" t="s">
        <v>248</v>
      </c>
      <c r="E79" s="23" t="s">
        <v>261</v>
      </c>
      <c r="L79" s="24">
        <f>SUMIFS(L80:L103,A80:A103,"P")</f>
        <v>0</v>
      </c>
      <c r="M79" s="24">
        <f>SUMIFS(M80:M103,A80:A103,"P")</f>
        <v>0</v>
      </c>
      <c r="N79" s="25"/>
    </row>
    <row r="80">
      <c r="A80" s="1" t="s">
        <v>185</v>
      </c>
      <c r="B80" s="1">
        <v>16</v>
      </c>
      <c r="C80" s="26" t="s">
        <v>262</v>
      </c>
      <c r="D80" t="s">
        <v>239</v>
      </c>
      <c r="E80" s="27" t="s">
        <v>263</v>
      </c>
      <c r="F80" s="28" t="s">
        <v>241</v>
      </c>
      <c r="G80" s="29">
        <v>511.39999999999998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</row>
    <row r="83" ht="229.5">
      <c r="A83" s="1" t="s">
        <v>194</v>
      </c>
      <c r="E83" s="27" t="s">
        <v>264</v>
      </c>
    </row>
    <row r="84">
      <c r="A84" s="1" t="s">
        <v>185</v>
      </c>
      <c r="B84" s="1">
        <v>17</v>
      </c>
      <c r="C84" s="26" t="s">
        <v>283</v>
      </c>
      <c r="D84" t="s">
        <v>239</v>
      </c>
      <c r="E84" s="27" t="s">
        <v>284</v>
      </c>
      <c r="F84" s="28" t="s">
        <v>285</v>
      </c>
      <c r="G84" s="29">
        <v>34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</row>
    <row r="87" ht="114.75">
      <c r="A87" s="1" t="s">
        <v>194</v>
      </c>
      <c r="E87" s="27" t="s">
        <v>286</v>
      </c>
    </row>
    <row r="88">
      <c r="A88" s="1" t="s">
        <v>185</v>
      </c>
      <c r="B88" s="1">
        <v>18</v>
      </c>
      <c r="C88" s="26" t="s">
        <v>287</v>
      </c>
      <c r="D88" t="s">
        <v>239</v>
      </c>
      <c r="E88" s="27" t="s">
        <v>288</v>
      </c>
      <c r="F88" s="28" t="s">
        <v>289</v>
      </c>
      <c r="G88" s="29">
        <v>940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</row>
    <row r="91" ht="102">
      <c r="A91" s="1" t="s">
        <v>194</v>
      </c>
      <c r="E91" s="27" t="s">
        <v>290</v>
      </c>
    </row>
    <row r="92">
      <c r="A92" s="1" t="s">
        <v>185</v>
      </c>
      <c r="B92" s="1">
        <v>19</v>
      </c>
      <c r="C92" s="26" t="s">
        <v>540</v>
      </c>
      <c r="D92" t="s">
        <v>239</v>
      </c>
      <c r="E92" s="27" t="s">
        <v>541</v>
      </c>
      <c r="F92" s="28" t="s">
        <v>289</v>
      </c>
      <c r="G92" s="29">
        <v>919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>
      <c r="A94" s="1" t="s">
        <v>193</v>
      </c>
    </row>
    <row r="95" ht="102">
      <c r="A95" s="1" t="s">
        <v>194</v>
      </c>
      <c r="E95" s="27" t="s">
        <v>290</v>
      </c>
    </row>
    <row r="96">
      <c r="A96" s="1" t="s">
        <v>185</v>
      </c>
      <c r="B96" s="1">
        <v>20</v>
      </c>
      <c r="C96" s="26" t="s">
        <v>291</v>
      </c>
      <c r="D96" t="s">
        <v>239</v>
      </c>
      <c r="E96" s="27" t="s">
        <v>292</v>
      </c>
      <c r="F96" s="28" t="s">
        <v>289</v>
      </c>
      <c r="G96" s="29">
        <v>442.30000000000001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</row>
    <row r="99" ht="102">
      <c r="A99" s="1" t="s">
        <v>194</v>
      </c>
      <c r="E99" s="27" t="s">
        <v>293</v>
      </c>
    </row>
    <row r="100">
      <c r="A100" s="1" t="s">
        <v>185</v>
      </c>
      <c r="B100" s="1">
        <v>21</v>
      </c>
      <c r="C100" s="26" t="s">
        <v>294</v>
      </c>
      <c r="D100" t="s">
        <v>239</v>
      </c>
      <c r="E100" s="27" t="s">
        <v>295</v>
      </c>
      <c r="F100" s="28" t="s">
        <v>289</v>
      </c>
      <c r="G100" s="29">
        <v>465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>
      <c r="A102" s="1" t="s">
        <v>193</v>
      </c>
    </row>
    <row r="103" ht="140.25">
      <c r="A103" s="1" t="s">
        <v>194</v>
      </c>
      <c r="E103" s="27" t="s">
        <v>296</v>
      </c>
    </row>
    <row r="104">
      <c r="A104" s="1" t="s">
        <v>182</v>
      </c>
      <c r="C104" s="22" t="s">
        <v>260</v>
      </c>
      <c r="E104" s="23" t="s">
        <v>304</v>
      </c>
      <c r="L104" s="24">
        <f>SUMIFS(L105:L132,A105:A132,"P")</f>
        <v>0</v>
      </c>
      <c r="M104" s="24">
        <f>SUMIFS(M105:M132,A105:A132,"P")</f>
        <v>0</v>
      </c>
      <c r="N104" s="25"/>
    </row>
    <row r="105">
      <c r="A105" s="1" t="s">
        <v>185</v>
      </c>
      <c r="B105" s="1">
        <v>22</v>
      </c>
      <c r="C105" s="26" t="s">
        <v>305</v>
      </c>
      <c r="D105" t="s">
        <v>239</v>
      </c>
      <c r="E105" s="27" t="s">
        <v>306</v>
      </c>
      <c r="F105" s="28" t="s">
        <v>289</v>
      </c>
      <c r="G105" s="29">
        <v>100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242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191</v>
      </c>
      <c r="E106" s="27" t="s">
        <v>243</v>
      </c>
    </row>
    <row r="107">
      <c r="A107" s="1" t="s">
        <v>193</v>
      </c>
    </row>
    <row r="108" ht="114.75">
      <c r="A108" s="1" t="s">
        <v>194</v>
      </c>
      <c r="E108" s="27" t="s">
        <v>307</v>
      </c>
    </row>
    <row r="109">
      <c r="A109" s="1" t="s">
        <v>185</v>
      </c>
      <c r="B109" s="1">
        <v>23</v>
      </c>
      <c r="C109" s="26" t="s">
        <v>308</v>
      </c>
      <c r="D109" t="s">
        <v>239</v>
      </c>
      <c r="E109" s="27" t="s">
        <v>309</v>
      </c>
      <c r="F109" s="28" t="s">
        <v>285</v>
      </c>
      <c r="G109" s="29">
        <v>6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242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>
      <c r="A111" s="1" t="s">
        <v>193</v>
      </c>
    </row>
    <row r="112" ht="102">
      <c r="A112" s="1" t="s">
        <v>194</v>
      </c>
      <c r="E112" s="27" t="s">
        <v>310</v>
      </c>
    </row>
    <row r="113">
      <c r="A113" s="1" t="s">
        <v>185</v>
      </c>
      <c r="B113" s="1">
        <v>24</v>
      </c>
      <c r="C113" s="26" t="s">
        <v>314</v>
      </c>
      <c r="D113" t="s">
        <v>239</v>
      </c>
      <c r="E113" s="27" t="s">
        <v>315</v>
      </c>
      <c r="F113" s="28" t="s">
        <v>285</v>
      </c>
      <c r="G113" s="29">
        <v>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242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191</v>
      </c>
      <c r="E114" s="27" t="s">
        <v>243</v>
      </c>
    </row>
    <row r="115">
      <c r="A115" s="1" t="s">
        <v>193</v>
      </c>
    </row>
    <row r="116" ht="76.5">
      <c r="A116" s="1" t="s">
        <v>194</v>
      </c>
      <c r="E116" s="27" t="s">
        <v>316</v>
      </c>
    </row>
    <row r="117">
      <c r="A117" s="1" t="s">
        <v>185</v>
      </c>
      <c r="B117" s="1">
        <v>25</v>
      </c>
      <c r="C117" s="26" t="s">
        <v>317</v>
      </c>
      <c r="D117" t="s">
        <v>239</v>
      </c>
      <c r="E117" s="27" t="s">
        <v>318</v>
      </c>
      <c r="F117" s="28" t="s">
        <v>319</v>
      </c>
      <c r="G117" s="29">
        <v>2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>
      <c r="A119" s="1" t="s">
        <v>193</v>
      </c>
    </row>
    <row r="120" ht="102">
      <c r="A120" s="1" t="s">
        <v>194</v>
      </c>
      <c r="E120" s="27" t="s">
        <v>320</v>
      </c>
    </row>
    <row r="121">
      <c r="A121" s="1" t="s">
        <v>185</v>
      </c>
      <c r="B121" s="1">
        <v>26</v>
      </c>
      <c r="C121" s="26" t="s">
        <v>660</v>
      </c>
      <c r="D121" t="s">
        <v>239</v>
      </c>
      <c r="E121" s="27" t="s">
        <v>661</v>
      </c>
      <c r="F121" s="28" t="s">
        <v>289</v>
      </c>
      <c r="G121" s="29">
        <v>45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</row>
    <row r="124" ht="76.5">
      <c r="A124" s="1" t="s">
        <v>194</v>
      </c>
      <c r="E124" s="27" t="s">
        <v>323</v>
      </c>
    </row>
    <row r="125">
      <c r="A125" s="1" t="s">
        <v>185</v>
      </c>
      <c r="B125" s="1">
        <v>27</v>
      </c>
      <c r="C125" s="26" t="s">
        <v>326</v>
      </c>
      <c r="D125" t="s">
        <v>239</v>
      </c>
      <c r="E125" s="27" t="s">
        <v>327</v>
      </c>
      <c r="F125" s="28" t="s">
        <v>289</v>
      </c>
      <c r="G125" s="29">
        <v>25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>
      <c r="A127" s="1" t="s">
        <v>193</v>
      </c>
    </row>
    <row r="128" ht="76.5">
      <c r="A128" s="1" t="s">
        <v>194</v>
      </c>
      <c r="E128" s="27" t="s">
        <v>323</v>
      </c>
    </row>
    <row r="129">
      <c r="A129" s="1" t="s">
        <v>185</v>
      </c>
      <c r="B129" s="1">
        <v>28</v>
      </c>
      <c r="C129" s="26" t="s">
        <v>328</v>
      </c>
      <c r="D129" t="s">
        <v>239</v>
      </c>
      <c r="E129" s="27" t="s">
        <v>329</v>
      </c>
      <c r="F129" s="28" t="s">
        <v>289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>
      <c r="A131" s="1" t="s">
        <v>193</v>
      </c>
    </row>
    <row r="132" ht="76.5">
      <c r="A132" s="1" t="s">
        <v>194</v>
      </c>
      <c r="E132" s="27" t="s">
        <v>323</v>
      </c>
    </row>
    <row r="133">
      <c r="A133" s="1" t="s">
        <v>182</v>
      </c>
      <c r="C133" s="22" t="s">
        <v>265</v>
      </c>
      <c r="E133" s="23" t="s">
        <v>331</v>
      </c>
      <c r="L133" s="24">
        <f>SUMIFS(L134:L377,A134:A377,"P")</f>
        <v>0</v>
      </c>
      <c r="M133" s="24">
        <f>SUMIFS(M134:M377,A134:A377,"P")</f>
        <v>0</v>
      </c>
      <c r="N133" s="25"/>
    </row>
    <row r="134">
      <c r="A134" s="1" t="s">
        <v>185</v>
      </c>
      <c r="B134" s="1">
        <v>29</v>
      </c>
      <c r="C134" s="26" t="s">
        <v>335</v>
      </c>
      <c r="D134" t="s">
        <v>239</v>
      </c>
      <c r="E134" s="27" t="s">
        <v>336</v>
      </c>
      <c r="F134" s="28" t="s">
        <v>337</v>
      </c>
      <c r="G134" s="29">
        <v>11.74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</row>
    <row r="137" ht="76.5">
      <c r="A137" s="1" t="s">
        <v>194</v>
      </c>
      <c r="E137" s="27" t="s">
        <v>338</v>
      </c>
    </row>
    <row r="138">
      <c r="A138" s="1" t="s">
        <v>185</v>
      </c>
      <c r="B138" s="1">
        <v>30</v>
      </c>
      <c r="C138" s="26" t="s">
        <v>339</v>
      </c>
      <c r="D138" t="s">
        <v>239</v>
      </c>
      <c r="E138" s="27" t="s">
        <v>340</v>
      </c>
      <c r="F138" s="28" t="s">
        <v>337</v>
      </c>
      <c r="G138" s="29">
        <v>1.9199999999999999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</row>
    <row r="141" ht="76.5">
      <c r="A141" s="1" t="s">
        <v>194</v>
      </c>
      <c r="E141" s="27" t="s">
        <v>338</v>
      </c>
    </row>
    <row r="142">
      <c r="A142" s="1" t="s">
        <v>185</v>
      </c>
      <c r="B142" s="1">
        <v>31</v>
      </c>
      <c r="C142" s="26" t="s">
        <v>341</v>
      </c>
      <c r="D142" t="s">
        <v>239</v>
      </c>
      <c r="E142" s="27" t="s">
        <v>342</v>
      </c>
      <c r="F142" s="28" t="s">
        <v>337</v>
      </c>
      <c r="G142" s="29">
        <v>44.890000000000001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</row>
    <row r="145" ht="76.5">
      <c r="A145" s="1" t="s">
        <v>194</v>
      </c>
      <c r="E145" s="27" t="s">
        <v>338</v>
      </c>
    </row>
    <row r="146">
      <c r="A146" s="1" t="s">
        <v>185</v>
      </c>
      <c r="B146" s="1">
        <v>32</v>
      </c>
      <c r="C146" s="26" t="s">
        <v>343</v>
      </c>
      <c r="D146" t="s">
        <v>239</v>
      </c>
      <c r="E146" s="27" t="s">
        <v>344</v>
      </c>
      <c r="F146" s="28" t="s">
        <v>337</v>
      </c>
      <c r="G146" s="29">
        <v>96.480000000000004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</row>
    <row r="149" ht="76.5">
      <c r="A149" s="1" t="s">
        <v>194</v>
      </c>
      <c r="E149" s="27" t="s">
        <v>338</v>
      </c>
    </row>
    <row r="150">
      <c r="A150" s="1" t="s">
        <v>185</v>
      </c>
      <c r="B150" s="1">
        <v>33</v>
      </c>
      <c r="C150" s="26" t="s">
        <v>345</v>
      </c>
      <c r="D150" t="s">
        <v>239</v>
      </c>
      <c r="E150" s="27" t="s">
        <v>346</v>
      </c>
      <c r="F150" s="28" t="s">
        <v>337</v>
      </c>
      <c r="G150" s="29">
        <v>11.74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</row>
    <row r="153" ht="191.25">
      <c r="A153" s="1" t="s">
        <v>194</v>
      </c>
      <c r="E153" s="27" t="s">
        <v>347</v>
      </c>
    </row>
    <row r="154">
      <c r="A154" s="1" t="s">
        <v>185</v>
      </c>
      <c r="B154" s="1">
        <v>34</v>
      </c>
      <c r="C154" s="26" t="s">
        <v>348</v>
      </c>
      <c r="D154" t="s">
        <v>239</v>
      </c>
      <c r="E154" s="27" t="s">
        <v>349</v>
      </c>
      <c r="F154" s="28" t="s">
        <v>337</v>
      </c>
      <c r="G154" s="29">
        <v>1.9199999999999999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>
      <c r="A156" s="1" t="s">
        <v>193</v>
      </c>
    </row>
    <row r="157" ht="191.25">
      <c r="A157" s="1" t="s">
        <v>194</v>
      </c>
      <c r="E157" s="27" t="s">
        <v>350</v>
      </c>
    </row>
    <row r="158">
      <c r="A158" s="1" t="s">
        <v>185</v>
      </c>
      <c r="B158" s="1">
        <v>35</v>
      </c>
      <c r="C158" s="26" t="s">
        <v>351</v>
      </c>
      <c r="D158" t="s">
        <v>239</v>
      </c>
      <c r="E158" s="27" t="s">
        <v>352</v>
      </c>
      <c r="F158" s="28" t="s">
        <v>337</v>
      </c>
      <c r="G158" s="29">
        <v>44.890000000000001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>
      <c r="A160" s="1" t="s">
        <v>193</v>
      </c>
    </row>
    <row r="161" ht="191.25">
      <c r="A161" s="1" t="s">
        <v>194</v>
      </c>
      <c r="E161" s="27" t="s">
        <v>353</v>
      </c>
    </row>
    <row r="162">
      <c r="A162" s="1" t="s">
        <v>185</v>
      </c>
      <c r="B162" s="1">
        <v>36</v>
      </c>
      <c r="C162" s="26" t="s">
        <v>354</v>
      </c>
      <c r="D162" t="s">
        <v>239</v>
      </c>
      <c r="E162" s="27" t="s">
        <v>355</v>
      </c>
      <c r="F162" s="28" t="s">
        <v>337</v>
      </c>
      <c r="G162" s="29">
        <v>96.480000000000004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>
      <c r="A164" s="1" t="s">
        <v>193</v>
      </c>
    </row>
    <row r="165" ht="191.25">
      <c r="A165" s="1" t="s">
        <v>194</v>
      </c>
      <c r="E165" s="27" t="s">
        <v>350</v>
      </c>
    </row>
    <row r="166">
      <c r="A166" s="1" t="s">
        <v>185</v>
      </c>
      <c r="B166" s="1">
        <v>37</v>
      </c>
      <c r="C166" s="26" t="s">
        <v>362</v>
      </c>
      <c r="D166" t="s">
        <v>239</v>
      </c>
      <c r="E166" s="27" t="s">
        <v>363</v>
      </c>
      <c r="F166" s="28" t="s">
        <v>289</v>
      </c>
      <c r="G166" s="29">
        <v>50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>
      <c r="A168" s="1" t="s">
        <v>193</v>
      </c>
    </row>
    <row r="169" ht="114.75">
      <c r="A169" s="1" t="s">
        <v>194</v>
      </c>
      <c r="E169" s="27" t="s">
        <v>364</v>
      </c>
    </row>
    <row r="170">
      <c r="A170" s="1" t="s">
        <v>185</v>
      </c>
      <c r="B170" s="1">
        <v>38</v>
      </c>
      <c r="C170" s="26" t="s">
        <v>365</v>
      </c>
      <c r="D170" t="s">
        <v>239</v>
      </c>
      <c r="E170" s="27" t="s">
        <v>366</v>
      </c>
      <c r="F170" s="28" t="s">
        <v>289</v>
      </c>
      <c r="G170" s="29">
        <v>50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>
      <c r="A172" s="1" t="s">
        <v>193</v>
      </c>
    </row>
    <row r="173" ht="114.75">
      <c r="A173" s="1" t="s">
        <v>194</v>
      </c>
      <c r="E173" s="27" t="s">
        <v>367</v>
      </c>
    </row>
    <row r="174" ht="25.5">
      <c r="A174" s="1" t="s">
        <v>185</v>
      </c>
      <c r="B174" s="1">
        <v>39</v>
      </c>
      <c r="C174" s="26" t="s">
        <v>662</v>
      </c>
      <c r="D174" t="s">
        <v>239</v>
      </c>
      <c r="E174" s="27" t="s">
        <v>663</v>
      </c>
      <c r="F174" s="28" t="s">
        <v>285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>
      <c r="A176" s="1" t="s">
        <v>193</v>
      </c>
    </row>
    <row r="177" ht="165.75">
      <c r="A177" s="1" t="s">
        <v>194</v>
      </c>
      <c r="E177" s="27" t="s">
        <v>664</v>
      </c>
    </row>
    <row r="178" ht="25.5">
      <c r="A178" s="1" t="s">
        <v>185</v>
      </c>
      <c r="B178" s="1">
        <v>91</v>
      </c>
      <c r="C178" s="26" t="s">
        <v>556</v>
      </c>
      <c r="D178" t="s">
        <v>239</v>
      </c>
      <c r="E178" s="27" t="s">
        <v>557</v>
      </c>
      <c r="F178" s="28" t="s">
        <v>285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</row>
    <row r="181" ht="102">
      <c r="A181" s="1" t="s">
        <v>194</v>
      </c>
      <c r="E181" s="27" t="s">
        <v>558</v>
      </c>
    </row>
    <row r="182" ht="25.5">
      <c r="A182" s="1" t="s">
        <v>185</v>
      </c>
      <c r="B182" s="1">
        <v>92</v>
      </c>
      <c r="C182" s="26" t="s">
        <v>559</v>
      </c>
      <c r="D182" t="s">
        <v>239</v>
      </c>
      <c r="E182" s="27" t="s">
        <v>560</v>
      </c>
      <c r="F182" s="28" t="s">
        <v>285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</row>
    <row r="185" ht="114.75">
      <c r="A185" s="1" t="s">
        <v>194</v>
      </c>
      <c r="E185" s="27" t="s">
        <v>561</v>
      </c>
    </row>
    <row r="186">
      <c r="A186" s="1" t="s">
        <v>185</v>
      </c>
      <c r="B186" s="1">
        <v>40</v>
      </c>
      <c r="C186" s="26" t="s">
        <v>371</v>
      </c>
      <c r="D186" t="s">
        <v>239</v>
      </c>
      <c r="E186" s="27" t="s">
        <v>372</v>
      </c>
      <c r="F186" s="28" t="s">
        <v>285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</row>
    <row r="189" ht="140.25">
      <c r="A189" s="1" t="s">
        <v>194</v>
      </c>
      <c r="E189" s="27" t="s">
        <v>373</v>
      </c>
    </row>
    <row r="190">
      <c r="A190" s="1" t="s">
        <v>185</v>
      </c>
      <c r="B190" s="1">
        <v>41</v>
      </c>
      <c r="C190" s="26" t="s">
        <v>565</v>
      </c>
      <c r="D190" t="s">
        <v>239</v>
      </c>
      <c r="E190" s="27" t="s">
        <v>566</v>
      </c>
      <c r="F190" s="28" t="s">
        <v>285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</row>
    <row r="193" ht="114.75">
      <c r="A193" s="1" t="s">
        <v>194</v>
      </c>
      <c r="E193" s="27" t="s">
        <v>567</v>
      </c>
    </row>
    <row r="194">
      <c r="A194" s="1" t="s">
        <v>185</v>
      </c>
      <c r="B194" s="1">
        <v>42</v>
      </c>
      <c r="C194" s="26" t="s">
        <v>568</v>
      </c>
      <c r="D194" t="s">
        <v>239</v>
      </c>
      <c r="E194" s="27" t="s">
        <v>569</v>
      </c>
      <c r="F194" s="28" t="s">
        <v>285</v>
      </c>
      <c r="G194" s="29">
        <v>11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</row>
    <row r="197" ht="102">
      <c r="A197" s="1" t="s">
        <v>194</v>
      </c>
      <c r="E197" s="27" t="s">
        <v>570</v>
      </c>
    </row>
    <row r="198">
      <c r="A198" s="1" t="s">
        <v>185</v>
      </c>
      <c r="B198" s="1">
        <v>43</v>
      </c>
      <c r="C198" s="26" t="s">
        <v>571</v>
      </c>
      <c r="D198" t="s">
        <v>239</v>
      </c>
      <c r="E198" s="27" t="s">
        <v>572</v>
      </c>
      <c r="F198" s="28" t="s">
        <v>285</v>
      </c>
      <c r="G198" s="29">
        <v>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</row>
    <row r="201" ht="102">
      <c r="A201" s="1" t="s">
        <v>194</v>
      </c>
      <c r="E201" s="27" t="s">
        <v>573</v>
      </c>
    </row>
    <row r="202">
      <c r="A202" s="1" t="s">
        <v>185</v>
      </c>
      <c r="B202" s="1">
        <v>44</v>
      </c>
      <c r="C202" s="26" t="s">
        <v>574</v>
      </c>
      <c r="D202" t="s">
        <v>239</v>
      </c>
      <c r="E202" s="27" t="s">
        <v>575</v>
      </c>
      <c r="F202" s="28" t="s">
        <v>285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</row>
    <row r="205" ht="102">
      <c r="A205" s="1" t="s">
        <v>194</v>
      </c>
      <c r="E205" s="27" t="s">
        <v>576</v>
      </c>
    </row>
    <row r="206" ht="25.5">
      <c r="A206" s="1" t="s">
        <v>185</v>
      </c>
      <c r="B206" s="1">
        <v>45</v>
      </c>
      <c r="C206" s="26" t="s">
        <v>665</v>
      </c>
      <c r="D206" t="s">
        <v>239</v>
      </c>
      <c r="E206" s="27" t="s">
        <v>666</v>
      </c>
      <c r="F206" s="28" t="s">
        <v>655</v>
      </c>
      <c r="G206" s="29">
        <v>2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</row>
    <row r="209" ht="127.5">
      <c r="A209" s="1" t="s">
        <v>194</v>
      </c>
      <c r="E209" s="27" t="s">
        <v>667</v>
      </c>
    </row>
    <row r="210" ht="25.5">
      <c r="A210" s="1" t="s">
        <v>185</v>
      </c>
      <c r="B210" s="1">
        <v>46</v>
      </c>
      <c r="C210" s="26" t="s">
        <v>668</v>
      </c>
      <c r="D210" t="s">
        <v>239</v>
      </c>
      <c r="E210" s="27" t="s">
        <v>669</v>
      </c>
      <c r="F210" s="28" t="s">
        <v>655</v>
      </c>
      <c r="G210" s="29">
        <v>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</row>
    <row r="213" ht="127.5">
      <c r="A213" s="1" t="s">
        <v>194</v>
      </c>
      <c r="E213" s="27" t="s">
        <v>670</v>
      </c>
    </row>
    <row r="214" ht="25.5">
      <c r="A214" s="1" t="s">
        <v>185</v>
      </c>
      <c r="B214" s="1">
        <v>47</v>
      </c>
      <c r="C214" s="26" t="s">
        <v>380</v>
      </c>
      <c r="D214" t="s">
        <v>239</v>
      </c>
      <c r="E214" s="27" t="s">
        <v>381</v>
      </c>
      <c r="F214" s="28" t="s">
        <v>285</v>
      </c>
      <c r="G214" s="29">
        <v>1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</row>
    <row r="217" ht="127.5">
      <c r="A217" s="1" t="s">
        <v>194</v>
      </c>
      <c r="E217" s="27" t="s">
        <v>382</v>
      </c>
    </row>
    <row r="218">
      <c r="A218" s="1" t="s">
        <v>185</v>
      </c>
      <c r="B218" s="1">
        <v>48</v>
      </c>
      <c r="C218" s="26" t="s">
        <v>577</v>
      </c>
      <c r="D218" t="s">
        <v>239</v>
      </c>
      <c r="E218" s="27" t="s">
        <v>578</v>
      </c>
      <c r="F218" s="28" t="s">
        <v>285</v>
      </c>
      <c r="G218" s="29">
        <v>1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</row>
    <row r="221" ht="102">
      <c r="A221" s="1" t="s">
        <v>194</v>
      </c>
      <c r="E221" s="27" t="s">
        <v>579</v>
      </c>
    </row>
    <row r="222">
      <c r="A222" s="1" t="s">
        <v>185</v>
      </c>
      <c r="B222" s="1">
        <v>49</v>
      </c>
      <c r="C222" s="26" t="s">
        <v>580</v>
      </c>
      <c r="D222" t="s">
        <v>239</v>
      </c>
      <c r="E222" s="27" t="s">
        <v>581</v>
      </c>
      <c r="F222" s="28" t="s">
        <v>285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</row>
    <row r="225" ht="114.75">
      <c r="A225" s="1" t="s">
        <v>194</v>
      </c>
      <c r="E225" s="27" t="s">
        <v>582</v>
      </c>
    </row>
    <row r="226" ht="25.5">
      <c r="A226" s="1" t="s">
        <v>185</v>
      </c>
      <c r="B226" s="1">
        <v>50</v>
      </c>
      <c r="C226" s="26" t="s">
        <v>671</v>
      </c>
      <c r="D226" t="s">
        <v>239</v>
      </c>
      <c r="E226" s="27" t="s">
        <v>672</v>
      </c>
      <c r="F226" s="28" t="s">
        <v>655</v>
      </c>
      <c r="G226" s="29">
        <v>2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242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191</v>
      </c>
      <c r="E227" s="27" t="s">
        <v>243</v>
      </c>
    </row>
    <row r="228">
      <c r="A228" s="1" t="s">
        <v>193</v>
      </c>
    </row>
    <row r="229" ht="114.75">
      <c r="A229" s="1" t="s">
        <v>194</v>
      </c>
      <c r="E229" s="27" t="s">
        <v>673</v>
      </c>
    </row>
    <row r="230">
      <c r="A230" s="1" t="s">
        <v>185</v>
      </c>
      <c r="B230" s="1">
        <v>51</v>
      </c>
      <c r="C230" s="26" t="s">
        <v>674</v>
      </c>
      <c r="D230" t="s">
        <v>239</v>
      </c>
      <c r="E230" s="27" t="s">
        <v>675</v>
      </c>
      <c r="F230" s="28" t="s">
        <v>285</v>
      </c>
      <c r="G230" s="29">
        <v>2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242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191</v>
      </c>
      <c r="E231" s="27" t="s">
        <v>243</v>
      </c>
    </row>
    <row r="232">
      <c r="A232" s="1" t="s">
        <v>193</v>
      </c>
    </row>
    <row r="233" ht="114.75">
      <c r="A233" s="1" t="s">
        <v>194</v>
      </c>
      <c r="E233" s="27" t="s">
        <v>676</v>
      </c>
    </row>
    <row r="234">
      <c r="A234" s="1" t="s">
        <v>185</v>
      </c>
      <c r="B234" s="1">
        <v>52</v>
      </c>
      <c r="C234" s="26" t="s">
        <v>677</v>
      </c>
      <c r="D234" t="s">
        <v>239</v>
      </c>
      <c r="E234" s="27" t="s">
        <v>678</v>
      </c>
      <c r="F234" s="28" t="s">
        <v>285</v>
      </c>
      <c r="G234" s="29">
        <v>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242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191</v>
      </c>
      <c r="E235" s="27" t="s">
        <v>243</v>
      </c>
    </row>
    <row r="236">
      <c r="A236" s="1" t="s">
        <v>193</v>
      </c>
    </row>
    <row r="237" ht="140.25">
      <c r="A237" s="1" t="s">
        <v>194</v>
      </c>
      <c r="E237" s="27" t="s">
        <v>679</v>
      </c>
    </row>
    <row r="238">
      <c r="A238" s="1" t="s">
        <v>185</v>
      </c>
      <c r="B238" s="1">
        <v>53</v>
      </c>
      <c r="C238" s="26" t="s">
        <v>393</v>
      </c>
      <c r="D238" t="s">
        <v>239</v>
      </c>
      <c r="E238" s="27" t="s">
        <v>394</v>
      </c>
      <c r="F238" s="28" t="s">
        <v>285</v>
      </c>
      <c r="G238" s="29">
        <v>2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242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191</v>
      </c>
      <c r="E239" s="27" t="s">
        <v>243</v>
      </c>
    </row>
    <row r="240">
      <c r="A240" s="1" t="s">
        <v>193</v>
      </c>
    </row>
    <row r="241" ht="153">
      <c r="A241" s="1" t="s">
        <v>194</v>
      </c>
      <c r="E241" s="27" t="s">
        <v>395</v>
      </c>
    </row>
    <row r="242">
      <c r="A242" s="1" t="s">
        <v>185</v>
      </c>
      <c r="B242" s="1">
        <v>54</v>
      </c>
      <c r="C242" s="26" t="s">
        <v>610</v>
      </c>
      <c r="D242" t="s">
        <v>239</v>
      </c>
      <c r="E242" s="27" t="s">
        <v>611</v>
      </c>
      <c r="F242" s="28" t="s">
        <v>285</v>
      </c>
      <c r="G242" s="29">
        <v>2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242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191</v>
      </c>
      <c r="E243" s="27" t="s">
        <v>243</v>
      </c>
    </row>
    <row r="244">
      <c r="A244" s="1" t="s">
        <v>193</v>
      </c>
    </row>
    <row r="245" ht="114.75">
      <c r="A245" s="1" t="s">
        <v>194</v>
      </c>
      <c r="E245" s="27" t="s">
        <v>612</v>
      </c>
    </row>
    <row r="246">
      <c r="A246" s="1" t="s">
        <v>185</v>
      </c>
      <c r="B246" s="1">
        <v>55</v>
      </c>
      <c r="C246" s="26" t="s">
        <v>396</v>
      </c>
      <c r="D246" t="s">
        <v>239</v>
      </c>
      <c r="E246" s="27" t="s">
        <v>397</v>
      </c>
      <c r="F246" s="28" t="s">
        <v>285</v>
      </c>
      <c r="G246" s="29">
        <v>2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242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191</v>
      </c>
      <c r="E247" s="27" t="s">
        <v>243</v>
      </c>
    </row>
    <row r="248">
      <c r="A248" s="1" t="s">
        <v>193</v>
      </c>
    </row>
    <row r="249" ht="153">
      <c r="A249" s="1" t="s">
        <v>194</v>
      </c>
      <c r="E249" s="27" t="s">
        <v>398</v>
      </c>
    </row>
    <row r="250">
      <c r="A250" s="1" t="s">
        <v>185</v>
      </c>
      <c r="B250" s="1">
        <v>56</v>
      </c>
      <c r="C250" s="26" t="s">
        <v>399</v>
      </c>
      <c r="D250" t="s">
        <v>239</v>
      </c>
      <c r="E250" s="27" t="s">
        <v>400</v>
      </c>
      <c r="F250" s="28" t="s">
        <v>285</v>
      </c>
      <c r="G250" s="29">
        <v>2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242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191</v>
      </c>
      <c r="E251" s="27" t="s">
        <v>243</v>
      </c>
    </row>
    <row r="252">
      <c r="A252" s="1" t="s">
        <v>193</v>
      </c>
    </row>
    <row r="253" ht="153">
      <c r="A253" s="1" t="s">
        <v>194</v>
      </c>
      <c r="E253" s="27" t="s">
        <v>401</v>
      </c>
    </row>
    <row r="254">
      <c r="A254" s="1" t="s">
        <v>185</v>
      </c>
      <c r="B254" s="1">
        <v>57</v>
      </c>
      <c r="C254" s="26" t="s">
        <v>613</v>
      </c>
      <c r="D254" t="s">
        <v>239</v>
      </c>
      <c r="E254" s="27" t="s">
        <v>614</v>
      </c>
      <c r="F254" s="28" t="s">
        <v>285</v>
      </c>
      <c r="G254" s="29">
        <v>4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242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191</v>
      </c>
      <c r="E255" s="27" t="s">
        <v>243</v>
      </c>
    </row>
    <row r="256">
      <c r="A256" s="1" t="s">
        <v>193</v>
      </c>
    </row>
    <row r="257" ht="114.75">
      <c r="A257" s="1" t="s">
        <v>194</v>
      </c>
      <c r="E257" s="27" t="s">
        <v>615</v>
      </c>
    </row>
    <row r="258">
      <c r="A258" s="1" t="s">
        <v>185</v>
      </c>
      <c r="B258" s="1">
        <v>58</v>
      </c>
      <c r="C258" s="26" t="s">
        <v>616</v>
      </c>
      <c r="D258" t="s">
        <v>239</v>
      </c>
      <c r="E258" s="27" t="s">
        <v>617</v>
      </c>
      <c r="F258" s="28" t="s">
        <v>285</v>
      </c>
      <c r="G258" s="29">
        <v>4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242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191</v>
      </c>
      <c r="E259" s="27" t="s">
        <v>243</v>
      </c>
    </row>
    <row r="260">
      <c r="A260" s="1" t="s">
        <v>193</v>
      </c>
    </row>
    <row r="261" ht="165.75">
      <c r="A261" s="1" t="s">
        <v>194</v>
      </c>
      <c r="E261" s="27" t="s">
        <v>618</v>
      </c>
    </row>
    <row r="262" ht="25.5">
      <c r="A262" s="1" t="s">
        <v>185</v>
      </c>
      <c r="B262" s="1">
        <v>59</v>
      </c>
      <c r="C262" s="26" t="s">
        <v>402</v>
      </c>
      <c r="D262" t="s">
        <v>239</v>
      </c>
      <c r="E262" s="27" t="s">
        <v>403</v>
      </c>
      <c r="F262" s="28" t="s">
        <v>285</v>
      </c>
      <c r="G262" s="29">
        <v>8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242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191</v>
      </c>
      <c r="E263" s="27" t="s">
        <v>243</v>
      </c>
    </row>
    <row r="264">
      <c r="A264" s="1" t="s">
        <v>193</v>
      </c>
    </row>
    <row r="265" ht="114.75">
      <c r="A265" s="1" t="s">
        <v>194</v>
      </c>
      <c r="E265" s="27" t="s">
        <v>404</v>
      </c>
    </row>
    <row r="266" ht="25.5">
      <c r="A266" s="1" t="s">
        <v>185</v>
      </c>
      <c r="B266" s="1">
        <v>60</v>
      </c>
      <c r="C266" s="26" t="s">
        <v>405</v>
      </c>
      <c r="D266" t="s">
        <v>239</v>
      </c>
      <c r="E266" s="27" t="s">
        <v>406</v>
      </c>
      <c r="F266" s="28" t="s">
        <v>285</v>
      </c>
      <c r="G266" s="29">
        <v>8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242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191</v>
      </c>
      <c r="E267" s="27" t="s">
        <v>243</v>
      </c>
    </row>
    <row r="268">
      <c r="A268" s="1" t="s">
        <v>193</v>
      </c>
    </row>
    <row r="269" ht="114.75">
      <c r="A269" s="1" t="s">
        <v>194</v>
      </c>
      <c r="E269" s="27" t="s">
        <v>407</v>
      </c>
    </row>
    <row r="270" ht="25.5">
      <c r="A270" s="1" t="s">
        <v>185</v>
      </c>
      <c r="B270" s="1">
        <v>61</v>
      </c>
      <c r="C270" s="26" t="s">
        <v>408</v>
      </c>
      <c r="D270" t="s">
        <v>239</v>
      </c>
      <c r="E270" s="27" t="s">
        <v>409</v>
      </c>
      <c r="F270" s="28" t="s">
        <v>285</v>
      </c>
      <c r="G270" s="29">
        <v>14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242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191</v>
      </c>
      <c r="E271" s="27" t="s">
        <v>243</v>
      </c>
    </row>
    <row r="272">
      <c r="A272" s="1" t="s">
        <v>193</v>
      </c>
    </row>
    <row r="273" ht="140.25">
      <c r="A273" s="1" t="s">
        <v>194</v>
      </c>
      <c r="E273" s="27" t="s">
        <v>410</v>
      </c>
    </row>
    <row r="274" ht="25.5">
      <c r="A274" s="1" t="s">
        <v>185</v>
      </c>
      <c r="B274" s="1">
        <v>62</v>
      </c>
      <c r="C274" s="26" t="s">
        <v>411</v>
      </c>
      <c r="D274" t="s">
        <v>239</v>
      </c>
      <c r="E274" s="27" t="s">
        <v>412</v>
      </c>
      <c r="F274" s="28" t="s">
        <v>285</v>
      </c>
      <c r="G274" s="29">
        <v>4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242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191</v>
      </c>
      <c r="E275" s="27" t="s">
        <v>243</v>
      </c>
    </row>
    <row r="276">
      <c r="A276" s="1" t="s">
        <v>193</v>
      </c>
    </row>
    <row r="277" ht="140.25">
      <c r="A277" s="1" t="s">
        <v>194</v>
      </c>
      <c r="E277" s="27" t="s">
        <v>413</v>
      </c>
    </row>
    <row r="278" ht="25.5">
      <c r="A278" s="1" t="s">
        <v>185</v>
      </c>
      <c r="B278" s="1">
        <v>63</v>
      </c>
      <c r="C278" s="26" t="s">
        <v>414</v>
      </c>
      <c r="D278" t="s">
        <v>239</v>
      </c>
      <c r="E278" s="27" t="s">
        <v>415</v>
      </c>
      <c r="F278" s="28" t="s">
        <v>285</v>
      </c>
      <c r="G278" s="29">
        <v>4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242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191</v>
      </c>
      <c r="E279" s="27" t="s">
        <v>243</v>
      </c>
    </row>
    <row r="280">
      <c r="A280" s="1" t="s">
        <v>193</v>
      </c>
    </row>
    <row r="281" ht="127.5">
      <c r="A281" s="1" t="s">
        <v>194</v>
      </c>
      <c r="E281" s="27" t="s">
        <v>416</v>
      </c>
    </row>
    <row r="282">
      <c r="A282" s="1" t="s">
        <v>185</v>
      </c>
      <c r="B282" s="1">
        <v>64</v>
      </c>
      <c r="C282" s="26" t="s">
        <v>429</v>
      </c>
      <c r="D282" t="s">
        <v>239</v>
      </c>
      <c r="E282" s="27" t="s">
        <v>430</v>
      </c>
      <c r="F282" s="28" t="s">
        <v>285</v>
      </c>
      <c r="G282" s="29">
        <v>14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242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191</v>
      </c>
      <c r="E283" s="27" t="s">
        <v>243</v>
      </c>
    </row>
    <row r="284">
      <c r="A284" s="1" t="s">
        <v>193</v>
      </c>
    </row>
    <row r="285" ht="114.75">
      <c r="A285" s="1" t="s">
        <v>194</v>
      </c>
      <c r="E285" s="27" t="s">
        <v>431</v>
      </c>
    </row>
    <row r="286">
      <c r="A286" s="1" t="s">
        <v>185</v>
      </c>
      <c r="B286" s="1">
        <v>65</v>
      </c>
      <c r="C286" s="26" t="s">
        <v>432</v>
      </c>
      <c r="D286" t="s">
        <v>239</v>
      </c>
      <c r="E286" s="27" t="s">
        <v>433</v>
      </c>
      <c r="F286" s="28" t="s">
        <v>285</v>
      </c>
      <c r="G286" s="29">
        <v>14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242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191</v>
      </c>
      <c r="E287" s="27" t="s">
        <v>243</v>
      </c>
    </row>
    <row r="288">
      <c r="A288" s="1" t="s">
        <v>193</v>
      </c>
    </row>
    <row r="289" ht="114.75">
      <c r="A289" s="1" t="s">
        <v>194</v>
      </c>
      <c r="E289" s="27" t="s">
        <v>434</v>
      </c>
    </row>
    <row r="290">
      <c r="A290" s="1" t="s">
        <v>185</v>
      </c>
      <c r="B290" s="1">
        <v>66</v>
      </c>
      <c r="C290" s="26" t="s">
        <v>680</v>
      </c>
      <c r="D290" t="s">
        <v>239</v>
      </c>
      <c r="E290" s="27" t="s">
        <v>681</v>
      </c>
      <c r="F290" s="28" t="s">
        <v>285</v>
      </c>
      <c r="G290" s="29">
        <v>4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242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191</v>
      </c>
      <c r="E291" s="27" t="s">
        <v>243</v>
      </c>
    </row>
    <row r="292">
      <c r="A292" s="1" t="s">
        <v>193</v>
      </c>
    </row>
    <row r="293" ht="127.5">
      <c r="A293" s="1" t="s">
        <v>194</v>
      </c>
      <c r="E293" s="27" t="s">
        <v>682</v>
      </c>
    </row>
    <row r="294">
      <c r="A294" s="1" t="s">
        <v>185</v>
      </c>
      <c r="B294" s="1">
        <v>67</v>
      </c>
      <c r="C294" s="26" t="s">
        <v>435</v>
      </c>
      <c r="D294" t="s">
        <v>239</v>
      </c>
      <c r="E294" s="27" t="s">
        <v>436</v>
      </c>
      <c r="F294" s="28" t="s">
        <v>285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242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191</v>
      </c>
      <c r="E295" s="27" t="s">
        <v>243</v>
      </c>
    </row>
    <row r="296">
      <c r="A296" s="1" t="s">
        <v>193</v>
      </c>
    </row>
    <row r="297" ht="114.75">
      <c r="A297" s="1" t="s">
        <v>194</v>
      </c>
      <c r="E297" s="27" t="s">
        <v>437</v>
      </c>
    </row>
    <row r="298">
      <c r="A298" s="1" t="s">
        <v>185</v>
      </c>
      <c r="B298" s="1">
        <v>68</v>
      </c>
      <c r="C298" s="26" t="s">
        <v>438</v>
      </c>
      <c r="D298" t="s">
        <v>239</v>
      </c>
      <c r="E298" s="27" t="s">
        <v>439</v>
      </c>
      <c r="F298" s="28" t="s">
        <v>285</v>
      </c>
      <c r="G298" s="29">
        <v>1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242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191</v>
      </c>
      <c r="E299" s="27" t="s">
        <v>243</v>
      </c>
    </row>
    <row r="300">
      <c r="A300" s="1" t="s">
        <v>193</v>
      </c>
    </row>
    <row r="301" ht="127.5">
      <c r="A301" s="1" t="s">
        <v>194</v>
      </c>
      <c r="E301" s="27" t="s">
        <v>440</v>
      </c>
    </row>
    <row r="302" ht="25.5">
      <c r="A302" s="1" t="s">
        <v>185</v>
      </c>
      <c r="B302" s="1">
        <v>69</v>
      </c>
      <c r="C302" s="26" t="s">
        <v>441</v>
      </c>
      <c r="D302" t="s">
        <v>239</v>
      </c>
      <c r="E302" s="27" t="s">
        <v>442</v>
      </c>
      <c r="F302" s="28" t="s">
        <v>285</v>
      </c>
      <c r="G302" s="29">
        <v>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242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191</v>
      </c>
      <c r="E303" s="27" t="s">
        <v>243</v>
      </c>
    </row>
    <row r="304">
      <c r="A304" s="1" t="s">
        <v>193</v>
      </c>
    </row>
    <row r="305" ht="114.75">
      <c r="A305" s="1" t="s">
        <v>194</v>
      </c>
      <c r="E305" s="27" t="s">
        <v>443</v>
      </c>
    </row>
    <row r="306" ht="25.5">
      <c r="A306" s="1" t="s">
        <v>185</v>
      </c>
      <c r="B306" s="1">
        <v>70</v>
      </c>
      <c r="C306" s="26" t="s">
        <v>444</v>
      </c>
      <c r="D306" t="s">
        <v>239</v>
      </c>
      <c r="E306" s="27" t="s">
        <v>445</v>
      </c>
      <c r="F306" s="28" t="s">
        <v>285</v>
      </c>
      <c r="G306" s="29">
        <v>2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242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191</v>
      </c>
      <c r="E307" s="27" t="s">
        <v>243</v>
      </c>
    </row>
    <row r="308">
      <c r="A308" s="1" t="s">
        <v>193</v>
      </c>
    </row>
    <row r="309" ht="140.25">
      <c r="A309" s="1" t="s">
        <v>194</v>
      </c>
      <c r="E309" s="27" t="s">
        <v>446</v>
      </c>
    </row>
    <row r="310">
      <c r="A310" s="1" t="s">
        <v>185</v>
      </c>
      <c r="B310" s="1">
        <v>71</v>
      </c>
      <c r="C310" s="26" t="s">
        <v>634</v>
      </c>
      <c r="D310" t="s">
        <v>239</v>
      </c>
      <c r="E310" s="27" t="s">
        <v>635</v>
      </c>
      <c r="F310" s="28" t="s">
        <v>285</v>
      </c>
      <c r="G310" s="29">
        <v>1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242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191</v>
      </c>
      <c r="E311" s="27" t="s">
        <v>243</v>
      </c>
    </row>
    <row r="312">
      <c r="A312" s="1" t="s">
        <v>193</v>
      </c>
    </row>
    <row r="313" ht="114.75">
      <c r="A313" s="1" t="s">
        <v>194</v>
      </c>
      <c r="E313" s="27" t="s">
        <v>636</v>
      </c>
    </row>
    <row r="314">
      <c r="A314" s="1" t="s">
        <v>185</v>
      </c>
      <c r="B314" s="1">
        <v>72</v>
      </c>
      <c r="C314" s="26" t="s">
        <v>637</v>
      </c>
      <c r="D314" t="s">
        <v>239</v>
      </c>
      <c r="E314" s="27" t="s">
        <v>638</v>
      </c>
      <c r="F314" s="28" t="s">
        <v>285</v>
      </c>
      <c r="G314" s="29">
        <v>1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242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191</v>
      </c>
      <c r="E315" s="27" t="s">
        <v>243</v>
      </c>
    </row>
    <row r="316">
      <c r="A316" s="1" t="s">
        <v>193</v>
      </c>
    </row>
    <row r="317" ht="114.75">
      <c r="A317" s="1" t="s">
        <v>194</v>
      </c>
      <c r="E317" s="27" t="s">
        <v>639</v>
      </c>
    </row>
    <row r="318">
      <c r="A318" s="1" t="s">
        <v>185</v>
      </c>
      <c r="B318" s="1">
        <v>73</v>
      </c>
      <c r="C318" s="26" t="s">
        <v>456</v>
      </c>
      <c r="D318" t="s">
        <v>239</v>
      </c>
      <c r="E318" s="27" t="s">
        <v>457</v>
      </c>
      <c r="F318" s="28" t="s">
        <v>285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242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191</v>
      </c>
      <c r="E319" s="27" t="s">
        <v>243</v>
      </c>
    </row>
    <row r="320">
      <c r="A320" s="1" t="s">
        <v>193</v>
      </c>
    </row>
    <row r="321" ht="153">
      <c r="A321" s="1" t="s">
        <v>194</v>
      </c>
      <c r="E321" s="27" t="s">
        <v>458</v>
      </c>
    </row>
    <row r="322" ht="25.5">
      <c r="A322" s="1" t="s">
        <v>185</v>
      </c>
      <c r="B322" s="1">
        <v>74</v>
      </c>
      <c r="C322" s="26" t="s">
        <v>683</v>
      </c>
      <c r="D322" t="s">
        <v>239</v>
      </c>
      <c r="E322" s="27" t="s">
        <v>684</v>
      </c>
      <c r="F322" s="28" t="s">
        <v>285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242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191</v>
      </c>
      <c r="E323" s="27" t="s">
        <v>243</v>
      </c>
    </row>
    <row r="324">
      <c r="A324" s="1" t="s">
        <v>193</v>
      </c>
    </row>
    <row r="325" ht="114.75">
      <c r="A325" s="1" t="s">
        <v>194</v>
      </c>
      <c r="E325" s="27" t="s">
        <v>685</v>
      </c>
    </row>
    <row r="326" ht="25.5">
      <c r="A326" s="1" t="s">
        <v>185</v>
      </c>
      <c r="B326" s="1">
        <v>75</v>
      </c>
      <c r="C326" s="26" t="s">
        <v>686</v>
      </c>
      <c r="D326" t="s">
        <v>239</v>
      </c>
      <c r="E326" s="27" t="s">
        <v>687</v>
      </c>
      <c r="F326" s="28" t="s">
        <v>285</v>
      </c>
      <c r="G326" s="29">
        <v>2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242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191</v>
      </c>
      <c r="E327" s="27" t="s">
        <v>243</v>
      </c>
    </row>
    <row r="328">
      <c r="A328" s="1" t="s">
        <v>193</v>
      </c>
    </row>
    <row r="329" ht="127.5">
      <c r="A329" s="1" t="s">
        <v>194</v>
      </c>
      <c r="E329" s="27" t="s">
        <v>688</v>
      </c>
    </row>
    <row r="330">
      <c r="A330" s="1" t="s">
        <v>185</v>
      </c>
      <c r="B330" s="1">
        <v>76</v>
      </c>
      <c r="C330" s="26" t="s">
        <v>468</v>
      </c>
      <c r="D330" t="s">
        <v>239</v>
      </c>
      <c r="E330" s="27" t="s">
        <v>469</v>
      </c>
      <c r="F330" s="28" t="s">
        <v>285</v>
      </c>
      <c r="G330" s="29">
        <v>1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242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191</v>
      </c>
      <c r="E331" s="27" t="s">
        <v>243</v>
      </c>
    </row>
    <row r="332">
      <c r="A332" s="1" t="s">
        <v>193</v>
      </c>
    </row>
    <row r="333" ht="114.75">
      <c r="A333" s="1" t="s">
        <v>194</v>
      </c>
      <c r="E333" s="27" t="s">
        <v>470</v>
      </c>
    </row>
    <row r="334">
      <c r="A334" s="1" t="s">
        <v>185</v>
      </c>
      <c r="B334" s="1">
        <v>77</v>
      </c>
      <c r="C334" s="26" t="s">
        <v>471</v>
      </c>
      <c r="D334" t="s">
        <v>239</v>
      </c>
      <c r="E334" s="27" t="s">
        <v>472</v>
      </c>
      <c r="F334" s="28" t="s">
        <v>285</v>
      </c>
      <c r="G334" s="29">
        <v>1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242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191</v>
      </c>
      <c r="E335" s="27" t="s">
        <v>243</v>
      </c>
    </row>
    <row r="336">
      <c r="A336" s="1" t="s">
        <v>193</v>
      </c>
    </row>
    <row r="337" ht="127.5">
      <c r="A337" s="1" t="s">
        <v>194</v>
      </c>
      <c r="E337" s="27" t="s">
        <v>473</v>
      </c>
    </row>
    <row r="338">
      <c r="A338" s="1" t="s">
        <v>185</v>
      </c>
      <c r="B338" s="1">
        <v>78</v>
      </c>
      <c r="C338" s="26" t="s">
        <v>483</v>
      </c>
      <c r="D338" t="s">
        <v>239</v>
      </c>
      <c r="E338" s="27" t="s">
        <v>484</v>
      </c>
      <c r="F338" s="28" t="s">
        <v>285</v>
      </c>
      <c r="G338" s="29">
        <v>2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242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191</v>
      </c>
      <c r="E339" s="27" t="s">
        <v>243</v>
      </c>
    </row>
    <row r="340">
      <c r="A340" s="1" t="s">
        <v>193</v>
      </c>
    </row>
    <row r="341" ht="153">
      <c r="A341" s="1" t="s">
        <v>194</v>
      </c>
      <c r="E341" s="27" t="s">
        <v>485</v>
      </c>
    </row>
    <row r="342">
      <c r="A342" s="1" t="s">
        <v>185</v>
      </c>
      <c r="B342" s="1">
        <v>79</v>
      </c>
      <c r="C342" s="26" t="s">
        <v>486</v>
      </c>
      <c r="D342" t="s">
        <v>239</v>
      </c>
      <c r="E342" s="27" t="s">
        <v>487</v>
      </c>
      <c r="F342" s="28" t="s">
        <v>285</v>
      </c>
      <c r="G342" s="29">
        <v>1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242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191</v>
      </c>
      <c r="E343" s="27" t="s">
        <v>243</v>
      </c>
    </row>
    <row r="344">
      <c r="A344" s="1" t="s">
        <v>193</v>
      </c>
    </row>
    <row r="345" ht="114.75">
      <c r="A345" s="1" t="s">
        <v>194</v>
      </c>
      <c r="E345" s="27" t="s">
        <v>488</v>
      </c>
    </row>
    <row r="346">
      <c r="A346" s="1" t="s">
        <v>185</v>
      </c>
      <c r="B346" s="1">
        <v>80</v>
      </c>
      <c r="C346" s="26" t="s">
        <v>489</v>
      </c>
      <c r="D346" t="s">
        <v>239</v>
      </c>
      <c r="E346" s="27" t="s">
        <v>490</v>
      </c>
      <c r="F346" s="28" t="s">
        <v>285</v>
      </c>
      <c r="G346" s="29">
        <v>1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242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191</v>
      </c>
      <c r="E347" s="27" t="s">
        <v>243</v>
      </c>
    </row>
    <row r="348">
      <c r="A348" s="1" t="s">
        <v>193</v>
      </c>
    </row>
    <row r="349" ht="127.5">
      <c r="A349" s="1" t="s">
        <v>194</v>
      </c>
      <c r="E349" s="27" t="s">
        <v>491</v>
      </c>
    </row>
    <row r="350">
      <c r="A350" s="1" t="s">
        <v>185</v>
      </c>
      <c r="B350" s="1">
        <v>81</v>
      </c>
      <c r="C350" s="26" t="s">
        <v>492</v>
      </c>
      <c r="D350" t="s">
        <v>239</v>
      </c>
      <c r="E350" s="27" t="s">
        <v>493</v>
      </c>
      <c r="F350" s="28" t="s">
        <v>285</v>
      </c>
      <c r="G350" s="29">
        <v>0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242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191</v>
      </c>
      <c r="E351" s="27" t="s">
        <v>243</v>
      </c>
    </row>
    <row r="352">
      <c r="A352" s="1" t="s">
        <v>193</v>
      </c>
    </row>
    <row r="353" ht="127.5">
      <c r="A353" s="1" t="s">
        <v>194</v>
      </c>
      <c r="E353" s="27" t="s">
        <v>494</v>
      </c>
    </row>
    <row r="354">
      <c r="A354" s="1" t="s">
        <v>185</v>
      </c>
      <c r="B354" s="1">
        <v>82</v>
      </c>
      <c r="C354" s="26" t="s">
        <v>501</v>
      </c>
      <c r="D354" t="s">
        <v>239</v>
      </c>
      <c r="E354" s="27" t="s">
        <v>502</v>
      </c>
      <c r="F354" s="28" t="s">
        <v>503</v>
      </c>
      <c r="G354" s="29">
        <v>200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242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191</v>
      </c>
      <c r="E355" s="27" t="s">
        <v>243</v>
      </c>
    </row>
    <row r="356">
      <c r="A356" s="1" t="s">
        <v>193</v>
      </c>
    </row>
    <row r="357" ht="114.75">
      <c r="A357" s="1" t="s">
        <v>194</v>
      </c>
      <c r="E357" s="27" t="s">
        <v>504</v>
      </c>
    </row>
    <row r="358">
      <c r="A358" s="1" t="s">
        <v>185</v>
      </c>
      <c r="B358" s="1">
        <v>83</v>
      </c>
      <c r="C358" s="26" t="s">
        <v>505</v>
      </c>
      <c r="D358" t="s">
        <v>239</v>
      </c>
      <c r="E358" s="27" t="s">
        <v>506</v>
      </c>
      <c r="F358" s="28" t="s">
        <v>503</v>
      </c>
      <c r="G358" s="29">
        <v>60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242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191</v>
      </c>
      <c r="E359" s="27" t="s">
        <v>243</v>
      </c>
    </row>
    <row r="360">
      <c r="A360" s="1" t="s">
        <v>193</v>
      </c>
    </row>
    <row r="361" ht="102">
      <c r="A361" s="1" t="s">
        <v>194</v>
      </c>
      <c r="E361" s="27" t="s">
        <v>507</v>
      </c>
    </row>
    <row r="362">
      <c r="A362" s="1" t="s">
        <v>185</v>
      </c>
      <c r="B362" s="1">
        <v>84</v>
      </c>
      <c r="C362" s="26" t="s">
        <v>508</v>
      </c>
      <c r="D362" t="s">
        <v>239</v>
      </c>
      <c r="E362" s="27" t="s">
        <v>509</v>
      </c>
      <c r="F362" s="28" t="s">
        <v>285</v>
      </c>
      <c r="G362" s="29">
        <v>6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242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191</v>
      </c>
      <c r="E363" s="27" t="s">
        <v>243</v>
      </c>
    </row>
    <row r="364">
      <c r="A364" s="1" t="s">
        <v>193</v>
      </c>
    </row>
    <row r="365" ht="140.25">
      <c r="A365" s="1" t="s">
        <v>194</v>
      </c>
      <c r="E365" s="27" t="s">
        <v>510</v>
      </c>
    </row>
    <row r="366">
      <c r="A366" s="1" t="s">
        <v>185</v>
      </c>
      <c r="B366" s="1">
        <v>85</v>
      </c>
      <c r="C366" s="26" t="s">
        <v>511</v>
      </c>
      <c r="D366" t="s">
        <v>239</v>
      </c>
      <c r="E366" s="27" t="s">
        <v>512</v>
      </c>
      <c r="F366" s="28" t="s">
        <v>285</v>
      </c>
      <c r="G366" s="29">
        <v>6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242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191</v>
      </c>
      <c r="E367" s="27" t="s">
        <v>243</v>
      </c>
    </row>
    <row r="368">
      <c r="A368" s="1" t="s">
        <v>193</v>
      </c>
    </row>
    <row r="369" ht="114.75">
      <c r="A369" s="1" t="s">
        <v>194</v>
      </c>
      <c r="E369" s="27" t="s">
        <v>513</v>
      </c>
    </row>
    <row r="370" ht="25.5">
      <c r="A370" s="1" t="s">
        <v>185</v>
      </c>
      <c r="B370" s="1">
        <v>86</v>
      </c>
      <c r="C370" s="26" t="s">
        <v>689</v>
      </c>
      <c r="D370" t="s">
        <v>239</v>
      </c>
      <c r="E370" s="27" t="s">
        <v>690</v>
      </c>
      <c r="F370" s="28" t="s">
        <v>285</v>
      </c>
      <c r="G370" s="29">
        <v>8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242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191</v>
      </c>
      <c r="E371" s="27" t="s">
        <v>243</v>
      </c>
    </row>
    <row r="372">
      <c r="A372" s="1" t="s">
        <v>193</v>
      </c>
    </row>
    <row r="373" ht="89.25">
      <c r="A373" s="1" t="s">
        <v>194</v>
      </c>
      <c r="E373" s="27" t="s">
        <v>691</v>
      </c>
    </row>
    <row r="374">
      <c r="A374" s="1" t="s">
        <v>185</v>
      </c>
      <c r="B374" s="1">
        <v>87</v>
      </c>
      <c r="C374" s="26" t="s">
        <v>517</v>
      </c>
      <c r="D374" t="s">
        <v>239</v>
      </c>
      <c r="E374" s="27" t="s">
        <v>518</v>
      </c>
      <c r="F374" s="28" t="s">
        <v>503</v>
      </c>
      <c r="G374" s="29">
        <v>20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242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191</v>
      </c>
      <c r="E375" s="27" t="s">
        <v>243</v>
      </c>
    </row>
    <row r="376">
      <c r="A376" s="1" t="s">
        <v>193</v>
      </c>
    </row>
    <row r="377" ht="114.75">
      <c r="A377" s="1" t="s">
        <v>194</v>
      </c>
      <c r="E377" s="27" t="s">
        <v>519</v>
      </c>
    </row>
    <row r="378">
      <c r="A378" s="1" t="s">
        <v>182</v>
      </c>
      <c r="C378" s="22" t="s">
        <v>271</v>
      </c>
      <c r="E378" s="23" t="s">
        <v>692</v>
      </c>
      <c r="L378" s="24">
        <f>SUMIFS(L379:L382,A379:A382,"P")</f>
        <v>0</v>
      </c>
      <c r="M378" s="24">
        <f>SUMIFS(M379:M382,A379:A382,"P")</f>
        <v>0</v>
      </c>
      <c r="N378" s="25"/>
    </row>
    <row r="379" ht="25.5">
      <c r="A379" s="1" t="s">
        <v>185</v>
      </c>
      <c r="B379" s="1">
        <v>88</v>
      </c>
      <c r="C379" s="26" t="s">
        <v>693</v>
      </c>
      <c r="D379" t="s">
        <v>239</v>
      </c>
      <c r="E379" s="27" t="s">
        <v>694</v>
      </c>
      <c r="F379" s="28" t="s">
        <v>285</v>
      </c>
      <c r="G379" s="29">
        <v>2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242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191</v>
      </c>
      <c r="E380" s="27" t="s">
        <v>243</v>
      </c>
    </row>
    <row r="381">
      <c r="A381" s="1" t="s">
        <v>193</v>
      </c>
    </row>
    <row r="382" ht="25.5">
      <c r="A382" s="1" t="s">
        <v>194</v>
      </c>
      <c r="E382" s="27" t="s">
        <v>695</v>
      </c>
    </row>
  </sheetData>
  <sheetProtection sheet="1" objects="1" scenarios="1" spinCount="100000" saltValue="sr2+tsuTAnX8UhD/Ro7Rex1uGlftBjyiES/o5ch4QI/AHmew5w2w+33AVcuAYytIkWm2wm7xpoKSBwycoYqCzg==" hashValue="qt1g90rG15ntWsAdhtWtJFq/bndUKi/qqTWIusjcRU/gTq/79nUPxmYmzVTx1H07ZPlsaVTdAvj7jshwB5tec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136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136</v>
      </c>
      <c r="D4" s="1"/>
      <c r="E4" s="17" t="s">
        <v>137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COUNTIFS(L8:L226,"=0",A8:A226,"P")+COUNTIFS(L8:L226,"",A8:A226,"P")+SUM(Q8:Q226)</f>
        <v>0</v>
      </c>
    </row>
    <row r="8">
      <c r="A8" s="1" t="s">
        <v>180</v>
      </c>
      <c r="C8" s="22" t="s">
        <v>5585</v>
      </c>
      <c r="E8" s="23" t="s">
        <v>139</v>
      </c>
      <c r="L8" s="24">
        <f>L9+L42+L67+L100+L189</f>
        <v>0</v>
      </c>
      <c r="M8" s="24">
        <f>M9+M42+M67+M100+M189</f>
        <v>0</v>
      </c>
      <c r="N8" s="25"/>
    </row>
    <row r="9">
      <c r="A9" s="1" t="s">
        <v>182</v>
      </c>
      <c r="C9" s="22" t="s">
        <v>5440</v>
      </c>
      <c r="E9" s="23" t="s">
        <v>699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185</v>
      </c>
      <c r="B10" s="1">
        <v>7</v>
      </c>
      <c r="C10" s="26" t="s">
        <v>3260</v>
      </c>
      <c r="D10" t="s">
        <v>239</v>
      </c>
      <c r="E10" s="27" t="s">
        <v>3261</v>
      </c>
      <c r="F10" s="28" t="s">
        <v>289</v>
      </c>
      <c r="G10" s="29">
        <v>2104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63.75">
      <c r="A12" s="1" t="s">
        <v>193</v>
      </c>
      <c r="E12" s="33" t="s">
        <v>5586</v>
      </c>
    </row>
    <row r="13">
      <c r="A13" s="1" t="s">
        <v>194</v>
      </c>
      <c r="E13" s="27" t="s">
        <v>1251</v>
      </c>
    </row>
    <row r="14">
      <c r="A14" s="1" t="s">
        <v>185</v>
      </c>
      <c r="B14" s="1">
        <v>8</v>
      </c>
      <c r="C14" s="26" t="s">
        <v>700</v>
      </c>
      <c r="D14" t="s">
        <v>239</v>
      </c>
      <c r="E14" s="27" t="s">
        <v>701</v>
      </c>
      <c r="F14" s="28" t="s">
        <v>269</v>
      </c>
      <c r="G14" s="29">
        <v>2104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25.5">
      <c r="A16" s="1" t="s">
        <v>193</v>
      </c>
      <c r="E16" s="33" t="s">
        <v>5587</v>
      </c>
    </row>
    <row r="17" ht="38.25">
      <c r="A17" s="1" t="s">
        <v>194</v>
      </c>
      <c r="E17" s="27" t="s">
        <v>5443</v>
      </c>
    </row>
    <row r="18">
      <c r="A18" s="1" t="s">
        <v>185</v>
      </c>
      <c r="B18" s="1">
        <v>9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 ht="63.75">
      <c r="A20" s="1" t="s">
        <v>193</v>
      </c>
      <c r="E20" s="33" t="s">
        <v>5588</v>
      </c>
    </row>
    <row r="21" ht="318.75">
      <c r="A21" s="1" t="s">
        <v>194</v>
      </c>
      <c r="E21" s="27" t="s">
        <v>5445</v>
      </c>
    </row>
    <row r="22">
      <c r="A22" s="1" t="s">
        <v>185</v>
      </c>
      <c r="B22" s="1">
        <v>10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400.85500000000002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51">
      <c r="A24" s="1" t="s">
        <v>193</v>
      </c>
      <c r="E24" s="33" t="s">
        <v>5589</v>
      </c>
    </row>
    <row r="25" ht="318.75">
      <c r="A25" s="1" t="s">
        <v>194</v>
      </c>
      <c r="E25" s="27" t="s">
        <v>5445</v>
      </c>
    </row>
    <row r="26">
      <c r="A26" s="1" t="s">
        <v>185</v>
      </c>
      <c r="B26" s="1">
        <v>11</v>
      </c>
      <c r="C26" s="26" t="s">
        <v>709</v>
      </c>
      <c r="D26" t="s">
        <v>239</v>
      </c>
      <c r="E26" s="27" t="s">
        <v>710</v>
      </c>
      <c r="F26" s="28" t="s">
        <v>289</v>
      </c>
      <c r="G26" s="29">
        <v>66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 ht="25.5">
      <c r="A28" s="1" t="s">
        <v>193</v>
      </c>
      <c r="E28" s="33" t="s">
        <v>5590</v>
      </c>
    </row>
    <row r="29" ht="25.5">
      <c r="A29" s="1" t="s">
        <v>194</v>
      </c>
      <c r="E29" s="27" t="s">
        <v>5591</v>
      </c>
    </row>
    <row r="30">
      <c r="A30" s="1" t="s">
        <v>185</v>
      </c>
      <c r="B30" s="1">
        <v>12</v>
      </c>
      <c r="C30" s="26" t="s">
        <v>262</v>
      </c>
      <c r="D30" t="s">
        <v>239</v>
      </c>
      <c r="E30" s="27" t="s">
        <v>263</v>
      </c>
      <c r="F30" s="28" t="s">
        <v>241</v>
      </c>
      <c r="G30" s="29">
        <v>414.85500000000002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 ht="25.5">
      <c r="A32" s="1" t="s">
        <v>193</v>
      </c>
      <c r="E32" s="33" t="s">
        <v>5592</v>
      </c>
    </row>
    <row r="33" ht="229.5">
      <c r="A33" s="1" t="s">
        <v>194</v>
      </c>
      <c r="E33" s="27" t="s">
        <v>2792</v>
      </c>
    </row>
    <row r="34">
      <c r="A34" s="1" t="s">
        <v>185</v>
      </c>
      <c r="B34" s="1">
        <v>13</v>
      </c>
      <c r="C34" s="26" t="s">
        <v>5450</v>
      </c>
      <c r="D34" t="s">
        <v>239</v>
      </c>
      <c r="E34" s="27" t="s">
        <v>5451</v>
      </c>
      <c r="F34" s="28" t="s">
        <v>269</v>
      </c>
      <c r="G34" s="29">
        <v>4076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 ht="51">
      <c r="A36" s="1" t="s">
        <v>193</v>
      </c>
      <c r="E36" s="33" t="s">
        <v>5593</v>
      </c>
    </row>
    <row r="37" ht="38.25">
      <c r="A37" s="1" t="s">
        <v>194</v>
      </c>
      <c r="E37" s="27" t="s">
        <v>5453</v>
      </c>
    </row>
    <row r="38">
      <c r="A38" s="1" t="s">
        <v>185</v>
      </c>
      <c r="B38" s="1">
        <v>14</v>
      </c>
      <c r="C38" s="26" t="s">
        <v>5594</v>
      </c>
      <c r="D38" t="s">
        <v>239</v>
      </c>
      <c r="E38" s="27" t="s">
        <v>5595</v>
      </c>
      <c r="F38" s="28" t="s">
        <v>241</v>
      </c>
      <c r="G38" s="29">
        <v>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38.25">
      <c r="A40" s="1" t="s">
        <v>193</v>
      </c>
      <c r="E40" s="33" t="s">
        <v>5596</v>
      </c>
    </row>
    <row r="41" ht="357">
      <c r="A41" s="1" t="s">
        <v>194</v>
      </c>
      <c r="E41" s="27" t="s">
        <v>5597</v>
      </c>
    </row>
    <row r="42">
      <c r="A42" s="1" t="s">
        <v>182</v>
      </c>
      <c r="C42" s="22" t="s">
        <v>2477</v>
      </c>
      <c r="E42" s="23" t="s">
        <v>5455</v>
      </c>
      <c r="L42" s="24">
        <f>SUMIFS(L43:L66,A43:A66,"P")</f>
        <v>0</v>
      </c>
      <c r="M42" s="24">
        <f>SUMIFS(M43:M66,A43:A66,"P")</f>
        <v>0</v>
      </c>
      <c r="N42" s="25"/>
    </row>
    <row r="43" ht="25.5">
      <c r="A43" s="1" t="s">
        <v>185</v>
      </c>
      <c r="B43" s="1">
        <v>1</v>
      </c>
      <c r="C43" s="26" t="s">
        <v>186</v>
      </c>
      <c r="D43" t="s">
        <v>187</v>
      </c>
      <c r="E43" s="27" t="s">
        <v>188</v>
      </c>
      <c r="F43" s="28" t="s">
        <v>189</v>
      </c>
      <c r="G43" s="29">
        <v>132.75399999999999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190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192</v>
      </c>
    </row>
    <row r="45" ht="25.5">
      <c r="A45" s="1" t="s">
        <v>193</v>
      </c>
      <c r="E45" s="33" t="s">
        <v>5598</v>
      </c>
    </row>
    <row r="46" ht="153">
      <c r="A46" s="1" t="s">
        <v>194</v>
      </c>
      <c r="E46" s="27" t="s">
        <v>195</v>
      </c>
    </row>
    <row r="47" ht="25.5">
      <c r="A47" s="1" t="s">
        <v>185</v>
      </c>
      <c r="B47" s="1">
        <v>2</v>
      </c>
      <c r="C47" s="26" t="s">
        <v>1009</v>
      </c>
      <c r="D47" t="s">
        <v>1010</v>
      </c>
      <c r="E47" s="27" t="s">
        <v>1011</v>
      </c>
      <c r="F47" s="28" t="s">
        <v>189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190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192</v>
      </c>
    </row>
    <row r="49">
      <c r="A49" s="1" t="s">
        <v>193</v>
      </c>
      <c r="E49" s="33" t="s">
        <v>5479</v>
      </c>
    </row>
    <row r="50" ht="153">
      <c r="A50" s="1" t="s">
        <v>194</v>
      </c>
      <c r="E50" s="27" t="s">
        <v>195</v>
      </c>
    </row>
    <row r="51" ht="25.5">
      <c r="A51" s="1" t="s">
        <v>185</v>
      </c>
      <c r="B51" s="1">
        <v>3</v>
      </c>
      <c r="C51" s="26" t="s">
        <v>205</v>
      </c>
      <c r="D51" t="s">
        <v>206</v>
      </c>
      <c r="E51" s="27" t="s">
        <v>207</v>
      </c>
      <c r="F51" s="28" t="s">
        <v>189</v>
      </c>
      <c r="G51" s="29">
        <v>12.624000000000001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192</v>
      </c>
    </row>
    <row r="53" ht="25.5">
      <c r="A53" s="1" t="s">
        <v>193</v>
      </c>
      <c r="E53" s="33" t="s">
        <v>5599</v>
      </c>
    </row>
    <row r="54" ht="153">
      <c r="A54" s="1" t="s">
        <v>194</v>
      </c>
      <c r="E54" s="27" t="s">
        <v>195</v>
      </c>
    </row>
    <row r="55" ht="25.5">
      <c r="A55" s="1" t="s">
        <v>185</v>
      </c>
      <c r="B55" s="1">
        <v>4</v>
      </c>
      <c r="C55" s="26" t="s">
        <v>209</v>
      </c>
      <c r="D55" t="s">
        <v>210</v>
      </c>
      <c r="E55" s="27" t="s">
        <v>211</v>
      </c>
      <c r="F55" s="28" t="s">
        <v>189</v>
      </c>
      <c r="G55" s="29">
        <v>10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192</v>
      </c>
    </row>
    <row r="57">
      <c r="A57" s="1" t="s">
        <v>193</v>
      </c>
      <c r="E57" s="33" t="s">
        <v>5479</v>
      </c>
    </row>
    <row r="58" ht="153">
      <c r="A58" s="1" t="s">
        <v>194</v>
      </c>
      <c r="E58" s="27" t="s">
        <v>195</v>
      </c>
    </row>
    <row r="59" ht="38.25">
      <c r="A59" s="1" t="s">
        <v>185</v>
      </c>
      <c r="B59" s="1">
        <v>5</v>
      </c>
      <c r="C59" s="26" t="s">
        <v>212</v>
      </c>
      <c r="D59" t="s">
        <v>213</v>
      </c>
      <c r="E59" s="27" t="s">
        <v>214</v>
      </c>
      <c r="F59" s="28" t="s">
        <v>189</v>
      </c>
      <c r="G59" s="29">
        <v>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192</v>
      </c>
    </row>
    <row r="61">
      <c r="A61" s="1" t="s">
        <v>193</v>
      </c>
      <c r="E61" s="33" t="s">
        <v>5600</v>
      </c>
    </row>
    <row r="62" ht="153">
      <c r="A62" s="1" t="s">
        <v>194</v>
      </c>
      <c r="E62" s="27" t="s">
        <v>195</v>
      </c>
    </row>
    <row r="63" ht="25.5">
      <c r="A63" s="1" t="s">
        <v>185</v>
      </c>
      <c r="B63" s="1">
        <v>6</v>
      </c>
      <c r="C63" s="26" t="s">
        <v>230</v>
      </c>
      <c r="D63" t="s">
        <v>231</v>
      </c>
      <c r="E63" s="27" t="s">
        <v>232</v>
      </c>
      <c r="F63" s="28" t="s">
        <v>189</v>
      </c>
      <c r="G63" s="29">
        <v>10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192</v>
      </c>
    </row>
    <row r="65">
      <c r="A65" s="1" t="s">
        <v>193</v>
      </c>
      <c r="E65" s="33" t="s">
        <v>5479</v>
      </c>
    </row>
    <row r="66" ht="153">
      <c r="A66" s="1" t="s">
        <v>194</v>
      </c>
      <c r="E66" s="27" t="s">
        <v>195</v>
      </c>
    </row>
    <row r="67">
      <c r="A67" s="1" t="s">
        <v>182</v>
      </c>
      <c r="C67" s="22" t="s">
        <v>2187</v>
      </c>
      <c r="E67" s="23" t="s">
        <v>5460</v>
      </c>
      <c r="L67" s="24">
        <f>SUMIFS(L68:L99,A68:A99,"P")</f>
        <v>0</v>
      </c>
      <c r="M67" s="24">
        <f>SUMIFS(M68:M99,A68:A99,"P")</f>
        <v>0</v>
      </c>
      <c r="N67" s="25"/>
    </row>
    <row r="68">
      <c r="A68" s="1" t="s">
        <v>185</v>
      </c>
      <c r="B68" s="1">
        <v>15</v>
      </c>
      <c r="C68" s="26" t="s">
        <v>722</v>
      </c>
      <c r="D68" t="s">
        <v>239</v>
      </c>
      <c r="E68" s="27" t="s">
        <v>723</v>
      </c>
      <c r="F68" s="28" t="s">
        <v>285</v>
      </c>
      <c r="G68" s="29">
        <v>107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 ht="25.5">
      <c r="A70" s="1" t="s">
        <v>193</v>
      </c>
      <c r="E70" s="33" t="s">
        <v>5601</v>
      </c>
    </row>
    <row r="71" ht="76.5">
      <c r="A71" s="1" t="s">
        <v>194</v>
      </c>
      <c r="E71" s="27" t="s">
        <v>5462</v>
      </c>
    </row>
    <row r="72">
      <c r="A72" s="1" t="s">
        <v>185</v>
      </c>
      <c r="B72" s="1">
        <v>16</v>
      </c>
      <c r="C72" s="26" t="s">
        <v>287</v>
      </c>
      <c r="D72" t="s">
        <v>239</v>
      </c>
      <c r="E72" s="27" t="s">
        <v>288</v>
      </c>
      <c r="F72" s="28" t="s">
        <v>289</v>
      </c>
      <c r="G72" s="29">
        <v>1895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 ht="25.5">
      <c r="A74" s="1" t="s">
        <v>193</v>
      </c>
      <c r="E74" s="33" t="s">
        <v>5602</v>
      </c>
    </row>
    <row r="75" ht="102">
      <c r="A75" s="1" t="s">
        <v>194</v>
      </c>
      <c r="E75" s="27" t="s">
        <v>5464</v>
      </c>
    </row>
    <row r="76">
      <c r="A76" s="1" t="s">
        <v>185</v>
      </c>
      <c r="B76" s="1">
        <v>17</v>
      </c>
      <c r="C76" s="26" t="s">
        <v>5603</v>
      </c>
      <c r="D76" t="s">
        <v>239</v>
      </c>
      <c r="E76" s="27" t="s">
        <v>5604</v>
      </c>
      <c r="F76" s="28" t="s">
        <v>289</v>
      </c>
      <c r="G76" s="29">
        <v>40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 ht="25.5">
      <c r="A78" s="1" t="s">
        <v>193</v>
      </c>
      <c r="E78" s="33" t="s">
        <v>5605</v>
      </c>
    </row>
    <row r="79" ht="89.25">
      <c r="A79" s="1" t="s">
        <v>194</v>
      </c>
      <c r="E79" s="27" t="s">
        <v>5606</v>
      </c>
    </row>
    <row r="80">
      <c r="A80" s="1" t="s">
        <v>185</v>
      </c>
      <c r="B80" s="1">
        <v>18</v>
      </c>
      <c r="C80" s="26" t="s">
        <v>5607</v>
      </c>
      <c r="D80" t="s">
        <v>239</v>
      </c>
      <c r="E80" s="27" t="s">
        <v>5608</v>
      </c>
      <c r="F80" s="28" t="s">
        <v>289</v>
      </c>
      <c r="G80" s="29">
        <v>90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 ht="25.5">
      <c r="A82" s="1" t="s">
        <v>193</v>
      </c>
      <c r="E82" s="33" t="s">
        <v>5609</v>
      </c>
    </row>
    <row r="83" ht="76.5">
      <c r="A83" s="1" t="s">
        <v>194</v>
      </c>
      <c r="E83" s="27" t="s">
        <v>5610</v>
      </c>
    </row>
    <row r="84" ht="25.5">
      <c r="A84" s="1" t="s">
        <v>185</v>
      </c>
      <c r="B84" s="1">
        <v>19</v>
      </c>
      <c r="C84" s="26" t="s">
        <v>735</v>
      </c>
      <c r="D84" t="s">
        <v>239</v>
      </c>
      <c r="E84" s="27" t="s">
        <v>736</v>
      </c>
      <c r="F84" s="28" t="s">
        <v>289</v>
      </c>
      <c r="G84" s="29">
        <v>1901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  <c r="E86" s="33" t="s">
        <v>5611</v>
      </c>
    </row>
    <row r="87" ht="76.5">
      <c r="A87" s="1" t="s">
        <v>194</v>
      </c>
      <c r="E87" s="27" t="s">
        <v>5467</v>
      </c>
    </row>
    <row r="88" ht="25.5">
      <c r="A88" s="1" t="s">
        <v>185</v>
      </c>
      <c r="B88" s="1">
        <v>20</v>
      </c>
      <c r="C88" s="26" t="s">
        <v>2019</v>
      </c>
      <c r="D88" t="s">
        <v>239</v>
      </c>
      <c r="E88" s="27" t="s">
        <v>2020</v>
      </c>
      <c r="F88" s="28" t="s">
        <v>289</v>
      </c>
      <c r="G88" s="29">
        <v>40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 ht="25.5">
      <c r="A90" s="1" t="s">
        <v>193</v>
      </c>
      <c r="E90" s="33" t="s">
        <v>5612</v>
      </c>
    </row>
    <row r="91" ht="76.5">
      <c r="A91" s="1" t="s">
        <v>194</v>
      </c>
      <c r="E91" s="27" t="s">
        <v>5610</v>
      </c>
    </row>
    <row r="92" ht="25.5">
      <c r="A92" s="1" t="s">
        <v>185</v>
      </c>
      <c r="B92" s="1">
        <v>21</v>
      </c>
      <c r="C92" s="26" t="s">
        <v>1024</v>
      </c>
      <c r="D92" t="s">
        <v>239</v>
      </c>
      <c r="E92" s="27" t="s">
        <v>1025</v>
      </c>
      <c r="F92" s="28" t="s">
        <v>285</v>
      </c>
      <c r="G92" s="29">
        <v>12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>
      <c r="A94" s="1" t="s">
        <v>193</v>
      </c>
      <c r="E94" s="33" t="s">
        <v>5613</v>
      </c>
    </row>
    <row r="95" ht="38.25">
      <c r="A95" s="1" t="s">
        <v>194</v>
      </c>
      <c r="E95" s="27" t="s">
        <v>1615</v>
      </c>
    </row>
    <row r="96" ht="25.5">
      <c r="A96" s="1" t="s">
        <v>185</v>
      </c>
      <c r="B96" s="1">
        <v>22</v>
      </c>
      <c r="C96" s="26" t="s">
        <v>755</v>
      </c>
      <c r="D96" t="s">
        <v>239</v>
      </c>
      <c r="E96" s="27" t="s">
        <v>756</v>
      </c>
      <c r="F96" s="28" t="s">
        <v>285</v>
      </c>
      <c r="G96" s="29">
        <v>10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5479</v>
      </c>
    </row>
    <row r="99" ht="102">
      <c r="A99" s="1" t="s">
        <v>194</v>
      </c>
      <c r="E99" s="27" t="s">
        <v>5464</v>
      </c>
    </row>
    <row r="100">
      <c r="A100" s="1" t="s">
        <v>182</v>
      </c>
      <c r="C100" s="22" t="s">
        <v>2205</v>
      </c>
      <c r="E100" s="23" t="s">
        <v>2206</v>
      </c>
      <c r="L100" s="24">
        <f>SUMIFS(L101:L188,A101:A188,"P")</f>
        <v>0</v>
      </c>
      <c r="M100" s="24">
        <f>SUMIFS(M101:M188,A101:A188,"P")</f>
        <v>0</v>
      </c>
      <c r="N100" s="25"/>
    </row>
    <row r="101">
      <c r="A101" s="1" t="s">
        <v>185</v>
      </c>
      <c r="B101" s="1">
        <v>23</v>
      </c>
      <c r="C101" s="26" t="s">
        <v>305</v>
      </c>
      <c r="D101" t="s">
        <v>239</v>
      </c>
      <c r="E101" s="27" t="s">
        <v>306</v>
      </c>
      <c r="F101" s="28" t="s">
        <v>289</v>
      </c>
      <c r="G101" s="29">
        <v>150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242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191</v>
      </c>
      <c r="E102" s="27" t="s">
        <v>243</v>
      </c>
    </row>
    <row r="103" ht="25.5">
      <c r="A103" s="1" t="s">
        <v>193</v>
      </c>
      <c r="E103" s="33" t="s">
        <v>5614</v>
      </c>
    </row>
    <row r="104" ht="114.75">
      <c r="A104" s="1" t="s">
        <v>194</v>
      </c>
      <c r="E104" s="27" t="s">
        <v>5482</v>
      </c>
    </row>
    <row r="105">
      <c r="A105" s="1" t="s">
        <v>185</v>
      </c>
      <c r="B105" s="1">
        <v>24</v>
      </c>
      <c r="C105" s="26" t="s">
        <v>308</v>
      </c>
      <c r="D105" t="s">
        <v>239</v>
      </c>
      <c r="E105" s="27" t="s">
        <v>309</v>
      </c>
      <c r="F105" s="28" t="s">
        <v>285</v>
      </c>
      <c r="G105" s="29">
        <v>20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242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191</v>
      </c>
      <c r="E106" s="27" t="s">
        <v>243</v>
      </c>
    </row>
    <row r="107" ht="25.5">
      <c r="A107" s="1" t="s">
        <v>193</v>
      </c>
      <c r="E107" s="33" t="s">
        <v>5615</v>
      </c>
    </row>
    <row r="108" ht="102">
      <c r="A108" s="1" t="s">
        <v>194</v>
      </c>
      <c r="E108" s="27" t="s">
        <v>5485</v>
      </c>
    </row>
    <row r="109">
      <c r="A109" s="1" t="s">
        <v>185</v>
      </c>
      <c r="B109" s="1">
        <v>25</v>
      </c>
      <c r="C109" s="26" t="s">
        <v>314</v>
      </c>
      <c r="D109" t="s">
        <v>239</v>
      </c>
      <c r="E109" s="27" t="s">
        <v>315</v>
      </c>
      <c r="F109" s="28" t="s">
        <v>285</v>
      </c>
      <c r="G109" s="29">
        <v>20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242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>
      <c r="A111" s="1" t="s">
        <v>193</v>
      </c>
      <c r="E111" s="33" t="s">
        <v>5616</v>
      </c>
    </row>
    <row r="112" ht="76.5">
      <c r="A112" s="1" t="s">
        <v>194</v>
      </c>
      <c r="E112" s="27" t="s">
        <v>5487</v>
      </c>
    </row>
    <row r="113">
      <c r="A113" s="1" t="s">
        <v>185</v>
      </c>
      <c r="B113" s="1">
        <v>26</v>
      </c>
      <c r="C113" s="26" t="s">
        <v>2021</v>
      </c>
      <c r="D113" t="s">
        <v>239</v>
      </c>
      <c r="E113" s="27" t="s">
        <v>318</v>
      </c>
      <c r="F113" s="28" t="s">
        <v>285</v>
      </c>
      <c r="G113" s="29">
        <v>10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242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191</v>
      </c>
      <c r="E114" s="27" t="s">
        <v>243</v>
      </c>
    </row>
    <row r="115" ht="38.25">
      <c r="A115" s="1" t="s">
        <v>193</v>
      </c>
      <c r="E115" s="33" t="s">
        <v>5617</v>
      </c>
    </row>
    <row r="116" ht="102">
      <c r="A116" s="1" t="s">
        <v>194</v>
      </c>
      <c r="E116" s="27" t="s">
        <v>5489</v>
      </c>
    </row>
    <row r="117" ht="25.5">
      <c r="A117" s="1" t="s">
        <v>185</v>
      </c>
      <c r="B117" s="1">
        <v>27</v>
      </c>
      <c r="C117" s="26" t="s">
        <v>5490</v>
      </c>
      <c r="D117" t="s">
        <v>239</v>
      </c>
      <c r="E117" s="27" t="s">
        <v>5491</v>
      </c>
      <c r="F117" s="28" t="s">
        <v>285</v>
      </c>
      <c r="G117" s="29">
        <v>10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>
      <c r="A119" s="1" t="s">
        <v>193</v>
      </c>
      <c r="E119" s="33" t="s">
        <v>5618</v>
      </c>
    </row>
    <row r="120" ht="89.25">
      <c r="A120" s="1" t="s">
        <v>194</v>
      </c>
      <c r="E120" s="27" t="s">
        <v>5492</v>
      </c>
    </row>
    <row r="121">
      <c r="A121" s="1" t="s">
        <v>185</v>
      </c>
      <c r="B121" s="1">
        <v>28</v>
      </c>
      <c r="C121" s="26" t="s">
        <v>1823</v>
      </c>
      <c r="D121" t="s">
        <v>239</v>
      </c>
      <c r="E121" s="27" t="s">
        <v>1824</v>
      </c>
      <c r="F121" s="28" t="s">
        <v>289</v>
      </c>
      <c r="G121" s="29">
        <v>414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5619</v>
      </c>
    </row>
    <row r="124" ht="76.5">
      <c r="A124" s="1" t="s">
        <v>194</v>
      </c>
      <c r="E124" s="27" t="s">
        <v>5494</v>
      </c>
    </row>
    <row r="125">
      <c r="A125" s="1" t="s">
        <v>185</v>
      </c>
      <c r="B125" s="1">
        <v>29</v>
      </c>
      <c r="C125" s="26" t="s">
        <v>2403</v>
      </c>
      <c r="D125" t="s">
        <v>239</v>
      </c>
      <c r="E125" s="27" t="s">
        <v>2404</v>
      </c>
      <c r="F125" s="28" t="s">
        <v>289</v>
      </c>
      <c r="G125" s="29">
        <v>36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>
      <c r="A127" s="1" t="s">
        <v>193</v>
      </c>
      <c r="E127" s="33" t="s">
        <v>5620</v>
      </c>
    </row>
    <row r="128" ht="76.5">
      <c r="A128" s="1" t="s">
        <v>194</v>
      </c>
      <c r="E128" s="27" t="s">
        <v>5494</v>
      </c>
    </row>
    <row r="129">
      <c r="A129" s="1" t="s">
        <v>185</v>
      </c>
      <c r="B129" s="1">
        <v>30</v>
      </c>
      <c r="C129" s="26" t="s">
        <v>5496</v>
      </c>
      <c r="D129" t="s">
        <v>239</v>
      </c>
      <c r="E129" s="27" t="s">
        <v>5497</v>
      </c>
      <c r="F129" s="28" t="s">
        <v>289</v>
      </c>
      <c r="G129" s="29">
        <v>1750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 ht="38.25">
      <c r="A131" s="1" t="s">
        <v>193</v>
      </c>
      <c r="E131" s="33" t="s">
        <v>5621</v>
      </c>
    </row>
    <row r="132" ht="76.5">
      <c r="A132" s="1" t="s">
        <v>194</v>
      </c>
      <c r="E132" s="27" t="s">
        <v>5494</v>
      </c>
    </row>
    <row r="133" ht="25.5">
      <c r="A133" s="1" t="s">
        <v>185</v>
      </c>
      <c r="B133" s="1">
        <v>31</v>
      </c>
      <c r="C133" s="26" t="s">
        <v>1242</v>
      </c>
      <c r="D133" t="s">
        <v>239</v>
      </c>
      <c r="E133" s="27" t="s">
        <v>1243</v>
      </c>
      <c r="F133" s="28" t="s">
        <v>285</v>
      </c>
      <c r="G133" s="29">
        <v>14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 ht="25.5">
      <c r="A135" s="1" t="s">
        <v>193</v>
      </c>
      <c r="E135" s="33" t="s">
        <v>5622</v>
      </c>
    </row>
    <row r="136" ht="89.25">
      <c r="A136" s="1" t="s">
        <v>194</v>
      </c>
      <c r="E136" s="27" t="s">
        <v>5509</v>
      </c>
    </row>
    <row r="137" ht="25.5">
      <c r="A137" s="1" t="s">
        <v>185</v>
      </c>
      <c r="B137" s="1">
        <v>32</v>
      </c>
      <c r="C137" s="26" t="s">
        <v>2263</v>
      </c>
      <c r="D137" t="s">
        <v>239</v>
      </c>
      <c r="E137" s="27" t="s">
        <v>2264</v>
      </c>
      <c r="F137" s="28" t="s">
        <v>285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 ht="25.5">
      <c r="A139" s="1" t="s">
        <v>193</v>
      </c>
      <c r="E139" s="33" t="s">
        <v>5623</v>
      </c>
    </row>
    <row r="140" ht="89.25">
      <c r="A140" s="1" t="s">
        <v>194</v>
      </c>
      <c r="E140" s="27" t="s">
        <v>5509</v>
      </c>
    </row>
    <row r="141" ht="25.5">
      <c r="A141" s="1" t="s">
        <v>185</v>
      </c>
      <c r="B141" s="1">
        <v>33</v>
      </c>
      <c r="C141" s="26" t="s">
        <v>5511</v>
      </c>
      <c r="D141" t="s">
        <v>239</v>
      </c>
      <c r="E141" s="27" t="s">
        <v>5512</v>
      </c>
      <c r="F141" s="28" t="s">
        <v>285</v>
      </c>
      <c r="G141" s="29">
        <v>6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 ht="38.25">
      <c r="A143" s="1" t="s">
        <v>193</v>
      </c>
      <c r="E143" s="33" t="s">
        <v>5624</v>
      </c>
    </row>
    <row r="144" ht="89.25">
      <c r="A144" s="1" t="s">
        <v>194</v>
      </c>
      <c r="E144" s="27" t="s">
        <v>5509</v>
      </c>
    </row>
    <row r="145" ht="25.5">
      <c r="A145" s="1" t="s">
        <v>185</v>
      </c>
      <c r="B145" s="1">
        <v>34</v>
      </c>
      <c r="C145" s="26" t="s">
        <v>5625</v>
      </c>
      <c r="D145" t="s">
        <v>239</v>
      </c>
      <c r="E145" s="27" t="s">
        <v>5626</v>
      </c>
      <c r="F145" s="28" t="s">
        <v>285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  <c r="E147" s="33" t="s">
        <v>5627</v>
      </c>
    </row>
    <row r="148" ht="89.25">
      <c r="A148" s="1" t="s">
        <v>194</v>
      </c>
      <c r="E148" s="27" t="s">
        <v>5509</v>
      </c>
    </row>
    <row r="149">
      <c r="A149" s="1" t="s">
        <v>185</v>
      </c>
      <c r="B149" s="1">
        <v>35</v>
      </c>
      <c r="C149" s="26" t="s">
        <v>1323</v>
      </c>
      <c r="D149" t="s">
        <v>239</v>
      </c>
      <c r="E149" s="27" t="s">
        <v>1324</v>
      </c>
      <c r="F149" s="28" t="s">
        <v>289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 ht="38.25">
      <c r="A151" s="1" t="s">
        <v>193</v>
      </c>
      <c r="E151" s="33" t="s">
        <v>5628</v>
      </c>
    </row>
    <row r="152" ht="76.5">
      <c r="A152" s="1" t="s">
        <v>194</v>
      </c>
      <c r="E152" s="27" t="s">
        <v>5523</v>
      </c>
    </row>
    <row r="153">
      <c r="A153" s="1" t="s">
        <v>185</v>
      </c>
      <c r="B153" s="1">
        <v>36</v>
      </c>
      <c r="C153" s="26" t="s">
        <v>1441</v>
      </c>
      <c r="D153" t="s">
        <v>239</v>
      </c>
      <c r="E153" s="27" t="s">
        <v>1442</v>
      </c>
      <c r="F153" s="28" t="s">
        <v>285</v>
      </c>
      <c r="G153" s="29">
        <v>22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>
      <c r="A155" s="1" t="s">
        <v>193</v>
      </c>
      <c r="E155" s="33" t="s">
        <v>5629</v>
      </c>
    </row>
    <row r="156" ht="89.25">
      <c r="A156" s="1" t="s">
        <v>194</v>
      </c>
      <c r="E156" s="27" t="s">
        <v>5630</v>
      </c>
    </row>
    <row r="157">
      <c r="A157" s="1" t="s">
        <v>185</v>
      </c>
      <c r="B157" s="1">
        <v>37</v>
      </c>
      <c r="C157" s="26" t="s">
        <v>5631</v>
      </c>
      <c r="D157" t="s">
        <v>239</v>
      </c>
      <c r="E157" s="27" t="s">
        <v>5632</v>
      </c>
      <c r="F157" s="28" t="s">
        <v>285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 ht="25.5">
      <c r="A159" s="1" t="s">
        <v>193</v>
      </c>
      <c r="E159" s="33" t="s">
        <v>5633</v>
      </c>
    </row>
    <row r="160" ht="102">
      <c r="A160" s="1" t="s">
        <v>194</v>
      </c>
      <c r="E160" s="27" t="s">
        <v>5634</v>
      </c>
    </row>
    <row r="161">
      <c r="A161" s="1" t="s">
        <v>185</v>
      </c>
      <c r="B161" s="1">
        <v>38</v>
      </c>
      <c r="C161" s="26" t="s">
        <v>5635</v>
      </c>
      <c r="D161" t="s">
        <v>239</v>
      </c>
      <c r="E161" s="27" t="s">
        <v>5636</v>
      </c>
      <c r="F161" s="28" t="s">
        <v>289</v>
      </c>
      <c r="G161" s="29">
        <v>1650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 ht="25.5">
      <c r="A163" s="1" t="s">
        <v>193</v>
      </c>
      <c r="E163" s="33" t="s">
        <v>5637</v>
      </c>
    </row>
    <row r="164" ht="114.75">
      <c r="A164" s="1" t="s">
        <v>194</v>
      </c>
      <c r="E164" s="27" t="s">
        <v>5638</v>
      </c>
    </row>
    <row r="165" ht="25.5">
      <c r="A165" s="1" t="s">
        <v>185</v>
      </c>
      <c r="B165" s="1">
        <v>39</v>
      </c>
      <c r="C165" s="26" t="s">
        <v>5639</v>
      </c>
      <c r="D165" t="s">
        <v>239</v>
      </c>
      <c r="E165" s="27" t="s">
        <v>5640</v>
      </c>
      <c r="F165" s="28" t="s">
        <v>285</v>
      </c>
      <c r="G165" s="29">
        <v>1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  <c r="E167" s="33" t="s">
        <v>5641</v>
      </c>
    </row>
    <row r="168" ht="102">
      <c r="A168" s="1" t="s">
        <v>194</v>
      </c>
      <c r="E168" s="27" t="s">
        <v>5534</v>
      </c>
    </row>
    <row r="169" ht="25.5">
      <c r="A169" s="1" t="s">
        <v>185</v>
      </c>
      <c r="B169" s="1">
        <v>40</v>
      </c>
      <c r="C169" s="26" t="s">
        <v>5642</v>
      </c>
      <c r="D169" t="s">
        <v>239</v>
      </c>
      <c r="E169" s="27" t="s">
        <v>5643</v>
      </c>
      <c r="F169" s="28" t="s">
        <v>285</v>
      </c>
      <c r="G169" s="29">
        <v>3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 ht="51">
      <c r="A171" s="1" t="s">
        <v>193</v>
      </c>
      <c r="E171" s="33" t="s">
        <v>5644</v>
      </c>
    </row>
    <row r="172" ht="89.25">
      <c r="A172" s="1" t="s">
        <v>194</v>
      </c>
      <c r="E172" s="27" t="s">
        <v>5561</v>
      </c>
    </row>
    <row r="173" ht="25.5">
      <c r="A173" s="1" t="s">
        <v>185</v>
      </c>
      <c r="B173" s="1">
        <v>41</v>
      </c>
      <c r="C173" s="26" t="s">
        <v>5645</v>
      </c>
      <c r="D173" t="s">
        <v>239</v>
      </c>
      <c r="E173" s="27" t="s">
        <v>5646</v>
      </c>
      <c r="F173" s="28" t="s">
        <v>285</v>
      </c>
      <c r="G173" s="29">
        <v>1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 ht="25.5">
      <c r="A175" s="1" t="s">
        <v>193</v>
      </c>
      <c r="E175" s="33" t="s">
        <v>5647</v>
      </c>
    </row>
    <row r="176" ht="89.25">
      <c r="A176" s="1" t="s">
        <v>194</v>
      </c>
      <c r="E176" s="27" t="s">
        <v>5561</v>
      </c>
    </row>
    <row r="177">
      <c r="A177" s="1" t="s">
        <v>185</v>
      </c>
      <c r="B177" s="1">
        <v>42</v>
      </c>
      <c r="C177" s="26" t="s">
        <v>5648</v>
      </c>
      <c r="D177" t="s">
        <v>239</v>
      </c>
      <c r="E177" s="27" t="s">
        <v>5649</v>
      </c>
      <c r="F177" s="28" t="s">
        <v>285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191</v>
      </c>
      <c r="E178" s="27" t="s">
        <v>243</v>
      </c>
    </row>
    <row r="179" ht="63.75">
      <c r="A179" s="1" t="s">
        <v>193</v>
      </c>
      <c r="E179" s="33" t="s">
        <v>5650</v>
      </c>
    </row>
    <row r="180" ht="114.75">
      <c r="A180" s="1" t="s">
        <v>194</v>
      </c>
      <c r="E180" s="27" t="s">
        <v>5651</v>
      </c>
    </row>
    <row r="181">
      <c r="A181" s="1" t="s">
        <v>185</v>
      </c>
      <c r="B181" s="1">
        <v>43</v>
      </c>
      <c r="C181" s="26" t="s">
        <v>332</v>
      </c>
      <c r="D181" t="s">
        <v>239</v>
      </c>
      <c r="E181" s="27" t="s">
        <v>333</v>
      </c>
      <c r="F181" s="28" t="s">
        <v>285</v>
      </c>
      <c r="G181" s="29">
        <v>5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191</v>
      </c>
      <c r="E182" s="27" t="s">
        <v>243</v>
      </c>
    </row>
    <row r="183" ht="25.5">
      <c r="A183" s="1" t="s">
        <v>193</v>
      </c>
      <c r="E183" s="33" t="s">
        <v>5652</v>
      </c>
    </row>
    <row r="184" ht="127.5">
      <c r="A184" s="1" t="s">
        <v>194</v>
      </c>
      <c r="E184" s="27" t="s">
        <v>5653</v>
      </c>
    </row>
    <row r="185">
      <c r="A185" s="1" t="s">
        <v>185</v>
      </c>
      <c r="B185" s="1">
        <v>44</v>
      </c>
      <c r="C185" s="26" t="s">
        <v>2133</v>
      </c>
      <c r="D185" t="s">
        <v>239</v>
      </c>
      <c r="E185" s="27" t="s">
        <v>2134</v>
      </c>
      <c r="F185" s="28" t="s">
        <v>285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242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191</v>
      </c>
      <c r="E186" s="27" t="s">
        <v>243</v>
      </c>
    </row>
    <row r="187" ht="25.5">
      <c r="A187" s="1" t="s">
        <v>193</v>
      </c>
      <c r="E187" s="33" t="s">
        <v>5654</v>
      </c>
    </row>
    <row r="188" ht="102">
      <c r="A188" s="1" t="s">
        <v>194</v>
      </c>
      <c r="E188" s="27" t="s">
        <v>5655</v>
      </c>
    </row>
    <row r="189">
      <c r="A189" s="1" t="s">
        <v>182</v>
      </c>
      <c r="C189" s="22" t="s">
        <v>5566</v>
      </c>
      <c r="E189" s="23" t="s">
        <v>5567</v>
      </c>
      <c r="L189" s="24">
        <f>SUMIFS(L190:L225,A190:A225,"P")</f>
        <v>0</v>
      </c>
      <c r="M189" s="24">
        <f>SUMIFS(M190:M225,A190:A225,"P")</f>
        <v>0</v>
      </c>
      <c r="N189" s="25"/>
    </row>
    <row r="190" ht="25.5">
      <c r="A190" s="1" t="s">
        <v>185</v>
      </c>
      <c r="B190" s="1">
        <v>45</v>
      </c>
      <c r="C190" s="26" t="s">
        <v>1326</v>
      </c>
      <c r="D190" t="s">
        <v>239</v>
      </c>
      <c r="E190" s="27" t="s">
        <v>1327</v>
      </c>
      <c r="F190" s="28" t="s">
        <v>285</v>
      </c>
      <c r="G190" s="29">
        <v>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5600</v>
      </c>
    </row>
    <row r="193" ht="102">
      <c r="A193" s="1" t="s">
        <v>194</v>
      </c>
      <c r="E193" s="27" t="s">
        <v>5569</v>
      </c>
    </row>
    <row r="194" ht="25.5">
      <c r="A194" s="1" t="s">
        <v>185</v>
      </c>
      <c r="B194" s="1">
        <v>46</v>
      </c>
      <c r="C194" s="26" t="s">
        <v>1459</v>
      </c>
      <c r="D194" t="s">
        <v>239</v>
      </c>
      <c r="E194" s="27" t="s">
        <v>1460</v>
      </c>
      <c r="F194" s="28" t="s">
        <v>285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5570</v>
      </c>
    </row>
    <row r="197" ht="89.25">
      <c r="A197" s="1" t="s">
        <v>194</v>
      </c>
      <c r="E197" s="27" t="s">
        <v>5571</v>
      </c>
    </row>
    <row r="198">
      <c r="A198" s="1" t="s">
        <v>185</v>
      </c>
      <c r="B198" s="1">
        <v>47</v>
      </c>
      <c r="C198" s="26" t="s">
        <v>5572</v>
      </c>
      <c r="D198" t="s">
        <v>239</v>
      </c>
      <c r="E198" s="27" t="s">
        <v>5573</v>
      </c>
      <c r="F198" s="28" t="s">
        <v>285</v>
      </c>
      <c r="G198" s="29">
        <v>6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5600</v>
      </c>
    </row>
    <row r="201" ht="76.5">
      <c r="A201" s="1" t="s">
        <v>194</v>
      </c>
      <c r="E201" s="27" t="s">
        <v>5574</v>
      </c>
    </row>
    <row r="202">
      <c r="A202" s="1" t="s">
        <v>185</v>
      </c>
      <c r="B202" s="1">
        <v>48</v>
      </c>
      <c r="C202" s="26" t="s">
        <v>2330</v>
      </c>
      <c r="D202" t="s">
        <v>239</v>
      </c>
      <c r="E202" s="27" t="s">
        <v>2331</v>
      </c>
      <c r="F202" s="28" t="s">
        <v>285</v>
      </c>
      <c r="G202" s="29">
        <v>7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5656</v>
      </c>
    </row>
    <row r="205" ht="76.5">
      <c r="A205" s="1" t="s">
        <v>194</v>
      </c>
      <c r="E205" s="27" t="s">
        <v>5576</v>
      </c>
    </row>
    <row r="206">
      <c r="A206" s="1" t="s">
        <v>185</v>
      </c>
      <c r="B206" s="1">
        <v>49</v>
      </c>
      <c r="C206" s="26" t="s">
        <v>2333</v>
      </c>
      <c r="D206" t="s">
        <v>239</v>
      </c>
      <c r="E206" s="27" t="s">
        <v>2334</v>
      </c>
      <c r="F206" s="28" t="s">
        <v>285</v>
      </c>
      <c r="G206" s="29">
        <v>3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5657</v>
      </c>
    </row>
    <row r="209" ht="76.5">
      <c r="A209" s="1" t="s">
        <v>194</v>
      </c>
      <c r="E209" s="27" t="s">
        <v>5576</v>
      </c>
    </row>
    <row r="210">
      <c r="A210" s="1" t="s">
        <v>185</v>
      </c>
      <c r="B210" s="1">
        <v>50</v>
      </c>
      <c r="C210" s="26" t="s">
        <v>1702</v>
      </c>
      <c r="D210" t="s">
        <v>239</v>
      </c>
      <c r="E210" s="27" t="s">
        <v>1703</v>
      </c>
      <c r="F210" s="28" t="s">
        <v>503</v>
      </c>
      <c r="G210" s="29">
        <v>120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5658</v>
      </c>
    </row>
    <row r="213" ht="102">
      <c r="A213" s="1" t="s">
        <v>194</v>
      </c>
      <c r="E213" s="27" t="s">
        <v>5659</v>
      </c>
    </row>
    <row r="214">
      <c r="A214" s="1" t="s">
        <v>185</v>
      </c>
      <c r="B214" s="1">
        <v>51</v>
      </c>
      <c r="C214" s="26" t="s">
        <v>1332</v>
      </c>
      <c r="D214" t="s">
        <v>239</v>
      </c>
      <c r="E214" s="27" t="s">
        <v>1333</v>
      </c>
      <c r="F214" s="28" t="s">
        <v>503</v>
      </c>
      <c r="G214" s="29">
        <v>96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  <c r="E216" s="33" t="s">
        <v>5660</v>
      </c>
    </row>
    <row r="217" ht="89.25">
      <c r="A217" s="1" t="s">
        <v>194</v>
      </c>
      <c r="E217" s="27" t="s">
        <v>5661</v>
      </c>
    </row>
    <row r="218">
      <c r="A218" s="1" t="s">
        <v>185</v>
      </c>
      <c r="B218" s="1">
        <v>52</v>
      </c>
      <c r="C218" s="26" t="s">
        <v>1334</v>
      </c>
      <c r="D218" t="s">
        <v>239</v>
      </c>
      <c r="E218" s="27" t="s">
        <v>1335</v>
      </c>
      <c r="F218" s="28" t="s">
        <v>503</v>
      </c>
      <c r="G218" s="29">
        <v>120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242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191</v>
      </c>
      <c r="E219" s="27" t="s">
        <v>243</v>
      </c>
    </row>
    <row r="220">
      <c r="A220" s="1" t="s">
        <v>193</v>
      </c>
      <c r="E220" s="33" t="s">
        <v>5658</v>
      </c>
    </row>
    <row r="221" ht="89.25">
      <c r="A221" s="1" t="s">
        <v>194</v>
      </c>
      <c r="E221" s="27" t="s">
        <v>5662</v>
      </c>
    </row>
    <row r="222">
      <c r="A222" s="1" t="s">
        <v>185</v>
      </c>
      <c r="B222" s="1">
        <v>53</v>
      </c>
      <c r="C222" s="26" t="s">
        <v>5582</v>
      </c>
      <c r="D222" t="s">
        <v>239</v>
      </c>
      <c r="E222" s="27" t="s">
        <v>5583</v>
      </c>
      <c r="F222" s="28" t="s">
        <v>503</v>
      </c>
      <c r="G222" s="29">
        <v>120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242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191</v>
      </c>
      <c r="E223" s="27" t="s">
        <v>243</v>
      </c>
    </row>
    <row r="224">
      <c r="A224" s="1" t="s">
        <v>193</v>
      </c>
      <c r="E224" s="33" t="s">
        <v>5658</v>
      </c>
    </row>
    <row r="225" ht="89.25">
      <c r="A225" s="1" t="s">
        <v>194</v>
      </c>
      <c r="E225" s="27" t="s">
        <v>5584</v>
      </c>
    </row>
  </sheetData>
  <sheetProtection sheet="1" objects="1" scenarios="1" spinCount="100000" saltValue="ZRi5Wz1+HO2YUKw1PKnaxkUyPBwoSZHIGc1+r3uLMGpEMwzwyMBDxWdcwFJy3KiLN2A7VgMj+61DR9+XCMpaQQ==" hashValue="joau6hiBAVAEnZIJLKLa23mtRPGKFshGTvH6XWq96VF1I+FOTgfBMGwUQas3BY4blSvtrwzsp/LyHB67DIzH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136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136</v>
      </c>
      <c r="D4" s="1"/>
      <c r="E4" s="17" t="s">
        <v>137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COUNTIFS(L8:L218,"=0",A8:A218,"P")+COUNTIFS(L8:L218,"",A8:A218,"P")+SUM(Q8:Q218)</f>
        <v>0</v>
      </c>
    </row>
    <row r="8">
      <c r="A8" s="1" t="s">
        <v>180</v>
      </c>
      <c r="C8" s="22" t="s">
        <v>5663</v>
      </c>
      <c r="E8" s="23" t="s">
        <v>141</v>
      </c>
      <c r="L8" s="24">
        <f>L9+L74+L103+L132+L185</f>
        <v>0</v>
      </c>
      <c r="M8" s="24">
        <f>M9+M74+M103+M132+M185</f>
        <v>0</v>
      </c>
      <c r="N8" s="25"/>
    </row>
    <row r="9">
      <c r="A9" s="1" t="s">
        <v>182</v>
      </c>
      <c r="C9" s="22" t="s">
        <v>5440</v>
      </c>
      <c r="E9" s="23" t="s">
        <v>699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185</v>
      </c>
      <c r="B10" s="1">
        <v>8</v>
      </c>
      <c r="C10" s="26" t="s">
        <v>3260</v>
      </c>
      <c r="D10" t="s">
        <v>239</v>
      </c>
      <c r="E10" s="27" t="s">
        <v>3261</v>
      </c>
      <c r="F10" s="28" t="s">
        <v>289</v>
      </c>
      <c r="G10" s="29">
        <v>116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38.25">
      <c r="A12" s="1" t="s">
        <v>193</v>
      </c>
      <c r="E12" s="33" t="s">
        <v>5664</v>
      </c>
    </row>
    <row r="13">
      <c r="A13" s="1" t="s">
        <v>194</v>
      </c>
      <c r="E13" s="27" t="s">
        <v>1251</v>
      </c>
    </row>
    <row r="14">
      <c r="A14" s="1" t="s">
        <v>185</v>
      </c>
      <c r="B14" s="1">
        <v>9</v>
      </c>
      <c r="C14" s="26" t="s">
        <v>700</v>
      </c>
      <c r="D14" t="s">
        <v>239</v>
      </c>
      <c r="E14" s="27" t="s">
        <v>701</v>
      </c>
      <c r="F14" s="28" t="s">
        <v>269</v>
      </c>
      <c r="G14" s="29">
        <v>176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25.5">
      <c r="A16" s="1" t="s">
        <v>193</v>
      </c>
      <c r="E16" s="33" t="s">
        <v>5665</v>
      </c>
    </row>
    <row r="17" ht="38.25">
      <c r="A17" s="1" t="s">
        <v>194</v>
      </c>
      <c r="E17" s="27" t="s">
        <v>5443</v>
      </c>
    </row>
    <row r="18">
      <c r="A18" s="1" t="s">
        <v>185</v>
      </c>
      <c r="B18" s="1">
        <v>10</v>
      </c>
      <c r="C18" s="26" t="s">
        <v>5666</v>
      </c>
      <c r="D18" t="s">
        <v>239</v>
      </c>
      <c r="E18" s="27" t="s">
        <v>5667</v>
      </c>
      <c r="F18" s="28" t="s">
        <v>269</v>
      </c>
      <c r="G18" s="29">
        <v>176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5668</v>
      </c>
    </row>
    <row r="21">
      <c r="A21" s="1" t="s">
        <v>194</v>
      </c>
      <c r="E21" s="27" t="s">
        <v>5669</v>
      </c>
    </row>
    <row r="22">
      <c r="A22" s="1" t="s">
        <v>185</v>
      </c>
      <c r="B22" s="1">
        <v>11</v>
      </c>
      <c r="C22" s="26" t="s">
        <v>5670</v>
      </c>
      <c r="D22" t="s">
        <v>239</v>
      </c>
      <c r="E22" s="27" t="s">
        <v>5671</v>
      </c>
      <c r="F22" s="28" t="s">
        <v>241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25.5">
      <c r="A24" s="1" t="s">
        <v>193</v>
      </c>
      <c r="E24" s="33" t="s">
        <v>5672</v>
      </c>
    </row>
    <row r="25" ht="63.75">
      <c r="A25" s="1" t="s">
        <v>194</v>
      </c>
      <c r="E25" s="27" t="s">
        <v>2893</v>
      </c>
    </row>
    <row r="26">
      <c r="A26" s="1" t="s">
        <v>185</v>
      </c>
      <c r="B26" s="1">
        <v>12</v>
      </c>
      <c r="C26" s="26" t="s">
        <v>5673</v>
      </c>
      <c r="D26" t="s">
        <v>239</v>
      </c>
      <c r="E26" s="27" t="s">
        <v>5674</v>
      </c>
      <c r="F26" s="28" t="s">
        <v>269</v>
      </c>
      <c r="G26" s="29">
        <v>15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 ht="25.5">
      <c r="A28" s="1" t="s">
        <v>193</v>
      </c>
      <c r="E28" s="33" t="s">
        <v>5675</v>
      </c>
    </row>
    <row r="29" ht="63.75">
      <c r="A29" s="1" t="s">
        <v>194</v>
      </c>
      <c r="E29" s="27" t="s">
        <v>5676</v>
      </c>
    </row>
    <row r="30">
      <c r="A30" s="1" t="s">
        <v>185</v>
      </c>
      <c r="B30" s="1">
        <v>13</v>
      </c>
      <c r="C30" s="26" t="s">
        <v>5677</v>
      </c>
      <c r="D30" t="s">
        <v>239</v>
      </c>
      <c r="E30" s="27" t="s">
        <v>5678</v>
      </c>
      <c r="F30" s="28" t="s">
        <v>289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 ht="25.5">
      <c r="A32" s="1" t="s">
        <v>193</v>
      </c>
      <c r="E32" s="33" t="s">
        <v>5679</v>
      </c>
    </row>
    <row r="33" ht="63.75">
      <c r="A33" s="1" t="s">
        <v>194</v>
      </c>
      <c r="E33" s="27" t="s">
        <v>2893</v>
      </c>
    </row>
    <row r="34">
      <c r="A34" s="1" t="s">
        <v>185</v>
      </c>
      <c r="B34" s="1">
        <v>14</v>
      </c>
      <c r="C34" s="26" t="s">
        <v>250</v>
      </c>
      <c r="D34" t="s">
        <v>239</v>
      </c>
      <c r="E34" s="27" t="s">
        <v>251</v>
      </c>
      <c r="F34" s="28" t="s">
        <v>241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5680</v>
      </c>
    </row>
    <row r="37" ht="318.75">
      <c r="A37" s="1" t="s">
        <v>194</v>
      </c>
      <c r="E37" s="27" t="s">
        <v>5445</v>
      </c>
    </row>
    <row r="38">
      <c r="A38" s="1" t="s">
        <v>185</v>
      </c>
      <c r="B38" s="1">
        <v>15</v>
      </c>
      <c r="C38" s="26" t="s">
        <v>256</v>
      </c>
      <c r="D38" t="s">
        <v>239</v>
      </c>
      <c r="E38" s="27" t="s">
        <v>257</v>
      </c>
      <c r="F38" s="28" t="s">
        <v>241</v>
      </c>
      <c r="G38" s="29">
        <v>24.640000000000001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25.5">
      <c r="A40" s="1" t="s">
        <v>193</v>
      </c>
      <c r="E40" s="33" t="s">
        <v>5681</v>
      </c>
    </row>
    <row r="41" ht="318.75">
      <c r="A41" s="1" t="s">
        <v>194</v>
      </c>
      <c r="E41" s="27" t="s">
        <v>5445</v>
      </c>
    </row>
    <row r="42">
      <c r="A42" s="1" t="s">
        <v>185</v>
      </c>
      <c r="B42" s="1">
        <v>16</v>
      </c>
      <c r="C42" s="26" t="s">
        <v>709</v>
      </c>
      <c r="D42" t="s">
        <v>239</v>
      </c>
      <c r="E42" s="27" t="s">
        <v>710</v>
      </c>
      <c r="F42" s="28" t="s">
        <v>289</v>
      </c>
      <c r="G42" s="29">
        <v>44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 ht="25.5">
      <c r="A44" s="1" t="s">
        <v>193</v>
      </c>
      <c r="E44" s="33" t="s">
        <v>5682</v>
      </c>
    </row>
    <row r="45" ht="25.5">
      <c r="A45" s="1" t="s">
        <v>194</v>
      </c>
      <c r="E45" s="27" t="s">
        <v>5591</v>
      </c>
    </row>
    <row r="46">
      <c r="A46" s="1" t="s">
        <v>185</v>
      </c>
      <c r="B46" s="1">
        <v>17</v>
      </c>
      <c r="C46" s="26" t="s">
        <v>262</v>
      </c>
      <c r="D46" t="s">
        <v>239</v>
      </c>
      <c r="E46" s="27" t="s">
        <v>263</v>
      </c>
      <c r="F46" s="28" t="s">
        <v>241</v>
      </c>
      <c r="G46" s="29">
        <v>25.640000000000001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5683</v>
      </c>
    </row>
    <row r="49" ht="229.5">
      <c r="A49" s="1" t="s">
        <v>194</v>
      </c>
      <c r="E49" s="27" t="s">
        <v>2792</v>
      </c>
    </row>
    <row r="50">
      <c r="A50" s="1" t="s">
        <v>185</v>
      </c>
      <c r="B50" s="1">
        <v>18</v>
      </c>
      <c r="C50" s="26" t="s">
        <v>5450</v>
      </c>
      <c r="D50" t="s">
        <v>239</v>
      </c>
      <c r="E50" s="27" t="s">
        <v>5451</v>
      </c>
      <c r="F50" s="28" t="s">
        <v>269</v>
      </c>
      <c r="G50" s="29">
        <v>176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 ht="25.5">
      <c r="A52" s="1" t="s">
        <v>193</v>
      </c>
      <c r="E52" s="33" t="s">
        <v>5684</v>
      </c>
    </row>
    <row r="53" ht="38.25">
      <c r="A53" s="1" t="s">
        <v>194</v>
      </c>
      <c r="E53" s="27" t="s">
        <v>5453</v>
      </c>
    </row>
    <row r="54">
      <c r="A54" s="1" t="s">
        <v>185</v>
      </c>
      <c r="B54" s="1">
        <v>19</v>
      </c>
      <c r="C54" s="26" t="s">
        <v>3021</v>
      </c>
      <c r="D54" t="s">
        <v>239</v>
      </c>
      <c r="E54" s="27" t="s">
        <v>3022</v>
      </c>
      <c r="F54" s="28" t="s">
        <v>269</v>
      </c>
      <c r="G54" s="29">
        <v>20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 ht="25.5">
      <c r="A56" s="1" t="s">
        <v>193</v>
      </c>
      <c r="E56" s="33" t="s">
        <v>5685</v>
      </c>
    </row>
    <row r="57">
      <c r="A57" s="1" t="s">
        <v>194</v>
      </c>
      <c r="E57" s="27" t="s">
        <v>3024</v>
      </c>
    </row>
    <row r="58">
      <c r="A58" s="1" t="s">
        <v>185</v>
      </c>
      <c r="B58" s="1">
        <v>20</v>
      </c>
      <c r="C58" s="26" t="s">
        <v>5594</v>
      </c>
      <c r="D58" t="s">
        <v>239</v>
      </c>
      <c r="E58" s="27" t="s">
        <v>5595</v>
      </c>
      <c r="F58" s="28" t="s">
        <v>241</v>
      </c>
      <c r="G58" s="29">
        <v>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5686</v>
      </c>
    </row>
    <row r="61" ht="357">
      <c r="A61" s="1" t="s">
        <v>194</v>
      </c>
      <c r="E61" s="27" t="s">
        <v>5597</v>
      </c>
    </row>
    <row r="62">
      <c r="A62" s="1" t="s">
        <v>185</v>
      </c>
      <c r="B62" s="1">
        <v>21</v>
      </c>
      <c r="C62" s="26" t="s">
        <v>5687</v>
      </c>
      <c r="D62" t="s">
        <v>239</v>
      </c>
      <c r="E62" s="27" t="s">
        <v>5688</v>
      </c>
      <c r="F62" s="28" t="s">
        <v>241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 ht="25.5">
      <c r="A64" s="1" t="s">
        <v>193</v>
      </c>
      <c r="E64" s="33" t="s">
        <v>5689</v>
      </c>
    </row>
    <row r="65" ht="51">
      <c r="A65" s="1" t="s">
        <v>194</v>
      </c>
      <c r="E65" s="27" t="s">
        <v>5690</v>
      </c>
    </row>
    <row r="66">
      <c r="A66" s="1" t="s">
        <v>185</v>
      </c>
      <c r="B66" s="1">
        <v>22</v>
      </c>
      <c r="C66" s="26" t="s">
        <v>5691</v>
      </c>
      <c r="D66" t="s">
        <v>239</v>
      </c>
      <c r="E66" s="27" t="s">
        <v>5692</v>
      </c>
      <c r="F66" s="28" t="s">
        <v>241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 ht="38.25">
      <c r="A68" s="1" t="s">
        <v>193</v>
      </c>
      <c r="E68" s="33" t="s">
        <v>5693</v>
      </c>
    </row>
    <row r="69" ht="229.5">
      <c r="A69" s="1" t="s">
        <v>194</v>
      </c>
      <c r="E69" s="27" t="s">
        <v>5694</v>
      </c>
    </row>
    <row r="70">
      <c r="A70" s="1" t="s">
        <v>185</v>
      </c>
      <c r="B70" s="1">
        <v>23</v>
      </c>
      <c r="C70" s="26" t="s">
        <v>5695</v>
      </c>
      <c r="D70" t="s">
        <v>239</v>
      </c>
      <c r="E70" s="27" t="s">
        <v>5696</v>
      </c>
      <c r="F70" s="28" t="s">
        <v>241</v>
      </c>
      <c r="G70" s="29">
        <v>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 ht="25.5">
      <c r="A72" s="1" t="s">
        <v>193</v>
      </c>
      <c r="E72" s="33" t="s">
        <v>5697</v>
      </c>
    </row>
    <row r="73" ht="140.25">
      <c r="A73" s="1" t="s">
        <v>194</v>
      </c>
      <c r="E73" s="27" t="s">
        <v>3632</v>
      </c>
    </row>
    <row r="74">
      <c r="A74" s="1" t="s">
        <v>182</v>
      </c>
      <c r="C74" s="22" t="s">
        <v>2477</v>
      </c>
      <c r="E74" s="23" t="s">
        <v>5455</v>
      </c>
      <c r="L74" s="24">
        <f>SUMIFS(L75:L102,A75:A102,"P")</f>
        <v>0</v>
      </c>
      <c r="M74" s="24">
        <f>SUMIFS(M75:M102,A75:A102,"P")</f>
        <v>0</v>
      </c>
      <c r="N74" s="25"/>
    </row>
    <row r="75" ht="25.5">
      <c r="A75" s="1" t="s">
        <v>185</v>
      </c>
      <c r="B75" s="1">
        <v>1</v>
      </c>
      <c r="C75" s="26" t="s">
        <v>186</v>
      </c>
      <c r="D75" t="s">
        <v>187</v>
      </c>
      <c r="E75" s="27" t="s">
        <v>188</v>
      </c>
      <c r="F75" s="28" t="s">
        <v>189</v>
      </c>
      <c r="G75" s="29">
        <v>8.2050000000000001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192</v>
      </c>
    </row>
    <row r="77" ht="25.5">
      <c r="A77" s="1" t="s">
        <v>193</v>
      </c>
      <c r="E77" s="33" t="s">
        <v>5698</v>
      </c>
    </row>
    <row r="78" ht="153">
      <c r="A78" s="1" t="s">
        <v>194</v>
      </c>
      <c r="E78" s="27" t="s">
        <v>195</v>
      </c>
    </row>
    <row r="79" ht="25.5">
      <c r="A79" s="1" t="s">
        <v>185</v>
      </c>
      <c r="B79" s="1">
        <v>2</v>
      </c>
      <c r="C79" s="26" t="s">
        <v>1009</v>
      </c>
      <c r="D79" t="s">
        <v>1010</v>
      </c>
      <c r="E79" s="27" t="s">
        <v>1011</v>
      </c>
      <c r="F79" s="28" t="s">
        <v>189</v>
      </c>
      <c r="G79" s="29">
        <v>11.25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192</v>
      </c>
    </row>
    <row r="81" ht="25.5">
      <c r="A81" s="1" t="s">
        <v>193</v>
      </c>
      <c r="E81" s="33" t="s">
        <v>5699</v>
      </c>
    </row>
    <row r="82" ht="153">
      <c r="A82" s="1" t="s">
        <v>194</v>
      </c>
      <c r="E82" s="27" t="s">
        <v>195</v>
      </c>
    </row>
    <row r="83" ht="25.5">
      <c r="A83" s="1" t="s">
        <v>185</v>
      </c>
      <c r="B83" s="1">
        <v>3</v>
      </c>
      <c r="C83" s="26" t="s">
        <v>1012</v>
      </c>
      <c r="D83" t="s">
        <v>1013</v>
      </c>
      <c r="E83" s="27" t="s">
        <v>1014</v>
      </c>
      <c r="F83" s="28" t="s">
        <v>189</v>
      </c>
      <c r="G83" s="29">
        <v>2.5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192</v>
      </c>
    </row>
    <row r="85">
      <c r="A85" s="1" t="s">
        <v>193</v>
      </c>
      <c r="E85" s="33" t="s">
        <v>5700</v>
      </c>
    </row>
    <row r="86" ht="153">
      <c r="A86" s="1" t="s">
        <v>194</v>
      </c>
      <c r="E86" s="27" t="s">
        <v>195</v>
      </c>
    </row>
    <row r="87" ht="25.5">
      <c r="A87" s="1" t="s">
        <v>185</v>
      </c>
      <c r="B87" s="1">
        <v>4</v>
      </c>
      <c r="C87" s="26" t="s">
        <v>205</v>
      </c>
      <c r="D87" t="s">
        <v>206</v>
      </c>
      <c r="E87" s="27" t="s">
        <v>207</v>
      </c>
      <c r="F87" s="28" t="s">
        <v>189</v>
      </c>
      <c r="G87" s="29">
        <v>1.056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192</v>
      </c>
    </row>
    <row r="89" ht="25.5">
      <c r="A89" s="1" t="s">
        <v>193</v>
      </c>
      <c r="E89" s="33" t="s">
        <v>5701</v>
      </c>
    </row>
    <row r="90" ht="153">
      <c r="A90" s="1" t="s">
        <v>194</v>
      </c>
      <c r="E90" s="27" t="s">
        <v>195</v>
      </c>
    </row>
    <row r="91" ht="25.5">
      <c r="A91" s="1" t="s">
        <v>185</v>
      </c>
      <c r="B91" s="1">
        <v>5</v>
      </c>
      <c r="C91" s="26" t="s">
        <v>209</v>
      </c>
      <c r="D91" t="s">
        <v>210</v>
      </c>
      <c r="E91" s="27" t="s">
        <v>211</v>
      </c>
      <c r="F91" s="28" t="s">
        <v>189</v>
      </c>
      <c r="G91" s="29">
        <v>5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192</v>
      </c>
    </row>
    <row r="93">
      <c r="A93" s="1" t="s">
        <v>193</v>
      </c>
      <c r="E93" s="33" t="s">
        <v>5702</v>
      </c>
    </row>
    <row r="94" ht="153">
      <c r="A94" s="1" t="s">
        <v>194</v>
      </c>
      <c r="E94" s="27" t="s">
        <v>195</v>
      </c>
    </row>
    <row r="95" ht="38.25">
      <c r="A95" s="1" t="s">
        <v>185</v>
      </c>
      <c r="B95" s="1">
        <v>6</v>
      </c>
      <c r="C95" s="26" t="s">
        <v>212</v>
      </c>
      <c r="D95" t="s">
        <v>213</v>
      </c>
      <c r="E95" s="27" t="s">
        <v>214</v>
      </c>
      <c r="F95" s="28" t="s">
        <v>189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192</v>
      </c>
    </row>
    <row r="97">
      <c r="A97" s="1" t="s">
        <v>193</v>
      </c>
      <c r="E97" s="33" t="s">
        <v>5568</v>
      </c>
    </row>
    <row r="98" ht="153">
      <c r="A98" s="1" t="s">
        <v>194</v>
      </c>
      <c r="E98" s="27" t="s">
        <v>195</v>
      </c>
    </row>
    <row r="99" ht="25.5">
      <c r="A99" s="1" t="s">
        <v>185</v>
      </c>
      <c r="B99" s="1">
        <v>7</v>
      </c>
      <c r="C99" s="26" t="s">
        <v>230</v>
      </c>
      <c r="D99" t="s">
        <v>231</v>
      </c>
      <c r="E99" s="27" t="s">
        <v>232</v>
      </c>
      <c r="F99" s="28" t="s">
        <v>189</v>
      </c>
      <c r="G99" s="29">
        <v>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192</v>
      </c>
    </row>
    <row r="101">
      <c r="A101" s="1" t="s">
        <v>193</v>
      </c>
      <c r="E101" s="33" t="s">
        <v>5459</v>
      </c>
    </row>
    <row r="102" ht="153">
      <c r="A102" s="1" t="s">
        <v>194</v>
      </c>
      <c r="E102" s="27" t="s">
        <v>195</v>
      </c>
    </row>
    <row r="103">
      <c r="A103" s="1" t="s">
        <v>182</v>
      </c>
      <c r="C103" s="22" t="s">
        <v>2187</v>
      </c>
      <c r="E103" s="23" t="s">
        <v>5460</v>
      </c>
      <c r="L103" s="24">
        <f>SUMIFS(L104:L131,A104:A131,"P")</f>
        <v>0</v>
      </c>
      <c r="M103" s="24">
        <f>SUMIFS(M104:M131,A104:A131,"P")</f>
        <v>0</v>
      </c>
      <c r="N103" s="25"/>
    </row>
    <row r="104">
      <c r="A104" s="1" t="s">
        <v>185</v>
      </c>
      <c r="B104" s="1">
        <v>24</v>
      </c>
      <c r="C104" s="26" t="s">
        <v>722</v>
      </c>
      <c r="D104" t="s">
        <v>239</v>
      </c>
      <c r="E104" s="27" t="s">
        <v>723</v>
      </c>
      <c r="F104" s="28" t="s">
        <v>285</v>
      </c>
      <c r="G104" s="29">
        <v>15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 ht="25.5">
      <c r="A106" s="1" t="s">
        <v>193</v>
      </c>
      <c r="E106" s="33" t="s">
        <v>5703</v>
      </c>
    </row>
    <row r="107" ht="76.5">
      <c r="A107" s="1" t="s">
        <v>194</v>
      </c>
      <c r="E107" s="27" t="s">
        <v>5462</v>
      </c>
    </row>
    <row r="108">
      <c r="A108" s="1" t="s">
        <v>185</v>
      </c>
      <c r="B108" s="1">
        <v>25</v>
      </c>
      <c r="C108" s="26" t="s">
        <v>287</v>
      </c>
      <c r="D108" t="s">
        <v>239</v>
      </c>
      <c r="E108" s="27" t="s">
        <v>288</v>
      </c>
      <c r="F108" s="28" t="s">
        <v>289</v>
      </c>
      <c r="G108" s="29">
        <v>88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 ht="25.5">
      <c r="A110" s="1" t="s">
        <v>193</v>
      </c>
      <c r="E110" s="33" t="s">
        <v>5704</v>
      </c>
    </row>
    <row r="111" ht="102">
      <c r="A111" s="1" t="s">
        <v>194</v>
      </c>
      <c r="E111" s="27" t="s">
        <v>5464</v>
      </c>
    </row>
    <row r="112">
      <c r="A112" s="1" t="s">
        <v>185</v>
      </c>
      <c r="B112" s="1">
        <v>26</v>
      </c>
      <c r="C112" s="26" t="s">
        <v>5607</v>
      </c>
      <c r="D112" t="s">
        <v>239</v>
      </c>
      <c r="E112" s="27" t="s">
        <v>5608</v>
      </c>
      <c r="F112" s="28" t="s">
        <v>289</v>
      </c>
      <c r="G112" s="29">
        <v>56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 ht="25.5">
      <c r="A114" s="1" t="s">
        <v>193</v>
      </c>
      <c r="E114" s="33" t="s">
        <v>5705</v>
      </c>
    </row>
    <row r="115" ht="76.5">
      <c r="A115" s="1" t="s">
        <v>194</v>
      </c>
      <c r="E115" s="27" t="s">
        <v>5610</v>
      </c>
    </row>
    <row r="116">
      <c r="A116" s="1" t="s">
        <v>185</v>
      </c>
      <c r="B116" s="1">
        <v>27</v>
      </c>
      <c r="C116" s="26" t="s">
        <v>730</v>
      </c>
      <c r="D116" t="s">
        <v>239</v>
      </c>
      <c r="E116" s="27" t="s">
        <v>731</v>
      </c>
      <c r="F116" s="28" t="s">
        <v>285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>
      <c r="A118" s="1" t="s">
        <v>193</v>
      </c>
      <c r="E118" s="33" t="s">
        <v>5706</v>
      </c>
    </row>
    <row r="119" ht="89.25">
      <c r="A119" s="1" t="s">
        <v>194</v>
      </c>
      <c r="E119" s="27" t="s">
        <v>5707</v>
      </c>
    </row>
    <row r="120" ht="25.5">
      <c r="A120" s="1" t="s">
        <v>185</v>
      </c>
      <c r="B120" s="1">
        <v>28</v>
      </c>
      <c r="C120" s="26" t="s">
        <v>735</v>
      </c>
      <c r="D120" t="s">
        <v>239</v>
      </c>
      <c r="E120" s="27" t="s">
        <v>736</v>
      </c>
      <c r="F120" s="28" t="s">
        <v>289</v>
      </c>
      <c r="G120" s="29">
        <v>88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>
      <c r="A122" s="1" t="s">
        <v>193</v>
      </c>
      <c r="E122" s="33" t="s">
        <v>5708</v>
      </c>
    </row>
    <row r="123" ht="76.5">
      <c r="A123" s="1" t="s">
        <v>194</v>
      </c>
      <c r="E123" s="27" t="s">
        <v>5467</v>
      </c>
    </row>
    <row r="124" ht="25.5">
      <c r="A124" s="1" t="s">
        <v>185</v>
      </c>
      <c r="B124" s="1">
        <v>29</v>
      </c>
      <c r="C124" s="26" t="s">
        <v>1024</v>
      </c>
      <c r="D124" t="s">
        <v>239</v>
      </c>
      <c r="E124" s="27" t="s">
        <v>1025</v>
      </c>
      <c r="F124" s="28" t="s">
        <v>285</v>
      </c>
      <c r="G124" s="29">
        <v>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5709</v>
      </c>
    </row>
    <row r="127" ht="38.25">
      <c r="A127" s="1" t="s">
        <v>194</v>
      </c>
      <c r="E127" s="27" t="s">
        <v>1615</v>
      </c>
    </row>
    <row r="128" ht="25.5">
      <c r="A128" s="1" t="s">
        <v>185</v>
      </c>
      <c r="B128" s="1">
        <v>30</v>
      </c>
      <c r="C128" s="26" t="s">
        <v>755</v>
      </c>
      <c r="D128" t="s">
        <v>239</v>
      </c>
      <c r="E128" s="27" t="s">
        <v>756</v>
      </c>
      <c r="F128" s="28" t="s">
        <v>285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>
      <c r="A130" s="1" t="s">
        <v>193</v>
      </c>
      <c r="E130" s="33" t="s">
        <v>5459</v>
      </c>
    </row>
    <row r="131" ht="102">
      <c r="A131" s="1" t="s">
        <v>194</v>
      </c>
      <c r="E131" s="27" t="s">
        <v>5464</v>
      </c>
    </row>
    <row r="132">
      <c r="A132" s="1" t="s">
        <v>182</v>
      </c>
      <c r="C132" s="22" t="s">
        <v>2205</v>
      </c>
      <c r="E132" s="23" t="s">
        <v>2206</v>
      </c>
      <c r="L132" s="24">
        <f>SUMIFS(L133:L184,A133:A184,"P")</f>
        <v>0</v>
      </c>
      <c r="M132" s="24">
        <f>SUMIFS(M133:M184,A133:A184,"P")</f>
        <v>0</v>
      </c>
      <c r="N132" s="25"/>
    </row>
    <row r="133">
      <c r="A133" s="1" t="s">
        <v>185</v>
      </c>
      <c r="B133" s="1">
        <v>31</v>
      </c>
      <c r="C133" s="26" t="s">
        <v>305</v>
      </c>
      <c r="D133" t="s">
        <v>239</v>
      </c>
      <c r="E133" s="27" t="s">
        <v>306</v>
      </c>
      <c r="F133" s="28" t="s">
        <v>289</v>
      </c>
      <c r="G133" s="29">
        <v>60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 ht="25.5">
      <c r="A135" s="1" t="s">
        <v>193</v>
      </c>
      <c r="E135" s="33" t="s">
        <v>5710</v>
      </c>
    </row>
    <row r="136" ht="114.75">
      <c r="A136" s="1" t="s">
        <v>194</v>
      </c>
      <c r="E136" s="27" t="s">
        <v>5482</v>
      </c>
    </row>
    <row r="137">
      <c r="A137" s="1" t="s">
        <v>185</v>
      </c>
      <c r="B137" s="1">
        <v>32</v>
      </c>
      <c r="C137" s="26" t="s">
        <v>308</v>
      </c>
      <c r="D137" t="s">
        <v>239</v>
      </c>
      <c r="E137" s="27" t="s">
        <v>309</v>
      </c>
      <c r="F137" s="28" t="s">
        <v>285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  <c r="E139" s="33" t="s">
        <v>5711</v>
      </c>
    </row>
    <row r="140" ht="102">
      <c r="A140" s="1" t="s">
        <v>194</v>
      </c>
      <c r="E140" s="27" t="s">
        <v>5485</v>
      </c>
    </row>
    <row r="141">
      <c r="A141" s="1" t="s">
        <v>185</v>
      </c>
      <c r="B141" s="1">
        <v>33</v>
      </c>
      <c r="C141" s="26" t="s">
        <v>314</v>
      </c>
      <c r="D141" t="s">
        <v>239</v>
      </c>
      <c r="E141" s="27" t="s">
        <v>315</v>
      </c>
      <c r="F141" s="28" t="s">
        <v>285</v>
      </c>
      <c r="G141" s="29">
        <v>6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>
      <c r="A143" s="1" t="s">
        <v>193</v>
      </c>
      <c r="E143" s="33" t="s">
        <v>5600</v>
      </c>
    </row>
    <row r="144" ht="76.5">
      <c r="A144" s="1" t="s">
        <v>194</v>
      </c>
      <c r="E144" s="27" t="s">
        <v>5487</v>
      </c>
    </row>
    <row r="145">
      <c r="A145" s="1" t="s">
        <v>185</v>
      </c>
      <c r="B145" s="1">
        <v>34</v>
      </c>
      <c r="C145" s="26" t="s">
        <v>2021</v>
      </c>
      <c r="D145" t="s">
        <v>239</v>
      </c>
      <c r="E145" s="27" t="s">
        <v>318</v>
      </c>
      <c r="F145" s="28" t="s">
        <v>285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  <c r="E147" s="33" t="s">
        <v>5712</v>
      </c>
    </row>
    <row r="148" ht="102">
      <c r="A148" s="1" t="s">
        <v>194</v>
      </c>
      <c r="E148" s="27" t="s">
        <v>5489</v>
      </c>
    </row>
    <row r="149" ht="25.5">
      <c r="A149" s="1" t="s">
        <v>185</v>
      </c>
      <c r="B149" s="1">
        <v>35</v>
      </c>
      <c r="C149" s="26" t="s">
        <v>5490</v>
      </c>
      <c r="D149" t="s">
        <v>239</v>
      </c>
      <c r="E149" s="27" t="s">
        <v>5491</v>
      </c>
      <c r="F149" s="28" t="s">
        <v>285</v>
      </c>
      <c r="G149" s="29">
        <v>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>
      <c r="A151" s="1" t="s">
        <v>193</v>
      </c>
      <c r="E151" s="33" t="s">
        <v>5713</v>
      </c>
    </row>
    <row r="152" ht="89.25">
      <c r="A152" s="1" t="s">
        <v>194</v>
      </c>
      <c r="E152" s="27" t="s">
        <v>5492</v>
      </c>
    </row>
    <row r="153">
      <c r="A153" s="1" t="s">
        <v>185</v>
      </c>
      <c r="B153" s="1">
        <v>36</v>
      </c>
      <c r="C153" s="26" t="s">
        <v>1823</v>
      </c>
      <c r="D153" t="s">
        <v>239</v>
      </c>
      <c r="E153" s="27" t="s">
        <v>1824</v>
      </c>
      <c r="F153" s="28" t="s">
        <v>289</v>
      </c>
      <c r="G153" s="29">
        <v>140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>
      <c r="A155" s="1" t="s">
        <v>193</v>
      </c>
      <c r="E155" s="33" t="s">
        <v>5714</v>
      </c>
    </row>
    <row r="156" ht="76.5">
      <c r="A156" s="1" t="s">
        <v>194</v>
      </c>
      <c r="E156" s="27" t="s">
        <v>5494</v>
      </c>
    </row>
    <row r="157" ht="25.5">
      <c r="A157" s="1" t="s">
        <v>185</v>
      </c>
      <c r="B157" s="1">
        <v>37</v>
      </c>
      <c r="C157" s="26" t="s">
        <v>1242</v>
      </c>
      <c r="D157" t="s">
        <v>239</v>
      </c>
      <c r="E157" s="27" t="s">
        <v>1243</v>
      </c>
      <c r="F157" s="28" t="s">
        <v>285</v>
      </c>
      <c r="G157" s="29">
        <v>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>
      <c r="A159" s="1" t="s">
        <v>193</v>
      </c>
      <c r="E159" s="33" t="s">
        <v>5715</v>
      </c>
    </row>
    <row r="160" ht="89.25">
      <c r="A160" s="1" t="s">
        <v>194</v>
      </c>
      <c r="E160" s="27" t="s">
        <v>5509</v>
      </c>
    </row>
    <row r="161">
      <c r="A161" s="1" t="s">
        <v>185</v>
      </c>
      <c r="B161" s="1">
        <v>38</v>
      </c>
      <c r="C161" s="26" t="s">
        <v>1323</v>
      </c>
      <c r="D161" t="s">
        <v>239</v>
      </c>
      <c r="E161" s="27" t="s">
        <v>1324</v>
      </c>
      <c r="F161" s="28" t="s">
        <v>289</v>
      </c>
      <c r="G161" s="29">
        <v>56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>
      <c r="A163" s="1" t="s">
        <v>193</v>
      </c>
      <c r="E163" s="33" t="s">
        <v>5716</v>
      </c>
    </row>
    <row r="164" ht="76.5">
      <c r="A164" s="1" t="s">
        <v>194</v>
      </c>
      <c r="E164" s="27" t="s">
        <v>5523</v>
      </c>
    </row>
    <row r="165">
      <c r="A165" s="1" t="s">
        <v>185</v>
      </c>
      <c r="B165" s="1">
        <v>39</v>
      </c>
      <c r="C165" s="26" t="s">
        <v>1441</v>
      </c>
      <c r="D165" t="s">
        <v>239</v>
      </c>
      <c r="E165" s="27" t="s">
        <v>1442</v>
      </c>
      <c r="F165" s="28" t="s">
        <v>285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  <c r="E167" s="33" t="s">
        <v>5717</v>
      </c>
    </row>
    <row r="168" ht="89.25">
      <c r="A168" s="1" t="s">
        <v>194</v>
      </c>
      <c r="E168" s="27" t="s">
        <v>5630</v>
      </c>
    </row>
    <row r="169">
      <c r="A169" s="1" t="s">
        <v>185</v>
      </c>
      <c r="B169" s="1">
        <v>40</v>
      </c>
      <c r="C169" s="26" t="s">
        <v>5631</v>
      </c>
      <c r="D169" t="s">
        <v>239</v>
      </c>
      <c r="E169" s="27" t="s">
        <v>5632</v>
      </c>
      <c r="F169" s="28" t="s">
        <v>285</v>
      </c>
      <c r="G169" s="29">
        <v>2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 ht="38.25">
      <c r="A171" s="1" t="s">
        <v>193</v>
      </c>
      <c r="E171" s="33" t="s">
        <v>5718</v>
      </c>
    </row>
    <row r="172" ht="102">
      <c r="A172" s="1" t="s">
        <v>194</v>
      </c>
      <c r="E172" s="27" t="s">
        <v>5634</v>
      </c>
    </row>
    <row r="173">
      <c r="A173" s="1" t="s">
        <v>185</v>
      </c>
      <c r="B173" s="1">
        <v>41</v>
      </c>
      <c r="C173" s="26" t="s">
        <v>5635</v>
      </c>
      <c r="D173" t="s">
        <v>239</v>
      </c>
      <c r="E173" s="27" t="s">
        <v>5636</v>
      </c>
      <c r="F173" s="28" t="s">
        <v>289</v>
      </c>
      <c r="G173" s="29">
        <v>100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 ht="25.5">
      <c r="A175" s="1" t="s">
        <v>193</v>
      </c>
      <c r="E175" s="33" t="s">
        <v>5719</v>
      </c>
    </row>
    <row r="176" ht="114.75">
      <c r="A176" s="1" t="s">
        <v>194</v>
      </c>
      <c r="E176" s="27" t="s">
        <v>5638</v>
      </c>
    </row>
    <row r="177" ht="25.5">
      <c r="A177" s="1" t="s">
        <v>185</v>
      </c>
      <c r="B177" s="1">
        <v>42</v>
      </c>
      <c r="C177" s="26" t="s">
        <v>5645</v>
      </c>
      <c r="D177" t="s">
        <v>239</v>
      </c>
      <c r="E177" s="27" t="s">
        <v>5646</v>
      </c>
      <c r="F177" s="28" t="s">
        <v>285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191</v>
      </c>
      <c r="E178" s="27" t="s">
        <v>243</v>
      </c>
    </row>
    <row r="179" ht="25.5">
      <c r="A179" s="1" t="s">
        <v>193</v>
      </c>
      <c r="E179" s="33" t="s">
        <v>5720</v>
      </c>
    </row>
    <row r="180" ht="89.25">
      <c r="A180" s="1" t="s">
        <v>194</v>
      </c>
      <c r="E180" s="27" t="s">
        <v>5561</v>
      </c>
    </row>
    <row r="181">
      <c r="A181" s="1" t="s">
        <v>185</v>
      </c>
      <c r="B181" s="1">
        <v>43</v>
      </c>
      <c r="C181" s="26" t="s">
        <v>5648</v>
      </c>
      <c r="D181" t="s">
        <v>239</v>
      </c>
      <c r="E181" s="27" t="s">
        <v>5649</v>
      </c>
      <c r="F181" s="28" t="s">
        <v>285</v>
      </c>
      <c r="G181" s="29">
        <v>1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191</v>
      </c>
      <c r="E182" s="27" t="s">
        <v>243</v>
      </c>
    </row>
    <row r="183">
      <c r="A183" s="1" t="s">
        <v>193</v>
      </c>
      <c r="E183" s="33" t="s">
        <v>5721</v>
      </c>
    </row>
    <row r="184" ht="114.75">
      <c r="A184" s="1" t="s">
        <v>194</v>
      </c>
      <c r="E184" s="27" t="s">
        <v>5651</v>
      </c>
    </row>
    <row r="185">
      <c r="A185" s="1" t="s">
        <v>182</v>
      </c>
      <c r="C185" s="22" t="s">
        <v>5566</v>
      </c>
      <c r="E185" s="23" t="s">
        <v>5567</v>
      </c>
      <c r="L185" s="24">
        <f>SUMIFS(L186:L217,A186:A217,"P")</f>
        <v>0</v>
      </c>
      <c r="M185" s="24">
        <f>SUMIFS(M186:M217,A186:A217,"P")</f>
        <v>0</v>
      </c>
      <c r="N185" s="25"/>
    </row>
    <row r="186" ht="25.5">
      <c r="A186" s="1" t="s">
        <v>185</v>
      </c>
      <c r="B186" s="1">
        <v>44</v>
      </c>
      <c r="C186" s="26" t="s">
        <v>1326</v>
      </c>
      <c r="D186" t="s">
        <v>239</v>
      </c>
      <c r="E186" s="27" t="s">
        <v>1327</v>
      </c>
      <c r="F186" s="28" t="s">
        <v>285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5570</v>
      </c>
    </row>
    <row r="189" ht="102">
      <c r="A189" s="1" t="s">
        <v>194</v>
      </c>
      <c r="E189" s="27" t="s">
        <v>5569</v>
      </c>
    </row>
    <row r="190" ht="25.5">
      <c r="A190" s="1" t="s">
        <v>185</v>
      </c>
      <c r="B190" s="1">
        <v>45</v>
      </c>
      <c r="C190" s="26" t="s">
        <v>1459</v>
      </c>
      <c r="D190" t="s">
        <v>239</v>
      </c>
      <c r="E190" s="27" t="s">
        <v>1460</v>
      </c>
      <c r="F190" s="28" t="s">
        <v>285</v>
      </c>
      <c r="G190" s="29">
        <v>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5570</v>
      </c>
    </row>
    <row r="193" ht="89.25">
      <c r="A193" s="1" t="s">
        <v>194</v>
      </c>
      <c r="E193" s="27" t="s">
        <v>5571</v>
      </c>
    </row>
    <row r="194">
      <c r="A194" s="1" t="s">
        <v>185</v>
      </c>
      <c r="B194" s="1">
        <v>46</v>
      </c>
      <c r="C194" s="26" t="s">
        <v>5572</v>
      </c>
      <c r="D194" t="s">
        <v>239</v>
      </c>
      <c r="E194" s="27" t="s">
        <v>5573</v>
      </c>
      <c r="F194" s="28" t="s">
        <v>285</v>
      </c>
      <c r="G194" s="29">
        <v>2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5722</v>
      </c>
    </row>
    <row r="197" ht="76.5">
      <c r="A197" s="1" t="s">
        <v>194</v>
      </c>
      <c r="E197" s="27" t="s">
        <v>5574</v>
      </c>
    </row>
    <row r="198">
      <c r="A198" s="1" t="s">
        <v>185</v>
      </c>
      <c r="B198" s="1">
        <v>47</v>
      </c>
      <c r="C198" s="26" t="s">
        <v>2330</v>
      </c>
      <c r="D198" t="s">
        <v>239</v>
      </c>
      <c r="E198" s="27" t="s">
        <v>2331</v>
      </c>
      <c r="F198" s="28" t="s">
        <v>285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5723</v>
      </c>
    </row>
    <row r="201" ht="76.5">
      <c r="A201" s="1" t="s">
        <v>194</v>
      </c>
      <c r="E201" s="27" t="s">
        <v>5576</v>
      </c>
    </row>
    <row r="202">
      <c r="A202" s="1" t="s">
        <v>185</v>
      </c>
      <c r="B202" s="1">
        <v>48</v>
      </c>
      <c r="C202" s="26" t="s">
        <v>1702</v>
      </c>
      <c r="D202" t="s">
        <v>239</v>
      </c>
      <c r="E202" s="27" t="s">
        <v>1703</v>
      </c>
      <c r="F202" s="28" t="s">
        <v>503</v>
      </c>
      <c r="G202" s="29">
        <v>48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5579</v>
      </c>
    </row>
    <row r="205" ht="102">
      <c r="A205" s="1" t="s">
        <v>194</v>
      </c>
      <c r="E205" s="27" t="s">
        <v>5659</v>
      </c>
    </row>
    <row r="206">
      <c r="A206" s="1" t="s">
        <v>185</v>
      </c>
      <c r="B206" s="1">
        <v>49</v>
      </c>
      <c r="C206" s="26" t="s">
        <v>1332</v>
      </c>
      <c r="D206" t="s">
        <v>239</v>
      </c>
      <c r="E206" s="27" t="s">
        <v>1333</v>
      </c>
      <c r="F206" s="28" t="s">
        <v>503</v>
      </c>
      <c r="G206" s="29">
        <v>48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5579</v>
      </c>
    </row>
    <row r="209" ht="89.25">
      <c r="A209" s="1" t="s">
        <v>194</v>
      </c>
      <c r="E209" s="27" t="s">
        <v>5661</v>
      </c>
    </row>
    <row r="210">
      <c r="A210" s="1" t="s">
        <v>185</v>
      </c>
      <c r="B210" s="1">
        <v>50</v>
      </c>
      <c r="C210" s="26" t="s">
        <v>1334</v>
      </c>
      <c r="D210" t="s">
        <v>239</v>
      </c>
      <c r="E210" s="27" t="s">
        <v>1335</v>
      </c>
      <c r="F210" s="28" t="s">
        <v>503</v>
      </c>
      <c r="G210" s="29">
        <v>48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5579</v>
      </c>
    </row>
    <row r="213" ht="89.25">
      <c r="A213" s="1" t="s">
        <v>194</v>
      </c>
      <c r="E213" s="27" t="s">
        <v>5662</v>
      </c>
    </row>
    <row r="214">
      <c r="A214" s="1" t="s">
        <v>185</v>
      </c>
      <c r="B214" s="1">
        <v>51</v>
      </c>
      <c r="C214" s="26" t="s">
        <v>5582</v>
      </c>
      <c r="D214" t="s">
        <v>239</v>
      </c>
      <c r="E214" s="27" t="s">
        <v>5583</v>
      </c>
      <c r="F214" s="28" t="s">
        <v>503</v>
      </c>
      <c r="G214" s="29">
        <v>48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242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191</v>
      </c>
      <c r="E215" s="27" t="s">
        <v>243</v>
      </c>
    </row>
    <row r="216">
      <c r="A216" s="1" t="s">
        <v>193</v>
      </c>
      <c r="E216" s="33" t="s">
        <v>5579</v>
      </c>
    </row>
    <row r="217" ht="89.25">
      <c r="A217" s="1" t="s">
        <v>194</v>
      </c>
      <c r="E217" s="27" t="s">
        <v>5584</v>
      </c>
    </row>
  </sheetData>
  <sheetProtection sheet="1" objects="1" scenarios="1" spinCount="100000" saltValue="H+JS61QCpINamz2ZHcofc3WIWHizdFmPZSIBbY18FjnbSTCQJ1lhn8lg0jYn1GhKTOKO0XQgwHC1zroeNJvSjg==" hashValue="BrG20spFdqYYQaW6XmxUr2/wd6Z2XfpUXlyzonCwpFvYJyufgXubmGCujZxccuLipDQngfivMQOtKQ/O9KfsN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136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136</v>
      </c>
      <c r="D4" s="1"/>
      <c r="E4" s="17" t="s">
        <v>137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COUNTIFS(L8:L445,"=0",A8:A445,"P")+COUNTIFS(L8:L445,"",A8:A445,"P")+SUM(Q8:Q445)</f>
        <v>0</v>
      </c>
    </row>
    <row r="8">
      <c r="A8" s="1" t="s">
        <v>180</v>
      </c>
      <c r="C8" s="22" t="s">
        <v>5724</v>
      </c>
      <c r="E8" s="23" t="s">
        <v>143</v>
      </c>
      <c r="L8" s="24">
        <f>L9+L74+L103+L116+L141+L198+L347+L384</f>
        <v>0</v>
      </c>
      <c r="M8" s="24">
        <f>M9+M74+M103+M116+M141+M198+M347+M384</f>
        <v>0</v>
      </c>
      <c r="N8" s="25"/>
    </row>
    <row r="9">
      <c r="A9" s="1" t="s">
        <v>182</v>
      </c>
      <c r="C9" s="22" t="s">
        <v>5440</v>
      </c>
      <c r="E9" s="23" t="s">
        <v>699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185</v>
      </c>
      <c r="B10" s="1">
        <v>8</v>
      </c>
      <c r="C10" s="26" t="s">
        <v>3260</v>
      </c>
      <c r="D10" t="s">
        <v>239</v>
      </c>
      <c r="E10" s="27" t="s">
        <v>3261</v>
      </c>
      <c r="F10" s="28" t="s">
        <v>289</v>
      </c>
      <c r="G10" s="29">
        <v>2007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51">
      <c r="A12" s="1" t="s">
        <v>193</v>
      </c>
      <c r="E12" s="33" t="s">
        <v>5725</v>
      </c>
    </row>
    <row r="13">
      <c r="A13" s="1" t="s">
        <v>194</v>
      </c>
      <c r="E13" s="27" t="s">
        <v>1251</v>
      </c>
    </row>
    <row r="14">
      <c r="A14" s="1" t="s">
        <v>185</v>
      </c>
      <c r="B14" s="1">
        <v>9</v>
      </c>
      <c r="C14" s="26" t="s">
        <v>700</v>
      </c>
      <c r="D14" t="s">
        <v>239</v>
      </c>
      <c r="E14" s="27" t="s">
        <v>701</v>
      </c>
      <c r="F14" s="28" t="s">
        <v>269</v>
      </c>
      <c r="G14" s="29">
        <v>2007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25.5">
      <c r="A16" s="1" t="s">
        <v>193</v>
      </c>
      <c r="E16" s="33" t="s">
        <v>5726</v>
      </c>
    </row>
    <row r="17" ht="38.25">
      <c r="A17" s="1" t="s">
        <v>194</v>
      </c>
      <c r="E17" s="27" t="s">
        <v>5443</v>
      </c>
    </row>
    <row r="18">
      <c r="A18" s="1" t="s">
        <v>185</v>
      </c>
      <c r="B18" s="1">
        <v>10</v>
      </c>
      <c r="C18" s="26" t="s">
        <v>5727</v>
      </c>
      <c r="D18" t="s">
        <v>239</v>
      </c>
      <c r="E18" s="27" t="s">
        <v>5728</v>
      </c>
      <c r="F18" s="28" t="s">
        <v>241</v>
      </c>
      <c r="G18" s="29">
        <v>80.5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 ht="25.5">
      <c r="A20" s="1" t="s">
        <v>193</v>
      </c>
      <c r="E20" s="33" t="s">
        <v>5729</v>
      </c>
    </row>
    <row r="21" ht="63.75">
      <c r="A21" s="1" t="s">
        <v>194</v>
      </c>
      <c r="E21" s="27" t="s">
        <v>2893</v>
      </c>
    </row>
    <row r="22">
      <c r="A22" s="1" t="s">
        <v>185</v>
      </c>
      <c r="B22" s="1">
        <v>11</v>
      </c>
      <c r="C22" s="26" t="s">
        <v>5730</v>
      </c>
      <c r="D22" t="s">
        <v>239</v>
      </c>
      <c r="E22" s="27" t="s">
        <v>5731</v>
      </c>
      <c r="F22" s="28" t="s">
        <v>503</v>
      </c>
      <c r="G22" s="29">
        <v>600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38.25">
      <c r="A24" s="1" t="s">
        <v>193</v>
      </c>
      <c r="E24" s="33" t="s">
        <v>5732</v>
      </c>
    </row>
    <row r="25" ht="38.25">
      <c r="A25" s="1" t="s">
        <v>194</v>
      </c>
      <c r="E25" s="27" t="s">
        <v>5072</v>
      </c>
    </row>
    <row r="26">
      <c r="A26" s="1" t="s">
        <v>185</v>
      </c>
      <c r="B26" s="1">
        <v>12</v>
      </c>
      <c r="C26" s="26" t="s">
        <v>250</v>
      </c>
      <c r="D26" t="s">
        <v>239</v>
      </c>
      <c r="E26" s="27" t="s">
        <v>251</v>
      </c>
      <c r="F26" s="28" t="s">
        <v>241</v>
      </c>
      <c r="G26" s="29">
        <v>15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 ht="63.75">
      <c r="A28" s="1" t="s">
        <v>193</v>
      </c>
      <c r="E28" s="33" t="s">
        <v>5733</v>
      </c>
    </row>
    <row r="29" ht="318.75">
      <c r="A29" s="1" t="s">
        <v>194</v>
      </c>
      <c r="E29" s="27" t="s">
        <v>5445</v>
      </c>
    </row>
    <row r="30">
      <c r="A30" s="1" t="s">
        <v>185</v>
      </c>
      <c r="B30" s="1">
        <v>13</v>
      </c>
      <c r="C30" s="26" t="s">
        <v>256</v>
      </c>
      <c r="D30" t="s">
        <v>239</v>
      </c>
      <c r="E30" s="27" t="s">
        <v>257</v>
      </c>
      <c r="F30" s="28" t="s">
        <v>241</v>
      </c>
      <c r="G30" s="29">
        <v>994.96000000000004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 ht="51">
      <c r="A32" s="1" t="s">
        <v>193</v>
      </c>
      <c r="E32" s="33" t="s">
        <v>5734</v>
      </c>
    </row>
    <row r="33" ht="318.75">
      <c r="A33" s="1" t="s">
        <v>194</v>
      </c>
      <c r="E33" s="27" t="s">
        <v>5445</v>
      </c>
    </row>
    <row r="34">
      <c r="A34" s="1" t="s">
        <v>185</v>
      </c>
      <c r="B34" s="1">
        <v>14</v>
      </c>
      <c r="C34" s="26" t="s">
        <v>5735</v>
      </c>
      <c r="D34" t="s">
        <v>239</v>
      </c>
      <c r="E34" s="27" t="s">
        <v>5736</v>
      </c>
      <c r="F34" s="28" t="s">
        <v>241</v>
      </c>
      <c r="G34" s="29">
        <v>233.71199999999999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 ht="140.25">
      <c r="A36" s="1" t="s">
        <v>193</v>
      </c>
      <c r="E36" s="33" t="s">
        <v>5737</v>
      </c>
    </row>
    <row r="37" ht="318.75">
      <c r="A37" s="1" t="s">
        <v>194</v>
      </c>
      <c r="E37" s="27" t="s">
        <v>5445</v>
      </c>
    </row>
    <row r="38">
      <c r="A38" s="1" t="s">
        <v>185</v>
      </c>
      <c r="B38" s="1">
        <v>15</v>
      </c>
      <c r="C38" s="26" t="s">
        <v>709</v>
      </c>
      <c r="D38" t="s">
        <v>239</v>
      </c>
      <c r="E38" s="27" t="s">
        <v>710</v>
      </c>
      <c r="F38" s="28" t="s">
        <v>289</v>
      </c>
      <c r="G38" s="29">
        <v>232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25.5">
      <c r="A40" s="1" t="s">
        <v>193</v>
      </c>
      <c r="E40" s="33" t="s">
        <v>5738</v>
      </c>
    </row>
    <row r="41" ht="25.5">
      <c r="A41" s="1" t="s">
        <v>194</v>
      </c>
      <c r="E41" s="27" t="s">
        <v>5591</v>
      </c>
    </row>
    <row r="42">
      <c r="A42" s="1" t="s">
        <v>185</v>
      </c>
      <c r="B42" s="1">
        <v>16</v>
      </c>
      <c r="C42" s="26" t="s">
        <v>262</v>
      </c>
      <c r="D42" t="s">
        <v>239</v>
      </c>
      <c r="E42" s="27" t="s">
        <v>263</v>
      </c>
      <c r="F42" s="28" t="s">
        <v>241</v>
      </c>
      <c r="G42" s="29">
        <v>1009.96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 ht="38.25">
      <c r="A44" s="1" t="s">
        <v>193</v>
      </c>
      <c r="E44" s="33" t="s">
        <v>5739</v>
      </c>
    </row>
    <row r="45" ht="229.5">
      <c r="A45" s="1" t="s">
        <v>194</v>
      </c>
      <c r="E45" s="27" t="s">
        <v>2792</v>
      </c>
    </row>
    <row r="46">
      <c r="A46" s="1" t="s">
        <v>185</v>
      </c>
      <c r="B46" s="1">
        <v>17</v>
      </c>
      <c r="C46" s="26" t="s">
        <v>5740</v>
      </c>
      <c r="D46" t="s">
        <v>239</v>
      </c>
      <c r="E46" s="27" t="s">
        <v>5741</v>
      </c>
      <c r="F46" s="28" t="s">
        <v>241</v>
      </c>
      <c r="G46" s="29">
        <v>233.71199999999999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 ht="25.5">
      <c r="A48" s="1" t="s">
        <v>193</v>
      </c>
      <c r="E48" s="33" t="s">
        <v>5742</v>
      </c>
    </row>
    <row r="49" ht="280.5">
      <c r="A49" s="1" t="s">
        <v>194</v>
      </c>
      <c r="E49" s="27" t="s">
        <v>5743</v>
      </c>
    </row>
    <row r="50">
      <c r="A50" s="1" t="s">
        <v>185</v>
      </c>
      <c r="B50" s="1">
        <v>18</v>
      </c>
      <c r="C50" s="26" t="s">
        <v>3004</v>
      </c>
      <c r="D50" t="s">
        <v>239</v>
      </c>
      <c r="E50" s="27" t="s">
        <v>3005</v>
      </c>
      <c r="F50" s="28" t="s">
        <v>241</v>
      </c>
      <c r="G50" s="29">
        <v>46.741999999999997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 ht="25.5">
      <c r="A52" s="1" t="s">
        <v>193</v>
      </c>
      <c r="E52" s="33" t="s">
        <v>5744</v>
      </c>
    </row>
    <row r="53" ht="293.25">
      <c r="A53" s="1" t="s">
        <v>194</v>
      </c>
      <c r="E53" s="27" t="s">
        <v>5745</v>
      </c>
    </row>
    <row r="54">
      <c r="A54" s="1" t="s">
        <v>185</v>
      </c>
      <c r="B54" s="1">
        <v>19</v>
      </c>
      <c r="C54" s="26" t="s">
        <v>5450</v>
      </c>
      <c r="D54" t="s">
        <v>239</v>
      </c>
      <c r="E54" s="27" t="s">
        <v>5451</v>
      </c>
      <c r="F54" s="28" t="s">
        <v>269</v>
      </c>
      <c r="G54" s="29">
        <v>4014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 ht="25.5">
      <c r="A56" s="1" t="s">
        <v>193</v>
      </c>
      <c r="E56" s="33" t="s">
        <v>5746</v>
      </c>
    </row>
    <row r="57" ht="38.25">
      <c r="A57" s="1" t="s">
        <v>194</v>
      </c>
      <c r="E57" s="27" t="s">
        <v>5453</v>
      </c>
    </row>
    <row r="58">
      <c r="A58" s="1" t="s">
        <v>185</v>
      </c>
      <c r="B58" s="1">
        <v>20</v>
      </c>
      <c r="C58" s="26" t="s">
        <v>3235</v>
      </c>
      <c r="D58" t="s">
        <v>239</v>
      </c>
      <c r="E58" s="27" t="s">
        <v>3236</v>
      </c>
      <c r="F58" s="28" t="s">
        <v>241</v>
      </c>
      <c r="G58" s="29">
        <v>47.667999999999999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 ht="127.5">
      <c r="A60" s="1" t="s">
        <v>193</v>
      </c>
      <c r="E60" s="33" t="s">
        <v>5747</v>
      </c>
    </row>
    <row r="61" ht="357">
      <c r="A61" s="1" t="s">
        <v>194</v>
      </c>
      <c r="E61" s="27" t="s">
        <v>2828</v>
      </c>
    </row>
    <row r="62">
      <c r="A62" s="1" t="s">
        <v>185</v>
      </c>
      <c r="B62" s="1">
        <v>21</v>
      </c>
      <c r="C62" s="26" t="s">
        <v>5748</v>
      </c>
      <c r="D62" t="s">
        <v>239</v>
      </c>
      <c r="E62" s="27" t="s">
        <v>5749</v>
      </c>
      <c r="F62" s="28" t="s">
        <v>269</v>
      </c>
      <c r="G62" s="29">
        <v>80.5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 ht="25.5">
      <c r="A64" s="1" t="s">
        <v>193</v>
      </c>
      <c r="E64" s="33" t="s">
        <v>5750</v>
      </c>
    </row>
    <row r="65" ht="102">
      <c r="A65" s="1" t="s">
        <v>194</v>
      </c>
      <c r="E65" s="27" t="s">
        <v>5751</v>
      </c>
    </row>
    <row r="66">
      <c r="A66" s="1" t="s">
        <v>185</v>
      </c>
      <c r="B66" s="1">
        <v>22</v>
      </c>
      <c r="C66" s="26" t="s">
        <v>1118</v>
      </c>
      <c r="D66" t="s">
        <v>239</v>
      </c>
      <c r="E66" s="27" t="s">
        <v>1119</v>
      </c>
      <c r="F66" s="28" t="s">
        <v>285</v>
      </c>
      <c r="G66" s="29">
        <v>14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 ht="25.5">
      <c r="A68" s="1" t="s">
        <v>193</v>
      </c>
      <c r="E68" s="33" t="s">
        <v>5752</v>
      </c>
    </row>
    <row r="69" ht="102">
      <c r="A69" s="1" t="s">
        <v>194</v>
      </c>
      <c r="E69" s="27" t="s">
        <v>5753</v>
      </c>
    </row>
    <row r="70" ht="25.5">
      <c r="A70" s="1" t="s">
        <v>185</v>
      </c>
      <c r="B70" s="1">
        <v>23</v>
      </c>
      <c r="C70" s="26" t="s">
        <v>747</v>
      </c>
      <c r="D70" t="s">
        <v>239</v>
      </c>
      <c r="E70" s="27" t="s">
        <v>748</v>
      </c>
      <c r="F70" s="28" t="s">
        <v>285</v>
      </c>
      <c r="G70" s="29">
        <v>264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 ht="25.5">
      <c r="A72" s="1" t="s">
        <v>193</v>
      </c>
      <c r="E72" s="33" t="s">
        <v>5754</v>
      </c>
    </row>
    <row r="73" ht="38.25">
      <c r="A73" s="1" t="s">
        <v>194</v>
      </c>
      <c r="E73" s="27" t="s">
        <v>1615</v>
      </c>
    </row>
    <row r="74">
      <c r="A74" s="1" t="s">
        <v>182</v>
      </c>
      <c r="C74" s="22" t="s">
        <v>2477</v>
      </c>
      <c r="E74" s="23" t="s">
        <v>5455</v>
      </c>
      <c r="L74" s="24">
        <f>SUMIFS(L75:L102,A75:A102,"P")</f>
        <v>0</v>
      </c>
      <c r="M74" s="24">
        <f>SUMIFS(M75:M102,A75:A102,"P")</f>
        <v>0</v>
      </c>
      <c r="N74" s="25"/>
    </row>
    <row r="75" ht="25.5">
      <c r="A75" s="1" t="s">
        <v>185</v>
      </c>
      <c r="B75" s="1">
        <v>1</v>
      </c>
      <c r="C75" s="26" t="s">
        <v>186</v>
      </c>
      <c r="D75" t="s">
        <v>187</v>
      </c>
      <c r="E75" s="27" t="s">
        <v>188</v>
      </c>
      <c r="F75" s="28" t="s">
        <v>189</v>
      </c>
      <c r="G75" s="29">
        <v>417.17500000000001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192</v>
      </c>
    </row>
    <row r="77" ht="76.5">
      <c r="A77" s="1" t="s">
        <v>193</v>
      </c>
      <c r="E77" s="33" t="s">
        <v>5755</v>
      </c>
    </row>
    <row r="78" ht="153">
      <c r="A78" s="1" t="s">
        <v>194</v>
      </c>
      <c r="E78" s="27" t="s">
        <v>195</v>
      </c>
    </row>
    <row r="79" ht="25.5">
      <c r="A79" s="1" t="s">
        <v>185</v>
      </c>
      <c r="B79" s="1">
        <v>2</v>
      </c>
      <c r="C79" s="26" t="s">
        <v>1009</v>
      </c>
      <c r="D79" t="s">
        <v>1010</v>
      </c>
      <c r="E79" s="27" t="s">
        <v>1011</v>
      </c>
      <c r="F79" s="28" t="s">
        <v>189</v>
      </c>
      <c r="G79" s="29">
        <v>15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192</v>
      </c>
    </row>
    <row r="81">
      <c r="A81" s="1" t="s">
        <v>193</v>
      </c>
      <c r="E81" s="33" t="s">
        <v>5756</v>
      </c>
    </row>
    <row r="82" ht="153">
      <c r="A82" s="1" t="s">
        <v>194</v>
      </c>
      <c r="E82" s="27" t="s">
        <v>195</v>
      </c>
    </row>
    <row r="83" ht="25.5">
      <c r="A83" s="1" t="s">
        <v>185</v>
      </c>
      <c r="B83" s="1">
        <v>3</v>
      </c>
      <c r="C83" s="26" t="s">
        <v>202</v>
      </c>
      <c r="D83" t="s">
        <v>203</v>
      </c>
      <c r="E83" s="27" t="s">
        <v>204</v>
      </c>
      <c r="F83" s="28" t="s">
        <v>189</v>
      </c>
      <c r="G83" s="29">
        <v>25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192</v>
      </c>
    </row>
    <row r="85" ht="25.5">
      <c r="A85" s="1" t="s">
        <v>193</v>
      </c>
      <c r="E85" s="33" t="s">
        <v>5757</v>
      </c>
    </row>
    <row r="86" ht="153">
      <c r="A86" s="1" t="s">
        <v>194</v>
      </c>
      <c r="E86" s="27" t="s">
        <v>195</v>
      </c>
    </row>
    <row r="87" ht="25.5">
      <c r="A87" s="1" t="s">
        <v>185</v>
      </c>
      <c r="B87" s="1">
        <v>4</v>
      </c>
      <c r="C87" s="26" t="s">
        <v>205</v>
      </c>
      <c r="D87" t="s">
        <v>206</v>
      </c>
      <c r="E87" s="27" t="s">
        <v>207</v>
      </c>
      <c r="F87" s="28" t="s">
        <v>189</v>
      </c>
      <c r="G87" s="29">
        <v>3.0110000000000001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192</v>
      </c>
    </row>
    <row r="89" ht="25.5">
      <c r="A89" s="1" t="s">
        <v>193</v>
      </c>
      <c r="E89" s="33" t="s">
        <v>5758</v>
      </c>
    </row>
    <row r="90" ht="153">
      <c r="A90" s="1" t="s">
        <v>194</v>
      </c>
      <c r="E90" s="27" t="s">
        <v>195</v>
      </c>
    </row>
    <row r="91" ht="25.5">
      <c r="A91" s="1" t="s">
        <v>185</v>
      </c>
      <c r="B91" s="1">
        <v>5</v>
      </c>
      <c r="C91" s="26" t="s">
        <v>209</v>
      </c>
      <c r="D91" t="s">
        <v>210</v>
      </c>
      <c r="E91" s="27" t="s">
        <v>211</v>
      </c>
      <c r="F91" s="28" t="s">
        <v>189</v>
      </c>
      <c r="G91" s="29">
        <v>15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190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191</v>
      </c>
      <c r="E92" s="27" t="s">
        <v>192</v>
      </c>
    </row>
    <row r="93">
      <c r="A93" s="1" t="s">
        <v>193</v>
      </c>
      <c r="E93" s="33" t="s">
        <v>5756</v>
      </c>
    </row>
    <row r="94" ht="153">
      <c r="A94" s="1" t="s">
        <v>194</v>
      </c>
      <c r="E94" s="27" t="s">
        <v>195</v>
      </c>
    </row>
    <row r="95" ht="38.25">
      <c r="A95" s="1" t="s">
        <v>185</v>
      </c>
      <c r="B95" s="1">
        <v>6</v>
      </c>
      <c r="C95" s="26" t="s">
        <v>212</v>
      </c>
      <c r="D95" t="s">
        <v>213</v>
      </c>
      <c r="E95" s="27" t="s">
        <v>214</v>
      </c>
      <c r="F95" s="28" t="s">
        <v>189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190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191</v>
      </c>
      <c r="E96" s="27" t="s">
        <v>192</v>
      </c>
    </row>
    <row r="97">
      <c r="A97" s="1" t="s">
        <v>193</v>
      </c>
      <c r="E97" s="33" t="s">
        <v>5702</v>
      </c>
    </row>
    <row r="98" ht="153">
      <c r="A98" s="1" t="s">
        <v>194</v>
      </c>
      <c r="E98" s="27" t="s">
        <v>195</v>
      </c>
    </row>
    <row r="99" ht="25.5">
      <c r="A99" s="1" t="s">
        <v>185</v>
      </c>
      <c r="B99" s="1">
        <v>7</v>
      </c>
      <c r="C99" s="26" t="s">
        <v>230</v>
      </c>
      <c r="D99" t="s">
        <v>231</v>
      </c>
      <c r="E99" s="27" t="s">
        <v>232</v>
      </c>
      <c r="F99" s="28" t="s">
        <v>189</v>
      </c>
      <c r="G99" s="29">
        <v>20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190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191</v>
      </c>
      <c r="E100" s="27" t="s">
        <v>192</v>
      </c>
    </row>
    <row r="101">
      <c r="A101" s="1" t="s">
        <v>193</v>
      </c>
      <c r="E101" s="33" t="s">
        <v>5759</v>
      </c>
    </row>
    <row r="102" ht="153">
      <c r="A102" s="1" t="s">
        <v>194</v>
      </c>
      <c r="E102" s="27" t="s">
        <v>195</v>
      </c>
    </row>
    <row r="103">
      <c r="A103" s="1" t="s">
        <v>182</v>
      </c>
      <c r="C103" s="22" t="s">
        <v>778</v>
      </c>
      <c r="E103" s="23" t="s">
        <v>2801</v>
      </c>
      <c r="L103" s="24">
        <f>SUMIFS(L104:L115,A104:A115,"P")</f>
        <v>0</v>
      </c>
      <c r="M103" s="24">
        <f>SUMIFS(M104:M115,A104:A115,"P")</f>
        <v>0</v>
      </c>
      <c r="N103" s="25"/>
    </row>
    <row r="104">
      <c r="A104" s="1" t="s">
        <v>185</v>
      </c>
      <c r="B104" s="1">
        <v>24</v>
      </c>
      <c r="C104" s="26" t="s">
        <v>5760</v>
      </c>
      <c r="D104" t="s">
        <v>239</v>
      </c>
      <c r="E104" s="27" t="s">
        <v>5761</v>
      </c>
      <c r="F104" s="28" t="s">
        <v>269</v>
      </c>
      <c r="G104" s="29">
        <v>1300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 ht="25.5">
      <c r="A106" s="1" t="s">
        <v>193</v>
      </c>
      <c r="E106" s="33" t="s">
        <v>5762</v>
      </c>
    </row>
    <row r="107" ht="331.5">
      <c r="A107" s="1" t="s">
        <v>194</v>
      </c>
      <c r="E107" s="27" t="s">
        <v>5763</v>
      </c>
    </row>
    <row r="108">
      <c r="A108" s="1" t="s">
        <v>185</v>
      </c>
      <c r="B108" s="1">
        <v>25</v>
      </c>
      <c r="C108" s="26" t="s">
        <v>3207</v>
      </c>
      <c r="D108" t="s">
        <v>239</v>
      </c>
      <c r="E108" s="27" t="s">
        <v>3208</v>
      </c>
      <c r="F108" s="28" t="s">
        <v>189</v>
      </c>
      <c r="G108" s="29">
        <v>201.376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 ht="25.5">
      <c r="A110" s="1" t="s">
        <v>193</v>
      </c>
      <c r="E110" s="33" t="s">
        <v>5764</v>
      </c>
    </row>
    <row r="111">
      <c r="A111" s="1" t="s">
        <v>194</v>
      </c>
      <c r="E111" s="27" t="s">
        <v>3210</v>
      </c>
    </row>
    <row r="112">
      <c r="A112" s="1" t="s">
        <v>185</v>
      </c>
      <c r="B112" s="1">
        <v>26</v>
      </c>
      <c r="C112" s="26" t="s">
        <v>5765</v>
      </c>
      <c r="D112" t="s">
        <v>239</v>
      </c>
      <c r="E112" s="27" t="s">
        <v>5766</v>
      </c>
      <c r="F112" s="28" t="s">
        <v>241</v>
      </c>
      <c r="G112" s="29">
        <v>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  <c r="E114" s="33" t="s">
        <v>5767</v>
      </c>
    </row>
    <row r="115" ht="357">
      <c r="A115" s="1" t="s">
        <v>194</v>
      </c>
      <c r="E115" s="27" t="s">
        <v>5597</v>
      </c>
    </row>
    <row r="116">
      <c r="A116" s="1" t="s">
        <v>182</v>
      </c>
      <c r="C116" s="22" t="s">
        <v>1304</v>
      </c>
      <c r="E116" s="23" t="s">
        <v>1305</v>
      </c>
      <c r="L116" s="24">
        <f>SUMIFS(L117:L140,A117:A140,"P")</f>
        <v>0</v>
      </c>
      <c r="M116" s="24">
        <f>SUMIFS(M117:M140,A117:A140,"P")</f>
        <v>0</v>
      </c>
      <c r="N116" s="25"/>
    </row>
    <row r="117">
      <c r="A117" s="1" t="s">
        <v>185</v>
      </c>
      <c r="B117" s="1">
        <v>27</v>
      </c>
      <c r="C117" s="26" t="s">
        <v>5768</v>
      </c>
      <c r="D117" t="s">
        <v>239</v>
      </c>
      <c r="E117" s="27" t="s">
        <v>5769</v>
      </c>
      <c r="F117" s="28" t="s">
        <v>285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>
      <c r="A119" s="1" t="s">
        <v>193</v>
      </c>
      <c r="E119" s="33" t="s">
        <v>5770</v>
      </c>
    </row>
    <row r="120" ht="89.25">
      <c r="A120" s="1" t="s">
        <v>194</v>
      </c>
      <c r="E120" s="27" t="s">
        <v>5771</v>
      </c>
    </row>
    <row r="121">
      <c r="A121" s="1" t="s">
        <v>185</v>
      </c>
      <c r="B121" s="1">
        <v>28</v>
      </c>
      <c r="C121" s="26" t="s">
        <v>5772</v>
      </c>
      <c r="D121" t="s">
        <v>239</v>
      </c>
      <c r="E121" s="27" t="s">
        <v>5773</v>
      </c>
      <c r="F121" s="28" t="s">
        <v>285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5774</v>
      </c>
    </row>
    <row r="124" ht="89.25">
      <c r="A124" s="1" t="s">
        <v>194</v>
      </c>
      <c r="E124" s="27" t="s">
        <v>5775</v>
      </c>
    </row>
    <row r="125">
      <c r="A125" s="1" t="s">
        <v>185</v>
      </c>
      <c r="B125" s="1">
        <v>29</v>
      </c>
      <c r="C125" s="26" t="s">
        <v>5776</v>
      </c>
      <c r="D125" t="s">
        <v>239</v>
      </c>
      <c r="E125" s="27" t="s">
        <v>5777</v>
      </c>
      <c r="F125" s="28" t="s">
        <v>285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>
      <c r="A127" s="1" t="s">
        <v>193</v>
      </c>
      <c r="E127" s="33" t="s">
        <v>5774</v>
      </c>
    </row>
    <row r="128" ht="89.25">
      <c r="A128" s="1" t="s">
        <v>194</v>
      </c>
      <c r="E128" s="27" t="s">
        <v>5775</v>
      </c>
    </row>
    <row r="129">
      <c r="A129" s="1" t="s">
        <v>185</v>
      </c>
      <c r="B129" s="1">
        <v>30</v>
      </c>
      <c r="C129" s="26" t="s">
        <v>5778</v>
      </c>
      <c r="D129" t="s">
        <v>239</v>
      </c>
      <c r="E129" s="27" t="s">
        <v>5779</v>
      </c>
      <c r="F129" s="28" t="s">
        <v>285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>
      <c r="A131" s="1" t="s">
        <v>193</v>
      </c>
      <c r="E131" s="33" t="s">
        <v>5774</v>
      </c>
    </row>
    <row r="132" ht="89.25">
      <c r="A132" s="1" t="s">
        <v>194</v>
      </c>
      <c r="E132" s="27" t="s">
        <v>5775</v>
      </c>
    </row>
    <row r="133" ht="25.5">
      <c r="A133" s="1" t="s">
        <v>185</v>
      </c>
      <c r="B133" s="1">
        <v>31</v>
      </c>
      <c r="C133" s="26" t="s">
        <v>5780</v>
      </c>
      <c r="D133" t="s">
        <v>239</v>
      </c>
      <c r="E133" s="27" t="s">
        <v>5781</v>
      </c>
      <c r="F133" s="28" t="s">
        <v>285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>
      <c r="A135" s="1" t="s">
        <v>193</v>
      </c>
      <c r="E135" s="33" t="s">
        <v>5774</v>
      </c>
    </row>
    <row r="136" ht="89.25">
      <c r="A136" s="1" t="s">
        <v>194</v>
      </c>
      <c r="E136" s="27" t="s">
        <v>5782</v>
      </c>
    </row>
    <row r="137">
      <c r="A137" s="1" t="s">
        <v>185</v>
      </c>
      <c r="B137" s="1">
        <v>32</v>
      </c>
      <c r="C137" s="26" t="s">
        <v>5783</v>
      </c>
      <c r="D137" t="s">
        <v>239</v>
      </c>
      <c r="E137" s="27" t="s">
        <v>5784</v>
      </c>
      <c r="F137" s="28" t="s">
        <v>285</v>
      </c>
      <c r="G137" s="29">
        <v>6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  <c r="E139" s="33" t="s">
        <v>5785</v>
      </c>
    </row>
    <row r="140" ht="76.5">
      <c r="A140" s="1" t="s">
        <v>194</v>
      </c>
      <c r="E140" s="27" t="s">
        <v>5786</v>
      </c>
    </row>
    <row r="141">
      <c r="A141" s="1" t="s">
        <v>182</v>
      </c>
      <c r="C141" s="22" t="s">
        <v>2187</v>
      </c>
      <c r="E141" s="23" t="s">
        <v>5460</v>
      </c>
      <c r="L141" s="24">
        <f>SUMIFS(L142:L197,A142:A197,"P")</f>
        <v>0</v>
      </c>
      <c r="M141" s="24">
        <f>SUMIFS(M142:M197,A142:A197,"P")</f>
        <v>0</v>
      </c>
      <c r="N141" s="25"/>
    </row>
    <row r="142">
      <c r="A142" s="1" t="s">
        <v>185</v>
      </c>
      <c r="B142" s="1">
        <v>33</v>
      </c>
      <c r="C142" s="26" t="s">
        <v>5787</v>
      </c>
      <c r="D142" t="s">
        <v>239</v>
      </c>
      <c r="E142" s="27" t="s">
        <v>5788</v>
      </c>
      <c r="F142" s="28" t="s">
        <v>289</v>
      </c>
      <c r="G142" s="29">
        <v>96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242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 ht="51">
      <c r="A144" s="1" t="s">
        <v>193</v>
      </c>
      <c r="E144" s="33" t="s">
        <v>5789</v>
      </c>
    </row>
    <row r="145" ht="38.25">
      <c r="A145" s="1" t="s">
        <v>194</v>
      </c>
      <c r="E145" s="27" t="s">
        <v>5790</v>
      </c>
    </row>
    <row r="146" ht="25.5">
      <c r="A146" s="1" t="s">
        <v>185</v>
      </c>
      <c r="B146" s="1">
        <v>34</v>
      </c>
      <c r="C146" s="26" t="s">
        <v>715</v>
      </c>
      <c r="D146" t="s">
        <v>239</v>
      </c>
      <c r="E146" s="27" t="s">
        <v>716</v>
      </c>
      <c r="F146" s="28" t="s">
        <v>285</v>
      </c>
      <c r="G146" s="29">
        <v>80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242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  <c r="E148" s="33" t="s">
        <v>5791</v>
      </c>
    </row>
    <row r="149" ht="76.5">
      <c r="A149" s="1" t="s">
        <v>194</v>
      </c>
      <c r="E149" s="27" t="s">
        <v>5462</v>
      </c>
    </row>
    <row r="150">
      <c r="A150" s="1" t="s">
        <v>185</v>
      </c>
      <c r="B150" s="1">
        <v>35</v>
      </c>
      <c r="C150" s="26" t="s">
        <v>722</v>
      </c>
      <c r="D150" t="s">
        <v>239</v>
      </c>
      <c r="E150" s="27" t="s">
        <v>723</v>
      </c>
      <c r="F150" s="28" t="s">
        <v>285</v>
      </c>
      <c r="G150" s="29">
        <v>160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242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  <c r="E152" s="33" t="s">
        <v>5792</v>
      </c>
    </row>
    <row r="153" ht="76.5">
      <c r="A153" s="1" t="s">
        <v>194</v>
      </c>
      <c r="E153" s="27" t="s">
        <v>5462</v>
      </c>
    </row>
    <row r="154">
      <c r="A154" s="1" t="s">
        <v>185</v>
      </c>
      <c r="B154" s="1">
        <v>36</v>
      </c>
      <c r="C154" s="26" t="s">
        <v>287</v>
      </c>
      <c r="D154" t="s">
        <v>239</v>
      </c>
      <c r="E154" s="27" t="s">
        <v>288</v>
      </c>
      <c r="F154" s="28" t="s">
        <v>289</v>
      </c>
      <c r="G154" s="29">
        <v>692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242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191</v>
      </c>
      <c r="E155" s="27" t="s">
        <v>243</v>
      </c>
    </row>
    <row r="156" ht="25.5">
      <c r="A156" s="1" t="s">
        <v>193</v>
      </c>
      <c r="E156" s="33" t="s">
        <v>5793</v>
      </c>
    </row>
    <row r="157" ht="102">
      <c r="A157" s="1" t="s">
        <v>194</v>
      </c>
      <c r="E157" s="27" t="s">
        <v>5464</v>
      </c>
    </row>
    <row r="158">
      <c r="A158" s="1" t="s">
        <v>185</v>
      </c>
      <c r="B158" s="1">
        <v>37</v>
      </c>
      <c r="C158" s="26" t="s">
        <v>540</v>
      </c>
      <c r="D158" t="s">
        <v>239</v>
      </c>
      <c r="E158" s="27" t="s">
        <v>541</v>
      </c>
      <c r="F158" s="28" t="s">
        <v>289</v>
      </c>
      <c r="G158" s="29">
        <v>1047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242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191</v>
      </c>
      <c r="E159" s="27" t="s">
        <v>243</v>
      </c>
    </row>
    <row r="160" ht="25.5">
      <c r="A160" s="1" t="s">
        <v>193</v>
      </c>
      <c r="E160" s="33" t="s">
        <v>5794</v>
      </c>
    </row>
    <row r="161" ht="102">
      <c r="A161" s="1" t="s">
        <v>194</v>
      </c>
      <c r="E161" s="27" t="s">
        <v>5464</v>
      </c>
    </row>
    <row r="162">
      <c r="A162" s="1" t="s">
        <v>185</v>
      </c>
      <c r="B162" s="1">
        <v>38</v>
      </c>
      <c r="C162" s="26" t="s">
        <v>5607</v>
      </c>
      <c r="D162" t="s">
        <v>239</v>
      </c>
      <c r="E162" s="27" t="s">
        <v>5608</v>
      </c>
      <c r="F162" s="28" t="s">
        <v>289</v>
      </c>
      <c r="G162" s="29">
        <v>581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242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191</v>
      </c>
      <c r="E163" s="27" t="s">
        <v>243</v>
      </c>
    </row>
    <row r="164" ht="51">
      <c r="A164" s="1" t="s">
        <v>193</v>
      </c>
      <c r="E164" s="33" t="s">
        <v>5795</v>
      </c>
    </row>
    <row r="165" ht="76.5">
      <c r="A165" s="1" t="s">
        <v>194</v>
      </c>
      <c r="E165" s="27" t="s">
        <v>5610</v>
      </c>
    </row>
    <row r="166">
      <c r="A166" s="1" t="s">
        <v>185</v>
      </c>
      <c r="B166" s="1">
        <v>39</v>
      </c>
      <c r="C166" s="26" t="s">
        <v>294</v>
      </c>
      <c r="D166" t="s">
        <v>239</v>
      </c>
      <c r="E166" s="27" t="s">
        <v>295</v>
      </c>
      <c r="F166" s="28" t="s">
        <v>289</v>
      </c>
      <c r="G166" s="29">
        <v>1739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242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191</v>
      </c>
      <c r="E167" s="27" t="s">
        <v>243</v>
      </c>
    </row>
    <row r="168" ht="25.5">
      <c r="A168" s="1" t="s">
        <v>193</v>
      </c>
      <c r="E168" s="33" t="s">
        <v>5796</v>
      </c>
    </row>
    <row r="169" ht="140.25">
      <c r="A169" s="1" t="s">
        <v>194</v>
      </c>
      <c r="E169" s="27" t="s">
        <v>5797</v>
      </c>
    </row>
    <row r="170" ht="25.5">
      <c r="A170" s="1" t="s">
        <v>185</v>
      </c>
      <c r="B170" s="1">
        <v>40</v>
      </c>
      <c r="C170" s="26" t="s">
        <v>5798</v>
      </c>
      <c r="D170" t="s">
        <v>239</v>
      </c>
      <c r="E170" s="27" t="s">
        <v>5799</v>
      </c>
      <c r="F170" s="28" t="s">
        <v>285</v>
      </c>
      <c r="G170" s="29">
        <v>5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242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191</v>
      </c>
      <c r="E171" s="27" t="s">
        <v>243</v>
      </c>
    </row>
    <row r="172" ht="89.25">
      <c r="A172" s="1" t="s">
        <v>193</v>
      </c>
      <c r="E172" s="33" t="s">
        <v>5800</v>
      </c>
    </row>
    <row r="173" ht="127.5">
      <c r="A173" s="1" t="s">
        <v>194</v>
      </c>
      <c r="E173" s="27" t="s">
        <v>5472</v>
      </c>
    </row>
    <row r="174" ht="25.5">
      <c r="A174" s="1" t="s">
        <v>185</v>
      </c>
      <c r="B174" s="1">
        <v>41</v>
      </c>
      <c r="C174" s="26" t="s">
        <v>735</v>
      </c>
      <c r="D174" t="s">
        <v>239</v>
      </c>
      <c r="E174" s="27" t="s">
        <v>736</v>
      </c>
      <c r="F174" s="28" t="s">
        <v>289</v>
      </c>
      <c r="G174" s="29">
        <v>692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242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191</v>
      </c>
      <c r="E175" s="27" t="s">
        <v>243</v>
      </c>
    </row>
    <row r="176" ht="25.5">
      <c r="A176" s="1" t="s">
        <v>193</v>
      </c>
      <c r="E176" s="33" t="s">
        <v>5801</v>
      </c>
    </row>
    <row r="177" ht="76.5">
      <c r="A177" s="1" t="s">
        <v>194</v>
      </c>
      <c r="E177" s="27" t="s">
        <v>5467</v>
      </c>
    </row>
    <row r="178" ht="25.5">
      <c r="A178" s="1" t="s">
        <v>185</v>
      </c>
      <c r="B178" s="1">
        <v>42</v>
      </c>
      <c r="C178" s="26" t="s">
        <v>737</v>
      </c>
      <c r="D178" t="s">
        <v>239</v>
      </c>
      <c r="E178" s="27" t="s">
        <v>738</v>
      </c>
      <c r="F178" s="28" t="s">
        <v>289</v>
      </c>
      <c r="G178" s="29">
        <v>1047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 ht="25.5">
      <c r="A180" s="1" t="s">
        <v>193</v>
      </c>
      <c r="E180" s="33" t="s">
        <v>5802</v>
      </c>
    </row>
    <row r="181" ht="76.5">
      <c r="A181" s="1" t="s">
        <v>194</v>
      </c>
      <c r="E181" s="27" t="s">
        <v>5803</v>
      </c>
    </row>
    <row r="182" ht="25.5">
      <c r="A182" s="1" t="s">
        <v>185</v>
      </c>
      <c r="B182" s="1">
        <v>43</v>
      </c>
      <c r="C182" s="26" t="s">
        <v>5804</v>
      </c>
      <c r="D182" t="s">
        <v>239</v>
      </c>
      <c r="E182" s="27" t="s">
        <v>5805</v>
      </c>
      <c r="F182" s="28" t="s">
        <v>289</v>
      </c>
      <c r="G182" s="29">
        <v>220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 ht="38.25">
      <c r="A184" s="1" t="s">
        <v>193</v>
      </c>
      <c r="E184" s="33" t="s">
        <v>5806</v>
      </c>
    </row>
    <row r="185" ht="102">
      <c r="A185" s="1" t="s">
        <v>194</v>
      </c>
      <c r="E185" s="27" t="s">
        <v>5474</v>
      </c>
    </row>
    <row r="186">
      <c r="A186" s="1" t="s">
        <v>185</v>
      </c>
      <c r="B186" s="1">
        <v>44</v>
      </c>
      <c r="C186" s="26" t="s">
        <v>2126</v>
      </c>
      <c r="D186" t="s">
        <v>239</v>
      </c>
      <c r="E186" s="27" t="s">
        <v>2127</v>
      </c>
      <c r="F186" s="28" t="s">
        <v>269</v>
      </c>
      <c r="G186" s="29">
        <v>34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 ht="63.75">
      <c r="A188" s="1" t="s">
        <v>193</v>
      </c>
      <c r="E188" s="33" t="s">
        <v>5807</v>
      </c>
    </row>
    <row r="189" ht="38.25">
      <c r="A189" s="1" t="s">
        <v>194</v>
      </c>
      <c r="E189" s="27" t="s">
        <v>1292</v>
      </c>
    </row>
    <row r="190" ht="25.5">
      <c r="A190" s="1" t="s">
        <v>185</v>
      </c>
      <c r="B190" s="1">
        <v>45</v>
      </c>
      <c r="C190" s="26" t="s">
        <v>755</v>
      </c>
      <c r="D190" t="s">
        <v>239</v>
      </c>
      <c r="E190" s="27" t="s">
        <v>756</v>
      </c>
      <c r="F190" s="28" t="s">
        <v>285</v>
      </c>
      <c r="G190" s="29">
        <v>20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5616</v>
      </c>
    </row>
    <row r="193" ht="102">
      <c r="A193" s="1" t="s">
        <v>194</v>
      </c>
      <c r="E193" s="27" t="s">
        <v>5464</v>
      </c>
    </row>
    <row r="194">
      <c r="A194" s="1" t="s">
        <v>185</v>
      </c>
      <c r="B194" s="1">
        <v>46</v>
      </c>
      <c r="C194" s="26" t="s">
        <v>5808</v>
      </c>
      <c r="D194" t="s">
        <v>239</v>
      </c>
      <c r="E194" s="27" t="s">
        <v>5809</v>
      </c>
      <c r="F194" s="28" t="s">
        <v>285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 ht="25.5">
      <c r="A196" s="1" t="s">
        <v>193</v>
      </c>
      <c r="E196" s="33" t="s">
        <v>5810</v>
      </c>
    </row>
    <row r="197" ht="76.5">
      <c r="A197" s="1" t="s">
        <v>194</v>
      </c>
      <c r="E197" s="27" t="s">
        <v>5811</v>
      </c>
    </row>
    <row r="198">
      <c r="A198" s="1" t="s">
        <v>182</v>
      </c>
      <c r="C198" s="22" t="s">
        <v>2205</v>
      </c>
      <c r="E198" s="23" t="s">
        <v>2206</v>
      </c>
      <c r="L198" s="24">
        <f>SUMIFS(L199:L346,A199:A346,"P")</f>
        <v>0</v>
      </c>
      <c r="M198" s="24">
        <f>SUMIFS(M199:M346,A199:A346,"P")</f>
        <v>0</v>
      </c>
      <c r="N198" s="25"/>
    </row>
    <row r="199">
      <c r="A199" s="1" t="s">
        <v>185</v>
      </c>
      <c r="B199" s="1">
        <v>47</v>
      </c>
      <c r="C199" s="26" t="s">
        <v>5480</v>
      </c>
      <c r="D199" t="s">
        <v>239</v>
      </c>
      <c r="E199" s="27" t="s">
        <v>4768</v>
      </c>
      <c r="F199" s="28" t="s">
        <v>289</v>
      </c>
      <c r="G199" s="29">
        <v>65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 ht="38.25">
      <c r="A201" s="1" t="s">
        <v>193</v>
      </c>
      <c r="E201" s="33" t="s">
        <v>5812</v>
      </c>
    </row>
    <row r="202" ht="114.75">
      <c r="A202" s="1" t="s">
        <v>194</v>
      </c>
      <c r="E202" s="27" t="s">
        <v>5482</v>
      </c>
    </row>
    <row r="203">
      <c r="A203" s="1" t="s">
        <v>185</v>
      </c>
      <c r="B203" s="1">
        <v>48</v>
      </c>
      <c r="C203" s="26" t="s">
        <v>5483</v>
      </c>
      <c r="D203" t="s">
        <v>239</v>
      </c>
      <c r="E203" s="27" t="s">
        <v>4771</v>
      </c>
      <c r="F203" s="28" t="s">
        <v>285</v>
      </c>
      <c r="G203" s="29">
        <v>7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 ht="76.5">
      <c r="A205" s="1" t="s">
        <v>193</v>
      </c>
      <c r="E205" s="33" t="s">
        <v>5813</v>
      </c>
    </row>
    <row r="206" ht="102">
      <c r="A206" s="1" t="s">
        <v>194</v>
      </c>
      <c r="E206" s="27" t="s">
        <v>5485</v>
      </c>
    </row>
    <row r="207">
      <c r="A207" s="1" t="s">
        <v>185</v>
      </c>
      <c r="B207" s="1">
        <v>49</v>
      </c>
      <c r="C207" s="26" t="s">
        <v>314</v>
      </c>
      <c r="D207" t="s">
        <v>239</v>
      </c>
      <c r="E207" s="27" t="s">
        <v>315</v>
      </c>
      <c r="F207" s="28" t="s">
        <v>285</v>
      </c>
      <c r="G207" s="29">
        <v>25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5814</v>
      </c>
    </row>
    <row r="210" ht="76.5">
      <c r="A210" s="1" t="s">
        <v>194</v>
      </c>
      <c r="E210" s="27" t="s">
        <v>5487</v>
      </c>
    </row>
    <row r="211" ht="25.5">
      <c r="A211" s="1" t="s">
        <v>185</v>
      </c>
      <c r="B211" s="1">
        <v>50</v>
      </c>
      <c r="C211" s="26" t="s">
        <v>5490</v>
      </c>
      <c r="D211" t="s">
        <v>239</v>
      </c>
      <c r="E211" s="27" t="s">
        <v>5491</v>
      </c>
      <c r="F211" s="28" t="s">
        <v>285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 ht="38.25">
      <c r="A213" s="1" t="s">
        <v>193</v>
      </c>
      <c r="E213" s="33" t="s">
        <v>5815</v>
      </c>
    </row>
    <row r="214" ht="89.25">
      <c r="A214" s="1" t="s">
        <v>194</v>
      </c>
      <c r="E214" s="27" t="s">
        <v>5492</v>
      </c>
    </row>
    <row r="215">
      <c r="A215" s="1" t="s">
        <v>185</v>
      </c>
      <c r="B215" s="1">
        <v>51</v>
      </c>
      <c r="C215" s="26" t="s">
        <v>5816</v>
      </c>
      <c r="D215" t="s">
        <v>239</v>
      </c>
      <c r="E215" s="27" t="s">
        <v>5817</v>
      </c>
      <c r="F215" s="28" t="s">
        <v>289</v>
      </c>
      <c r="G215" s="29">
        <v>1540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 ht="25.5">
      <c r="A217" s="1" t="s">
        <v>193</v>
      </c>
      <c r="E217" s="33" t="s">
        <v>5818</v>
      </c>
    </row>
    <row r="218" ht="76.5">
      <c r="A218" s="1" t="s">
        <v>194</v>
      </c>
      <c r="E218" s="27" t="s">
        <v>5494</v>
      </c>
    </row>
    <row r="219" ht="25.5">
      <c r="A219" s="1" t="s">
        <v>185</v>
      </c>
      <c r="B219" s="1">
        <v>52</v>
      </c>
      <c r="C219" s="26" t="s">
        <v>5819</v>
      </c>
      <c r="D219" t="s">
        <v>239</v>
      </c>
      <c r="E219" s="27" t="s">
        <v>5820</v>
      </c>
      <c r="F219" s="28" t="s">
        <v>285</v>
      </c>
      <c r="G219" s="29">
        <v>3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5821</v>
      </c>
    </row>
    <row r="222" ht="89.25">
      <c r="A222" s="1" t="s">
        <v>194</v>
      </c>
      <c r="E222" s="27" t="s">
        <v>5509</v>
      </c>
    </row>
    <row r="223" ht="25.5">
      <c r="A223" s="1" t="s">
        <v>185</v>
      </c>
      <c r="B223" s="1">
        <v>53</v>
      </c>
      <c r="C223" s="26" t="s">
        <v>2224</v>
      </c>
      <c r="D223" t="s">
        <v>239</v>
      </c>
      <c r="E223" s="27" t="s">
        <v>2225</v>
      </c>
      <c r="F223" s="28" t="s">
        <v>285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 ht="25.5">
      <c r="A225" s="1" t="s">
        <v>193</v>
      </c>
      <c r="E225" s="33" t="s">
        <v>5822</v>
      </c>
    </row>
    <row r="226" ht="89.25">
      <c r="A226" s="1" t="s">
        <v>194</v>
      </c>
      <c r="E226" s="27" t="s">
        <v>5509</v>
      </c>
    </row>
    <row r="227">
      <c r="A227" s="1" t="s">
        <v>185</v>
      </c>
      <c r="B227" s="1">
        <v>54</v>
      </c>
      <c r="C227" s="26" t="s">
        <v>321</v>
      </c>
      <c r="D227" t="s">
        <v>239</v>
      </c>
      <c r="E227" s="27" t="s">
        <v>322</v>
      </c>
      <c r="F227" s="28" t="s">
        <v>289</v>
      </c>
      <c r="G227" s="29">
        <v>204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>
      <c r="A229" s="1" t="s">
        <v>193</v>
      </c>
      <c r="E229" s="33" t="s">
        <v>5823</v>
      </c>
    </row>
    <row r="230" ht="76.5">
      <c r="A230" s="1" t="s">
        <v>194</v>
      </c>
      <c r="E230" s="27" t="s">
        <v>5494</v>
      </c>
    </row>
    <row r="231">
      <c r="A231" s="1" t="s">
        <v>185</v>
      </c>
      <c r="B231" s="1">
        <v>55</v>
      </c>
      <c r="C231" s="26" t="s">
        <v>660</v>
      </c>
      <c r="D231" t="s">
        <v>239</v>
      </c>
      <c r="E231" s="27" t="s">
        <v>661</v>
      </c>
      <c r="F231" s="28" t="s">
        <v>289</v>
      </c>
      <c r="G231" s="29">
        <v>82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5824</v>
      </c>
    </row>
    <row r="234" ht="76.5">
      <c r="A234" s="1" t="s">
        <v>194</v>
      </c>
      <c r="E234" s="27" t="s">
        <v>5494</v>
      </c>
    </row>
    <row r="235" ht="25.5">
      <c r="A235" s="1" t="s">
        <v>185</v>
      </c>
      <c r="B235" s="1">
        <v>56</v>
      </c>
      <c r="C235" s="26" t="s">
        <v>2231</v>
      </c>
      <c r="D235" t="s">
        <v>239</v>
      </c>
      <c r="E235" s="27" t="s">
        <v>2232</v>
      </c>
      <c r="F235" s="28" t="s">
        <v>289</v>
      </c>
      <c r="G235" s="29">
        <v>164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242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 ht="38.25">
      <c r="A237" s="1" t="s">
        <v>193</v>
      </c>
      <c r="E237" s="33" t="s">
        <v>5825</v>
      </c>
    </row>
    <row r="238" ht="76.5">
      <c r="A238" s="1" t="s">
        <v>194</v>
      </c>
      <c r="E238" s="27" t="s">
        <v>5494</v>
      </c>
    </row>
    <row r="239">
      <c r="A239" s="1" t="s">
        <v>185</v>
      </c>
      <c r="B239" s="1">
        <v>57</v>
      </c>
      <c r="C239" s="26" t="s">
        <v>1823</v>
      </c>
      <c r="D239" t="s">
        <v>239</v>
      </c>
      <c r="E239" s="27" t="s">
        <v>1824</v>
      </c>
      <c r="F239" s="28" t="s">
        <v>289</v>
      </c>
      <c r="G239" s="29">
        <v>2381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242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 ht="89.25">
      <c r="A241" s="1" t="s">
        <v>193</v>
      </c>
      <c r="E241" s="33" t="s">
        <v>5826</v>
      </c>
    </row>
    <row r="242" ht="76.5">
      <c r="A242" s="1" t="s">
        <v>194</v>
      </c>
      <c r="E242" s="27" t="s">
        <v>5494</v>
      </c>
    </row>
    <row r="243">
      <c r="A243" s="1" t="s">
        <v>185</v>
      </c>
      <c r="B243" s="1">
        <v>58</v>
      </c>
      <c r="C243" s="26" t="s">
        <v>2237</v>
      </c>
      <c r="D243" t="s">
        <v>239</v>
      </c>
      <c r="E243" s="27" t="s">
        <v>2238</v>
      </c>
      <c r="F243" s="28" t="s">
        <v>289</v>
      </c>
      <c r="G243" s="29">
        <v>1205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242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 ht="76.5">
      <c r="A245" s="1" t="s">
        <v>193</v>
      </c>
      <c r="E245" s="33" t="s">
        <v>5827</v>
      </c>
    </row>
    <row r="246" ht="76.5">
      <c r="A246" s="1" t="s">
        <v>194</v>
      </c>
      <c r="E246" s="27" t="s">
        <v>5494</v>
      </c>
    </row>
    <row r="247">
      <c r="A247" s="1" t="s">
        <v>185</v>
      </c>
      <c r="B247" s="1">
        <v>59</v>
      </c>
      <c r="C247" s="26" t="s">
        <v>2403</v>
      </c>
      <c r="D247" t="s">
        <v>239</v>
      </c>
      <c r="E247" s="27" t="s">
        <v>2404</v>
      </c>
      <c r="F247" s="28" t="s">
        <v>289</v>
      </c>
      <c r="G247" s="29">
        <v>391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242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 ht="38.25">
      <c r="A249" s="1" t="s">
        <v>193</v>
      </c>
      <c r="E249" s="33" t="s">
        <v>5828</v>
      </c>
    </row>
    <row r="250" ht="76.5">
      <c r="A250" s="1" t="s">
        <v>194</v>
      </c>
      <c r="E250" s="27" t="s">
        <v>5494</v>
      </c>
    </row>
    <row r="251">
      <c r="A251" s="1" t="s">
        <v>185</v>
      </c>
      <c r="B251" s="1">
        <v>60</v>
      </c>
      <c r="C251" s="26" t="s">
        <v>5496</v>
      </c>
      <c r="D251" t="s">
        <v>239</v>
      </c>
      <c r="E251" s="27" t="s">
        <v>5497</v>
      </c>
      <c r="F251" s="28" t="s">
        <v>289</v>
      </c>
      <c r="G251" s="29">
        <v>600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242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 ht="38.25">
      <c r="A253" s="1" t="s">
        <v>193</v>
      </c>
      <c r="E253" s="33" t="s">
        <v>5829</v>
      </c>
    </row>
    <row r="254" ht="76.5">
      <c r="A254" s="1" t="s">
        <v>194</v>
      </c>
      <c r="E254" s="27" t="s">
        <v>5494</v>
      </c>
    </row>
    <row r="255">
      <c r="A255" s="1" t="s">
        <v>185</v>
      </c>
      <c r="B255" s="1">
        <v>61</v>
      </c>
      <c r="C255" s="26" t="s">
        <v>5830</v>
      </c>
      <c r="D255" t="s">
        <v>239</v>
      </c>
      <c r="E255" s="27" t="s">
        <v>5831</v>
      </c>
      <c r="F255" s="28" t="s">
        <v>289</v>
      </c>
      <c r="G255" s="29">
        <v>416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242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 ht="38.25">
      <c r="A257" s="1" t="s">
        <v>193</v>
      </c>
      <c r="E257" s="33" t="s">
        <v>5832</v>
      </c>
    </row>
    <row r="258" ht="76.5">
      <c r="A258" s="1" t="s">
        <v>194</v>
      </c>
      <c r="E258" s="27" t="s">
        <v>5494</v>
      </c>
    </row>
    <row r="259">
      <c r="A259" s="1" t="s">
        <v>185</v>
      </c>
      <c r="B259" s="1">
        <v>62</v>
      </c>
      <c r="C259" s="26" t="s">
        <v>5502</v>
      </c>
      <c r="D259" t="s">
        <v>239</v>
      </c>
      <c r="E259" s="27" t="s">
        <v>5503</v>
      </c>
      <c r="F259" s="28" t="s">
        <v>289</v>
      </c>
      <c r="G259" s="29">
        <v>50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242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>
      <c r="A261" s="1" t="s">
        <v>193</v>
      </c>
      <c r="E261" s="33" t="s">
        <v>5504</v>
      </c>
    </row>
    <row r="262" ht="38.25">
      <c r="A262" s="1" t="s">
        <v>194</v>
      </c>
      <c r="E262" s="27" t="s">
        <v>5505</v>
      </c>
    </row>
    <row r="263" ht="25.5">
      <c r="A263" s="1" t="s">
        <v>185</v>
      </c>
      <c r="B263" s="1">
        <v>63</v>
      </c>
      <c r="C263" s="26" t="s">
        <v>1130</v>
      </c>
      <c r="D263" t="s">
        <v>239</v>
      </c>
      <c r="E263" s="27" t="s">
        <v>1131</v>
      </c>
      <c r="F263" s="28" t="s">
        <v>285</v>
      </c>
      <c r="G263" s="29">
        <v>10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242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>
      <c r="A265" s="1" t="s">
        <v>193</v>
      </c>
      <c r="E265" s="33" t="s">
        <v>5833</v>
      </c>
    </row>
    <row r="266" ht="89.25">
      <c r="A266" s="1" t="s">
        <v>194</v>
      </c>
      <c r="E266" s="27" t="s">
        <v>5509</v>
      </c>
    </row>
    <row r="267" ht="25.5">
      <c r="A267" s="1" t="s">
        <v>185</v>
      </c>
      <c r="B267" s="1">
        <v>64</v>
      </c>
      <c r="C267" s="26" t="s">
        <v>1242</v>
      </c>
      <c r="D267" t="s">
        <v>239</v>
      </c>
      <c r="E267" s="27" t="s">
        <v>1243</v>
      </c>
      <c r="F267" s="28" t="s">
        <v>285</v>
      </c>
      <c r="G267" s="29">
        <v>56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242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 ht="127.5">
      <c r="A269" s="1" t="s">
        <v>193</v>
      </c>
      <c r="E269" s="33" t="s">
        <v>5834</v>
      </c>
    </row>
    <row r="270" ht="89.25">
      <c r="A270" s="1" t="s">
        <v>194</v>
      </c>
      <c r="E270" s="27" t="s">
        <v>5509</v>
      </c>
    </row>
    <row r="271" ht="25.5">
      <c r="A271" s="1" t="s">
        <v>185</v>
      </c>
      <c r="B271" s="1">
        <v>65</v>
      </c>
      <c r="C271" s="26" t="s">
        <v>2263</v>
      </c>
      <c r="D271" t="s">
        <v>239</v>
      </c>
      <c r="E271" s="27" t="s">
        <v>2264</v>
      </c>
      <c r="F271" s="28" t="s">
        <v>285</v>
      </c>
      <c r="G271" s="29">
        <v>22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242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 ht="63.75">
      <c r="A273" s="1" t="s">
        <v>193</v>
      </c>
      <c r="E273" s="33" t="s">
        <v>5835</v>
      </c>
    </row>
    <row r="274" ht="89.25">
      <c r="A274" s="1" t="s">
        <v>194</v>
      </c>
      <c r="E274" s="27" t="s">
        <v>5509</v>
      </c>
    </row>
    <row r="275" ht="25.5">
      <c r="A275" s="1" t="s">
        <v>185</v>
      </c>
      <c r="B275" s="1">
        <v>66</v>
      </c>
      <c r="C275" s="26" t="s">
        <v>5511</v>
      </c>
      <c r="D275" t="s">
        <v>239</v>
      </c>
      <c r="E275" s="27" t="s">
        <v>5512</v>
      </c>
      <c r="F275" s="28" t="s">
        <v>285</v>
      </c>
      <c r="G275" s="29">
        <v>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242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>
      <c r="A277" s="1" t="s">
        <v>193</v>
      </c>
      <c r="E277" s="33" t="s">
        <v>5513</v>
      </c>
    </row>
    <row r="278" ht="89.25">
      <c r="A278" s="1" t="s">
        <v>194</v>
      </c>
      <c r="E278" s="27" t="s">
        <v>5509</v>
      </c>
    </row>
    <row r="279" ht="25.5">
      <c r="A279" s="1" t="s">
        <v>185</v>
      </c>
      <c r="B279" s="1">
        <v>67</v>
      </c>
      <c r="C279" s="26" t="s">
        <v>2265</v>
      </c>
      <c r="D279" t="s">
        <v>239</v>
      </c>
      <c r="E279" s="27" t="s">
        <v>2266</v>
      </c>
      <c r="F279" s="28" t="s">
        <v>285</v>
      </c>
      <c r="G279" s="29">
        <v>8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242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 ht="25.5">
      <c r="A281" s="1" t="s">
        <v>193</v>
      </c>
      <c r="E281" s="33" t="s">
        <v>5836</v>
      </c>
    </row>
    <row r="282" ht="89.25">
      <c r="A282" s="1" t="s">
        <v>194</v>
      </c>
      <c r="E282" s="27" t="s">
        <v>5509</v>
      </c>
    </row>
    <row r="283" ht="25.5">
      <c r="A283" s="1" t="s">
        <v>185</v>
      </c>
      <c r="B283" s="1">
        <v>68</v>
      </c>
      <c r="C283" s="26" t="s">
        <v>1436</v>
      </c>
      <c r="D283" t="s">
        <v>239</v>
      </c>
      <c r="E283" s="27" t="s">
        <v>1437</v>
      </c>
      <c r="F283" s="28" t="s">
        <v>285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242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>
      <c r="A285" s="1" t="s">
        <v>193</v>
      </c>
      <c r="E285" s="33" t="s">
        <v>5837</v>
      </c>
    </row>
    <row r="286" ht="89.25">
      <c r="A286" s="1" t="s">
        <v>194</v>
      </c>
      <c r="E286" s="27" t="s">
        <v>5509</v>
      </c>
    </row>
    <row r="287">
      <c r="A287" s="1" t="s">
        <v>185</v>
      </c>
      <c r="B287" s="1">
        <v>69</v>
      </c>
      <c r="C287" s="26" t="s">
        <v>1323</v>
      </c>
      <c r="D287" t="s">
        <v>239</v>
      </c>
      <c r="E287" s="27" t="s">
        <v>1324</v>
      </c>
      <c r="F287" s="28" t="s">
        <v>289</v>
      </c>
      <c r="G287" s="29">
        <v>4736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242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 ht="51">
      <c r="A289" s="1" t="s">
        <v>193</v>
      </c>
      <c r="E289" s="33" t="s">
        <v>5838</v>
      </c>
    </row>
    <row r="290" ht="76.5">
      <c r="A290" s="1" t="s">
        <v>194</v>
      </c>
      <c r="E290" s="27" t="s">
        <v>5523</v>
      </c>
    </row>
    <row r="291">
      <c r="A291" s="1" t="s">
        <v>185</v>
      </c>
      <c r="B291" s="1">
        <v>70</v>
      </c>
      <c r="C291" s="26" t="s">
        <v>5631</v>
      </c>
      <c r="D291" t="s">
        <v>239</v>
      </c>
      <c r="E291" s="27" t="s">
        <v>5632</v>
      </c>
      <c r="F291" s="28" t="s">
        <v>285</v>
      </c>
      <c r="G291" s="29">
        <v>35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242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>
      <c r="A293" s="1" t="s">
        <v>193</v>
      </c>
      <c r="E293" s="33" t="s">
        <v>5839</v>
      </c>
    </row>
    <row r="294" ht="102">
      <c r="A294" s="1" t="s">
        <v>194</v>
      </c>
      <c r="E294" s="27" t="s">
        <v>5634</v>
      </c>
    </row>
    <row r="295" ht="25.5">
      <c r="A295" s="1" t="s">
        <v>185</v>
      </c>
      <c r="B295" s="1">
        <v>71</v>
      </c>
      <c r="C295" s="26" t="s">
        <v>5840</v>
      </c>
      <c r="D295" t="s">
        <v>239</v>
      </c>
      <c r="E295" s="27" t="s">
        <v>5841</v>
      </c>
      <c r="F295" s="28" t="s">
        <v>285</v>
      </c>
      <c r="G295" s="29">
        <v>4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242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 ht="25.5">
      <c r="A297" s="1" t="s">
        <v>193</v>
      </c>
      <c r="E297" s="33" t="s">
        <v>5842</v>
      </c>
    </row>
    <row r="298" ht="114.75">
      <c r="A298" s="1" t="s">
        <v>194</v>
      </c>
      <c r="E298" s="27" t="s">
        <v>5843</v>
      </c>
    </row>
    <row r="299">
      <c r="A299" s="1" t="s">
        <v>185</v>
      </c>
      <c r="B299" s="1">
        <v>72</v>
      </c>
      <c r="C299" s="26" t="s">
        <v>5844</v>
      </c>
      <c r="D299" t="s">
        <v>239</v>
      </c>
      <c r="E299" s="27" t="s">
        <v>5845</v>
      </c>
      <c r="F299" s="28" t="s">
        <v>285</v>
      </c>
      <c r="G299" s="29">
        <v>4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242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  <c r="E301" s="33" t="s">
        <v>5846</v>
      </c>
    </row>
    <row r="302" ht="89.25">
      <c r="A302" s="1" t="s">
        <v>194</v>
      </c>
      <c r="E302" s="27" t="s">
        <v>5847</v>
      </c>
    </row>
    <row r="303">
      <c r="A303" s="1" t="s">
        <v>185</v>
      </c>
      <c r="B303" s="1">
        <v>73</v>
      </c>
      <c r="C303" s="26" t="s">
        <v>5848</v>
      </c>
      <c r="D303" t="s">
        <v>239</v>
      </c>
      <c r="E303" s="27" t="s">
        <v>5849</v>
      </c>
      <c r="F303" s="28" t="s">
        <v>285</v>
      </c>
      <c r="G303" s="29">
        <v>1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242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 ht="25.5">
      <c r="A305" s="1" t="s">
        <v>193</v>
      </c>
      <c r="E305" s="33" t="s">
        <v>5850</v>
      </c>
    </row>
    <row r="306" ht="89.25">
      <c r="A306" s="1" t="s">
        <v>194</v>
      </c>
      <c r="E306" s="27" t="s">
        <v>5775</v>
      </c>
    </row>
    <row r="307">
      <c r="A307" s="1" t="s">
        <v>185</v>
      </c>
      <c r="B307" s="1">
        <v>74</v>
      </c>
      <c r="C307" s="26" t="s">
        <v>5851</v>
      </c>
      <c r="D307" t="s">
        <v>239</v>
      </c>
      <c r="E307" s="27" t="s">
        <v>5852</v>
      </c>
      <c r="F307" s="28" t="s">
        <v>285</v>
      </c>
      <c r="G307" s="29">
        <v>4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242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 ht="25.5">
      <c r="A309" s="1" t="s">
        <v>193</v>
      </c>
      <c r="E309" s="33" t="s">
        <v>5853</v>
      </c>
    </row>
    <row r="310" ht="89.25">
      <c r="A310" s="1" t="s">
        <v>194</v>
      </c>
      <c r="E310" s="27" t="s">
        <v>5854</v>
      </c>
    </row>
    <row r="311">
      <c r="A311" s="1" t="s">
        <v>185</v>
      </c>
      <c r="B311" s="1">
        <v>75</v>
      </c>
      <c r="C311" s="26" t="s">
        <v>5855</v>
      </c>
      <c r="D311" t="s">
        <v>239</v>
      </c>
      <c r="E311" s="27" t="s">
        <v>5856</v>
      </c>
      <c r="F311" s="28" t="s">
        <v>285</v>
      </c>
      <c r="G311" s="29">
        <v>7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242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>
      <c r="A313" s="1" t="s">
        <v>193</v>
      </c>
      <c r="E313" s="33" t="s">
        <v>5857</v>
      </c>
    </row>
    <row r="314" ht="89.25">
      <c r="A314" s="1" t="s">
        <v>194</v>
      </c>
      <c r="E314" s="27" t="s">
        <v>5858</v>
      </c>
    </row>
    <row r="315" ht="25.5">
      <c r="A315" s="1" t="s">
        <v>185</v>
      </c>
      <c r="B315" s="1">
        <v>76</v>
      </c>
      <c r="C315" s="26" t="s">
        <v>5859</v>
      </c>
      <c r="D315" t="s">
        <v>239</v>
      </c>
      <c r="E315" s="27" t="s">
        <v>5860</v>
      </c>
      <c r="F315" s="28" t="s">
        <v>285</v>
      </c>
      <c r="G315" s="29">
        <v>4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242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>
      <c r="A317" s="1" t="s">
        <v>193</v>
      </c>
      <c r="E317" s="33" t="s">
        <v>5861</v>
      </c>
    </row>
    <row r="318" ht="76.5">
      <c r="A318" s="1" t="s">
        <v>194</v>
      </c>
      <c r="E318" s="27" t="s">
        <v>5862</v>
      </c>
    </row>
    <row r="319" ht="25.5">
      <c r="A319" s="1" t="s">
        <v>185</v>
      </c>
      <c r="B319" s="1">
        <v>77</v>
      </c>
      <c r="C319" s="26" t="s">
        <v>5863</v>
      </c>
      <c r="D319" t="s">
        <v>239</v>
      </c>
      <c r="E319" s="27" t="s">
        <v>5864</v>
      </c>
      <c r="F319" s="28" t="s">
        <v>285</v>
      </c>
      <c r="G319" s="29">
        <v>1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242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191</v>
      </c>
      <c r="E320" s="27" t="s">
        <v>243</v>
      </c>
    </row>
    <row r="321">
      <c r="A321" s="1" t="s">
        <v>193</v>
      </c>
      <c r="E321" s="33" t="s">
        <v>5865</v>
      </c>
    </row>
    <row r="322" ht="102">
      <c r="A322" s="1" t="s">
        <v>194</v>
      </c>
      <c r="E322" s="27" t="s">
        <v>5538</v>
      </c>
    </row>
    <row r="323" ht="25.5">
      <c r="A323" s="1" t="s">
        <v>185</v>
      </c>
      <c r="B323" s="1">
        <v>78</v>
      </c>
      <c r="C323" s="26" t="s">
        <v>5866</v>
      </c>
      <c r="D323" t="s">
        <v>239</v>
      </c>
      <c r="E323" s="27" t="s">
        <v>5867</v>
      </c>
      <c r="F323" s="28" t="s">
        <v>285</v>
      </c>
      <c r="G323" s="29">
        <v>1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242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191</v>
      </c>
      <c r="E324" s="27" t="s">
        <v>243</v>
      </c>
    </row>
    <row r="325">
      <c r="A325" s="1" t="s">
        <v>193</v>
      </c>
      <c r="E325" s="33" t="s">
        <v>5868</v>
      </c>
    </row>
    <row r="326" ht="89.25">
      <c r="A326" s="1" t="s">
        <v>194</v>
      </c>
      <c r="E326" s="27" t="s">
        <v>5542</v>
      </c>
    </row>
    <row r="327" ht="25.5">
      <c r="A327" s="1" t="s">
        <v>185</v>
      </c>
      <c r="B327" s="1">
        <v>79</v>
      </c>
      <c r="C327" s="26" t="s">
        <v>5543</v>
      </c>
      <c r="D327" t="s">
        <v>239</v>
      </c>
      <c r="E327" s="27" t="s">
        <v>5544</v>
      </c>
      <c r="F327" s="28" t="s">
        <v>285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242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191</v>
      </c>
      <c r="E328" s="27" t="s">
        <v>243</v>
      </c>
    </row>
    <row r="329">
      <c r="A329" s="1" t="s">
        <v>193</v>
      </c>
      <c r="E329" s="33" t="s">
        <v>5545</v>
      </c>
    </row>
    <row r="330" ht="102">
      <c r="A330" s="1" t="s">
        <v>194</v>
      </c>
      <c r="E330" s="27" t="s">
        <v>5546</v>
      </c>
    </row>
    <row r="331" ht="25.5">
      <c r="A331" s="1" t="s">
        <v>185</v>
      </c>
      <c r="B331" s="1">
        <v>80</v>
      </c>
      <c r="C331" s="26" t="s">
        <v>5547</v>
      </c>
      <c r="D331" t="s">
        <v>239</v>
      </c>
      <c r="E331" s="27" t="s">
        <v>5548</v>
      </c>
      <c r="F331" s="28" t="s">
        <v>285</v>
      </c>
      <c r="G331" s="29">
        <v>1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242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191</v>
      </c>
      <c r="E332" s="27" t="s">
        <v>243</v>
      </c>
    </row>
    <row r="333">
      <c r="A333" s="1" t="s">
        <v>193</v>
      </c>
      <c r="E333" s="33" t="s">
        <v>5869</v>
      </c>
    </row>
    <row r="334" ht="76.5">
      <c r="A334" s="1" t="s">
        <v>194</v>
      </c>
      <c r="E334" s="27" t="s">
        <v>5550</v>
      </c>
    </row>
    <row r="335" ht="25.5">
      <c r="A335" s="1" t="s">
        <v>185</v>
      </c>
      <c r="B335" s="1">
        <v>81</v>
      </c>
      <c r="C335" s="26" t="s">
        <v>5551</v>
      </c>
      <c r="D335" t="s">
        <v>239</v>
      </c>
      <c r="E335" s="27" t="s">
        <v>5552</v>
      </c>
      <c r="F335" s="28" t="s">
        <v>285</v>
      </c>
      <c r="G335" s="29">
        <v>1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242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191</v>
      </c>
      <c r="E336" s="27" t="s">
        <v>243</v>
      </c>
    </row>
    <row r="337">
      <c r="A337" s="1" t="s">
        <v>193</v>
      </c>
      <c r="E337" s="33" t="s">
        <v>5865</v>
      </c>
    </row>
    <row r="338" ht="76.5">
      <c r="A338" s="1" t="s">
        <v>194</v>
      </c>
      <c r="E338" s="27" t="s">
        <v>5550</v>
      </c>
    </row>
    <row r="339">
      <c r="A339" s="1" t="s">
        <v>185</v>
      </c>
      <c r="B339" s="1">
        <v>82</v>
      </c>
      <c r="C339" s="26" t="s">
        <v>5554</v>
      </c>
      <c r="D339" t="s">
        <v>239</v>
      </c>
      <c r="E339" s="27" t="s">
        <v>5555</v>
      </c>
      <c r="F339" s="28" t="s">
        <v>285</v>
      </c>
      <c r="G339" s="29">
        <v>1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242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191</v>
      </c>
      <c r="E340" s="27" t="s">
        <v>243</v>
      </c>
    </row>
    <row r="341" ht="25.5">
      <c r="A341" s="1" t="s">
        <v>193</v>
      </c>
      <c r="E341" s="33" t="s">
        <v>5556</v>
      </c>
    </row>
    <row r="342" ht="89.25">
      <c r="A342" s="1" t="s">
        <v>194</v>
      </c>
      <c r="E342" s="27" t="s">
        <v>5557</v>
      </c>
    </row>
    <row r="343" ht="25.5">
      <c r="A343" s="1" t="s">
        <v>185</v>
      </c>
      <c r="B343" s="1">
        <v>83</v>
      </c>
      <c r="C343" s="26" t="s">
        <v>5642</v>
      </c>
      <c r="D343" t="s">
        <v>239</v>
      </c>
      <c r="E343" s="27" t="s">
        <v>5643</v>
      </c>
      <c r="F343" s="28" t="s">
        <v>285</v>
      </c>
      <c r="G343" s="29">
        <v>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242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191</v>
      </c>
      <c r="E344" s="27" t="s">
        <v>243</v>
      </c>
    </row>
    <row r="345">
      <c r="A345" s="1" t="s">
        <v>193</v>
      </c>
      <c r="E345" s="33" t="s">
        <v>5870</v>
      </c>
    </row>
    <row r="346" ht="89.25">
      <c r="A346" s="1" t="s">
        <v>194</v>
      </c>
      <c r="E346" s="27" t="s">
        <v>5561</v>
      </c>
    </row>
    <row r="347">
      <c r="A347" s="1" t="s">
        <v>182</v>
      </c>
      <c r="C347" s="22" t="s">
        <v>5871</v>
      </c>
      <c r="E347" s="23" t="s">
        <v>1951</v>
      </c>
      <c r="L347" s="24">
        <f>SUMIFS(L348:L383,A348:A383,"P")</f>
        <v>0</v>
      </c>
      <c r="M347" s="24">
        <f>SUMIFS(M348:M383,A348:A383,"P")</f>
        <v>0</v>
      </c>
      <c r="N347" s="25"/>
    </row>
    <row r="348" ht="25.5">
      <c r="A348" s="1" t="s">
        <v>185</v>
      </c>
      <c r="B348" s="1">
        <v>84</v>
      </c>
      <c r="C348" s="26" t="s">
        <v>5872</v>
      </c>
      <c r="D348" t="s">
        <v>239</v>
      </c>
      <c r="E348" s="27" t="s">
        <v>5873</v>
      </c>
      <c r="F348" s="28" t="s">
        <v>285</v>
      </c>
      <c r="G348" s="29">
        <v>10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242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191</v>
      </c>
      <c r="E349" s="27" t="s">
        <v>243</v>
      </c>
    </row>
    <row r="350" ht="25.5">
      <c r="A350" s="1" t="s">
        <v>193</v>
      </c>
      <c r="E350" s="33" t="s">
        <v>5874</v>
      </c>
    </row>
    <row r="351" ht="51">
      <c r="A351" s="1" t="s">
        <v>194</v>
      </c>
      <c r="E351" s="27" t="s">
        <v>5875</v>
      </c>
    </row>
    <row r="352">
      <c r="A352" s="1" t="s">
        <v>185</v>
      </c>
      <c r="B352" s="1">
        <v>85</v>
      </c>
      <c r="C352" s="26" t="s">
        <v>5635</v>
      </c>
      <c r="D352" t="s">
        <v>239</v>
      </c>
      <c r="E352" s="27" t="s">
        <v>5636</v>
      </c>
      <c r="F352" s="28" t="s">
        <v>289</v>
      </c>
      <c r="G352" s="29">
        <v>800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242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191</v>
      </c>
      <c r="E353" s="27" t="s">
        <v>243</v>
      </c>
    </row>
    <row r="354">
      <c r="A354" s="1" t="s">
        <v>193</v>
      </c>
      <c r="E354" s="33" t="s">
        <v>5876</v>
      </c>
    </row>
    <row r="355" ht="114.75">
      <c r="A355" s="1" t="s">
        <v>194</v>
      </c>
      <c r="E355" s="27" t="s">
        <v>5638</v>
      </c>
    </row>
    <row r="356">
      <c r="A356" s="1" t="s">
        <v>185</v>
      </c>
      <c r="B356" s="1">
        <v>86</v>
      </c>
      <c r="C356" s="26" t="s">
        <v>5877</v>
      </c>
      <c r="D356" t="s">
        <v>239</v>
      </c>
      <c r="E356" s="27" t="s">
        <v>5878</v>
      </c>
      <c r="F356" s="28" t="s">
        <v>285</v>
      </c>
      <c r="G356" s="29">
        <v>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242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191</v>
      </c>
      <c r="E357" s="27" t="s">
        <v>243</v>
      </c>
    </row>
    <row r="358">
      <c r="A358" s="1" t="s">
        <v>193</v>
      </c>
      <c r="E358" s="33" t="s">
        <v>5879</v>
      </c>
    </row>
    <row r="359" ht="114.75">
      <c r="A359" s="1" t="s">
        <v>194</v>
      </c>
      <c r="E359" s="27" t="s">
        <v>5651</v>
      </c>
    </row>
    <row r="360">
      <c r="A360" s="1" t="s">
        <v>185</v>
      </c>
      <c r="B360" s="1">
        <v>87</v>
      </c>
      <c r="C360" s="26" t="s">
        <v>5880</v>
      </c>
      <c r="D360" t="s">
        <v>239</v>
      </c>
      <c r="E360" s="27" t="s">
        <v>5881</v>
      </c>
      <c r="F360" s="28" t="s">
        <v>285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242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191</v>
      </c>
      <c r="E361" s="27" t="s">
        <v>243</v>
      </c>
    </row>
    <row r="362">
      <c r="A362" s="1" t="s">
        <v>193</v>
      </c>
      <c r="E362" s="33" t="s">
        <v>5882</v>
      </c>
    </row>
    <row r="363" ht="114.75">
      <c r="A363" s="1" t="s">
        <v>194</v>
      </c>
      <c r="E363" s="27" t="s">
        <v>5651</v>
      </c>
    </row>
    <row r="364">
      <c r="A364" s="1" t="s">
        <v>185</v>
      </c>
      <c r="B364" s="1">
        <v>88</v>
      </c>
      <c r="C364" s="26" t="s">
        <v>5883</v>
      </c>
      <c r="D364" t="s">
        <v>239</v>
      </c>
      <c r="E364" s="27" t="s">
        <v>5884</v>
      </c>
      <c r="F364" s="28" t="s">
        <v>285</v>
      </c>
      <c r="G364" s="29">
        <v>8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242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191</v>
      </c>
      <c r="E365" s="27" t="s">
        <v>243</v>
      </c>
    </row>
    <row r="366">
      <c r="A366" s="1" t="s">
        <v>193</v>
      </c>
      <c r="E366" s="33" t="s">
        <v>5885</v>
      </c>
    </row>
    <row r="367" ht="114.75">
      <c r="A367" s="1" t="s">
        <v>194</v>
      </c>
      <c r="E367" s="27" t="s">
        <v>5651</v>
      </c>
    </row>
    <row r="368">
      <c r="A368" s="1" t="s">
        <v>185</v>
      </c>
      <c r="B368" s="1">
        <v>89</v>
      </c>
      <c r="C368" s="26" t="s">
        <v>5886</v>
      </c>
      <c r="D368" t="s">
        <v>239</v>
      </c>
      <c r="E368" s="27" t="s">
        <v>5887</v>
      </c>
      <c r="F368" s="28" t="s">
        <v>285</v>
      </c>
      <c r="G368" s="29">
        <v>1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242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191</v>
      </c>
      <c r="E369" s="27" t="s">
        <v>243</v>
      </c>
    </row>
    <row r="370">
      <c r="A370" s="1" t="s">
        <v>193</v>
      </c>
      <c r="E370" s="33" t="s">
        <v>5888</v>
      </c>
    </row>
    <row r="371" ht="114.75">
      <c r="A371" s="1" t="s">
        <v>194</v>
      </c>
      <c r="E371" s="27" t="s">
        <v>5651</v>
      </c>
    </row>
    <row r="372">
      <c r="A372" s="1" t="s">
        <v>185</v>
      </c>
      <c r="B372" s="1">
        <v>90</v>
      </c>
      <c r="C372" s="26" t="s">
        <v>5648</v>
      </c>
      <c r="D372" t="s">
        <v>239</v>
      </c>
      <c r="E372" s="27" t="s">
        <v>5649</v>
      </c>
      <c r="F372" s="28" t="s">
        <v>285</v>
      </c>
      <c r="G372" s="29">
        <v>8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242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191</v>
      </c>
      <c r="E373" s="27" t="s">
        <v>243</v>
      </c>
    </row>
    <row r="374">
      <c r="A374" s="1" t="s">
        <v>193</v>
      </c>
      <c r="E374" s="33" t="s">
        <v>5889</v>
      </c>
    </row>
    <row r="375" ht="114.75">
      <c r="A375" s="1" t="s">
        <v>194</v>
      </c>
      <c r="E375" s="27" t="s">
        <v>5651</v>
      </c>
    </row>
    <row r="376">
      <c r="A376" s="1" t="s">
        <v>185</v>
      </c>
      <c r="B376" s="1">
        <v>91</v>
      </c>
      <c r="C376" s="26" t="s">
        <v>5890</v>
      </c>
      <c r="D376" t="s">
        <v>239</v>
      </c>
      <c r="E376" s="27" t="s">
        <v>5891</v>
      </c>
      <c r="F376" s="28" t="s">
        <v>285</v>
      </c>
      <c r="G376" s="29">
        <v>1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242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191</v>
      </c>
      <c r="E377" s="27" t="s">
        <v>243</v>
      </c>
    </row>
    <row r="378">
      <c r="A378" s="1" t="s">
        <v>193</v>
      </c>
      <c r="E378" s="33" t="s">
        <v>5892</v>
      </c>
    </row>
    <row r="379" ht="102">
      <c r="A379" s="1" t="s">
        <v>194</v>
      </c>
      <c r="E379" s="27" t="s">
        <v>5893</v>
      </c>
    </row>
    <row r="380">
      <c r="A380" s="1" t="s">
        <v>185</v>
      </c>
      <c r="B380" s="1">
        <v>92</v>
      </c>
      <c r="C380" s="26" t="s">
        <v>5894</v>
      </c>
      <c r="D380" t="s">
        <v>239</v>
      </c>
      <c r="E380" s="27" t="s">
        <v>5895</v>
      </c>
      <c r="F380" s="28" t="s">
        <v>241</v>
      </c>
      <c r="G380" s="29">
        <v>12</v>
      </c>
      <c r="H380" s="28">
        <v>0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242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191</v>
      </c>
      <c r="E381" s="27" t="s">
        <v>243</v>
      </c>
    </row>
    <row r="382" ht="25.5">
      <c r="A382" s="1" t="s">
        <v>193</v>
      </c>
      <c r="E382" s="33" t="s">
        <v>5896</v>
      </c>
    </row>
    <row r="383" ht="102">
      <c r="A383" s="1" t="s">
        <v>194</v>
      </c>
      <c r="E383" s="27" t="s">
        <v>5897</v>
      </c>
    </row>
    <row r="384">
      <c r="A384" s="1" t="s">
        <v>182</v>
      </c>
      <c r="C384" s="22" t="s">
        <v>5566</v>
      </c>
      <c r="E384" s="23" t="s">
        <v>5567</v>
      </c>
      <c r="L384" s="24">
        <f>SUMIFS(L385:L444,A385:A444,"P")</f>
        <v>0</v>
      </c>
      <c r="M384" s="24">
        <f>SUMIFS(M385:M444,A385:A444,"P")</f>
        <v>0</v>
      </c>
      <c r="N384" s="25"/>
    </row>
    <row r="385" ht="25.5">
      <c r="A385" s="1" t="s">
        <v>185</v>
      </c>
      <c r="B385" s="1">
        <v>93</v>
      </c>
      <c r="C385" s="26" t="s">
        <v>1326</v>
      </c>
      <c r="D385" t="s">
        <v>239</v>
      </c>
      <c r="E385" s="27" t="s">
        <v>1327</v>
      </c>
      <c r="F385" s="28" t="s">
        <v>285</v>
      </c>
      <c r="G385" s="29">
        <v>3</v>
      </c>
      <c r="H385" s="28">
        <v>0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242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191</v>
      </c>
      <c r="E386" s="27" t="s">
        <v>243</v>
      </c>
    </row>
    <row r="387">
      <c r="A387" s="1" t="s">
        <v>193</v>
      </c>
      <c r="E387" s="33" t="s">
        <v>5459</v>
      </c>
    </row>
    <row r="388" ht="102">
      <c r="A388" s="1" t="s">
        <v>194</v>
      </c>
      <c r="E388" s="27" t="s">
        <v>5569</v>
      </c>
    </row>
    <row r="389" ht="25.5">
      <c r="A389" s="1" t="s">
        <v>185</v>
      </c>
      <c r="B389" s="1">
        <v>94</v>
      </c>
      <c r="C389" s="26" t="s">
        <v>1459</v>
      </c>
      <c r="D389" t="s">
        <v>239</v>
      </c>
      <c r="E389" s="27" t="s">
        <v>1460</v>
      </c>
      <c r="F389" s="28" t="s">
        <v>285</v>
      </c>
      <c r="G389" s="29">
        <v>1</v>
      </c>
      <c r="H389" s="28">
        <v>0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242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191</v>
      </c>
      <c r="E390" s="27" t="s">
        <v>243</v>
      </c>
    </row>
    <row r="391">
      <c r="A391" s="1" t="s">
        <v>193</v>
      </c>
      <c r="E391" s="33" t="s">
        <v>5570</v>
      </c>
    </row>
    <row r="392" ht="89.25">
      <c r="A392" s="1" t="s">
        <v>194</v>
      </c>
      <c r="E392" s="27" t="s">
        <v>5571</v>
      </c>
    </row>
    <row r="393">
      <c r="A393" s="1" t="s">
        <v>185</v>
      </c>
      <c r="B393" s="1">
        <v>95</v>
      </c>
      <c r="C393" s="26" t="s">
        <v>5572</v>
      </c>
      <c r="D393" t="s">
        <v>239</v>
      </c>
      <c r="E393" s="27" t="s">
        <v>5573</v>
      </c>
      <c r="F393" s="28" t="s">
        <v>285</v>
      </c>
      <c r="G393" s="29">
        <v>7</v>
      </c>
      <c r="H393" s="28">
        <v>0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242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191</v>
      </c>
      <c r="E394" s="27" t="s">
        <v>243</v>
      </c>
    </row>
    <row r="395" ht="51">
      <c r="A395" s="1" t="s">
        <v>193</v>
      </c>
      <c r="E395" s="33" t="s">
        <v>5898</v>
      </c>
    </row>
    <row r="396" ht="76.5">
      <c r="A396" s="1" t="s">
        <v>194</v>
      </c>
      <c r="E396" s="27" t="s">
        <v>5574</v>
      </c>
    </row>
    <row r="397">
      <c r="A397" s="1" t="s">
        <v>185</v>
      </c>
      <c r="B397" s="1">
        <v>96</v>
      </c>
      <c r="C397" s="26" t="s">
        <v>2330</v>
      </c>
      <c r="D397" t="s">
        <v>239</v>
      </c>
      <c r="E397" s="27" t="s">
        <v>2331</v>
      </c>
      <c r="F397" s="28" t="s">
        <v>285</v>
      </c>
      <c r="G397" s="29">
        <v>50</v>
      </c>
      <c r="H397" s="28">
        <v>0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242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191</v>
      </c>
      <c r="E398" s="27" t="s">
        <v>243</v>
      </c>
    </row>
    <row r="399">
      <c r="A399" s="1" t="s">
        <v>193</v>
      </c>
      <c r="E399" s="33" t="s">
        <v>5899</v>
      </c>
    </row>
    <row r="400" ht="76.5">
      <c r="A400" s="1" t="s">
        <v>194</v>
      </c>
      <c r="E400" s="27" t="s">
        <v>5576</v>
      </c>
    </row>
    <row r="401">
      <c r="A401" s="1" t="s">
        <v>185</v>
      </c>
      <c r="B401" s="1">
        <v>97</v>
      </c>
      <c r="C401" s="26" t="s">
        <v>2333</v>
      </c>
      <c r="D401" t="s">
        <v>239</v>
      </c>
      <c r="E401" s="27" t="s">
        <v>2334</v>
      </c>
      <c r="F401" s="28" t="s">
        <v>285</v>
      </c>
      <c r="G401" s="29">
        <v>30</v>
      </c>
      <c r="H401" s="28">
        <v>0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242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191</v>
      </c>
      <c r="E402" s="27" t="s">
        <v>243</v>
      </c>
    </row>
    <row r="403">
      <c r="A403" s="1" t="s">
        <v>193</v>
      </c>
      <c r="E403" s="33" t="s">
        <v>5900</v>
      </c>
    </row>
    <row r="404" ht="76.5">
      <c r="A404" s="1" t="s">
        <v>194</v>
      </c>
      <c r="E404" s="27" t="s">
        <v>5576</v>
      </c>
    </row>
    <row r="405">
      <c r="A405" s="1" t="s">
        <v>185</v>
      </c>
      <c r="B405" s="1">
        <v>98</v>
      </c>
      <c r="C405" s="26" t="s">
        <v>2335</v>
      </c>
      <c r="D405" t="s">
        <v>239</v>
      </c>
      <c r="E405" s="27" t="s">
        <v>2336</v>
      </c>
      <c r="F405" s="28" t="s">
        <v>285</v>
      </c>
      <c r="G405" s="29">
        <v>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242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191</v>
      </c>
      <c r="E406" s="27" t="s">
        <v>243</v>
      </c>
    </row>
    <row r="407">
      <c r="A407" s="1" t="s">
        <v>193</v>
      </c>
      <c r="E407" s="33" t="s">
        <v>5616</v>
      </c>
    </row>
    <row r="408" ht="76.5">
      <c r="A408" s="1" t="s">
        <v>194</v>
      </c>
      <c r="E408" s="27" t="s">
        <v>5576</v>
      </c>
    </row>
    <row r="409">
      <c r="A409" s="1" t="s">
        <v>185</v>
      </c>
      <c r="B409" s="1">
        <v>99</v>
      </c>
      <c r="C409" s="26" t="s">
        <v>2338</v>
      </c>
      <c r="D409" t="s">
        <v>239</v>
      </c>
      <c r="E409" s="27" t="s">
        <v>2339</v>
      </c>
      <c r="F409" s="28" t="s">
        <v>285</v>
      </c>
      <c r="G409" s="29">
        <v>10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242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191</v>
      </c>
      <c r="E410" s="27" t="s">
        <v>243</v>
      </c>
    </row>
    <row r="411">
      <c r="A411" s="1" t="s">
        <v>193</v>
      </c>
      <c r="E411" s="33" t="s">
        <v>5479</v>
      </c>
    </row>
    <row r="412" ht="76.5">
      <c r="A412" s="1" t="s">
        <v>194</v>
      </c>
      <c r="E412" s="27" t="s">
        <v>5576</v>
      </c>
    </row>
    <row r="413">
      <c r="A413" s="1" t="s">
        <v>185</v>
      </c>
      <c r="B413" s="1">
        <v>100</v>
      </c>
      <c r="C413" s="26" t="s">
        <v>5901</v>
      </c>
      <c r="D413" t="s">
        <v>239</v>
      </c>
      <c r="E413" s="27" t="s">
        <v>4836</v>
      </c>
      <c r="F413" s="28" t="s">
        <v>285</v>
      </c>
      <c r="G413" s="29">
        <v>2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242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191</v>
      </c>
      <c r="E414" s="27" t="s">
        <v>243</v>
      </c>
    </row>
    <row r="415" ht="38.25">
      <c r="A415" s="1" t="s">
        <v>193</v>
      </c>
      <c r="E415" s="33" t="s">
        <v>5902</v>
      </c>
    </row>
    <row r="416" ht="76.5">
      <c r="A416" s="1" t="s">
        <v>194</v>
      </c>
      <c r="E416" s="27" t="s">
        <v>5574</v>
      </c>
    </row>
    <row r="417">
      <c r="A417" s="1" t="s">
        <v>185</v>
      </c>
      <c r="B417" s="1">
        <v>101</v>
      </c>
      <c r="C417" s="26" t="s">
        <v>1461</v>
      </c>
      <c r="D417" t="s">
        <v>239</v>
      </c>
      <c r="E417" s="27" t="s">
        <v>1462</v>
      </c>
      <c r="F417" s="28" t="s">
        <v>503</v>
      </c>
      <c r="G417" s="29">
        <v>96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242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191</v>
      </c>
      <c r="E418" s="27" t="s">
        <v>243</v>
      </c>
    </row>
    <row r="419">
      <c r="A419" s="1" t="s">
        <v>193</v>
      </c>
      <c r="E419" s="33" t="s">
        <v>5903</v>
      </c>
    </row>
    <row r="420" ht="89.25">
      <c r="A420" s="1" t="s">
        <v>194</v>
      </c>
      <c r="E420" s="27" t="s">
        <v>5580</v>
      </c>
    </row>
    <row r="421">
      <c r="A421" s="1" t="s">
        <v>185</v>
      </c>
      <c r="B421" s="1">
        <v>102</v>
      </c>
      <c r="C421" s="26" t="s">
        <v>1702</v>
      </c>
      <c r="D421" t="s">
        <v>239</v>
      </c>
      <c r="E421" s="27" t="s">
        <v>1703</v>
      </c>
      <c r="F421" s="28" t="s">
        <v>503</v>
      </c>
      <c r="G421" s="29">
        <v>200</v>
      </c>
      <c r="H421" s="28">
        <v>0</v>
      </c>
      <c r="I421" s="30">
        <f>ROUND(G421*H421,P4)</f>
        <v>0</v>
      </c>
      <c r="L421" s="31">
        <v>0</v>
      </c>
      <c r="M421" s="24">
        <f>ROUND(G421*L421,P4)</f>
        <v>0</v>
      </c>
      <c r="N421" s="25" t="s">
        <v>242</v>
      </c>
      <c r="O421" s="32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191</v>
      </c>
      <c r="E422" s="27" t="s">
        <v>243</v>
      </c>
    </row>
    <row r="423">
      <c r="A423" s="1" t="s">
        <v>193</v>
      </c>
      <c r="E423" s="33" t="s">
        <v>5904</v>
      </c>
    </row>
    <row r="424" ht="102">
      <c r="A424" s="1" t="s">
        <v>194</v>
      </c>
      <c r="E424" s="27" t="s">
        <v>5659</v>
      </c>
    </row>
    <row r="425">
      <c r="A425" s="1" t="s">
        <v>185</v>
      </c>
      <c r="B425" s="1">
        <v>103</v>
      </c>
      <c r="C425" s="26" t="s">
        <v>1464</v>
      </c>
      <c r="D425" t="s">
        <v>239</v>
      </c>
      <c r="E425" s="27" t="s">
        <v>1465</v>
      </c>
      <c r="F425" s="28" t="s">
        <v>503</v>
      </c>
      <c r="G425" s="29">
        <v>96</v>
      </c>
      <c r="H425" s="28">
        <v>0</v>
      </c>
      <c r="I425" s="30">
        <f>ROUND(G425*H425,P4)</f>
        <v>0</v>
      </c>
      <c r="L425" s="31">
        <v>0</v>
      </c>
      <c r="M425" s="24">
        <f>ROUND(G425*L425,P4)</f>
        <v>0</v>
      </c>
      <c r="N425" s="25" t="s">
        <v>242</v>
      </c>
      <c r="O425" s="32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191</v>
      </c>
      <c r="E426" s="27" t="s">
        <v>243</v>
      </c>
    </row>
    <row r="427">
      <c r="A427" s="1" t="s">
        <v>193</v>
      </c>
      <c r="E427" s="33" t="s">
        <v>5660</v>
      </c>
    </row>
    <row r="428" ht="89.25">
      <c r="A428" s="1" t="s">
        <v>194</v>
      </c>
      <c r="E428" s="27" t="s">
        <v>5581</v>
      </c>
    </row>
    <row r="429">
      <c r="A429" s="1" t="s">
        <v>185</v>
      </c>
      <c r="B429" s="1">
        <v>104</v>
      </c>
      <c r="C429" s="26" t="s">
        <v>1330</v>
      </c>
      <c r="D429" t="s">
        <v>239</v>
      </c>
      <c r="E429" s="27" t="s">
        <v>1331</v>
      </c>
      <c r="F429" s="28" t="s">
        <v>503</v>
      </c>
      <c r="G429" s="29">
        <v>48</v>
      </c>
      <c r="H429" s="28">
        <v>0</v>
      </c>
      <c r="I429" s="30">
        <f>ROUND(G429*H429,P4)</f>
        <v>0</v>
      </c>
      <c r="L429" s="31">
        <v>0</v>
      </c>
      <c r="M429" s="24">
        <f>ROUND(G429*L429,P4)</f>
        <v>0</v>
      </c>
      <c r="N429" s="25" t="s">
        <v>242</v>
      </c>
      <c r="O429" s="32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191</v>
      </c>
      <c r="E430" s="27" t="s">
        <v>243</v>
      </c>
    </row>
    <row r="431">
      <c r="A431" s="1" t="s">
        <v>193</v>
      </c>
      <c r="E431" s="33" t="s">
        <v>5579</v>
      </c>
    </row>
    <row r="432" ht="89.25">
      <c r="A432" s="1" t="s">
        <v>194</v>
      </c>
      <c r="E432" s="27" t="s">
        <v>5905</v>
      </c>
    </row>
    <row r="433">
      <c r="A433" s="1" t="s">
        <v>185</v>
      </c>
      <c r="B433" s="1">
        <v>105</v>
      </c>
      <c r="C433" s="26" t="s">
        <v>1332</v>
      </c>
      <c r="D433" t="s">
        <v>239</v>
      </c>
      <c r="E433" s="27" t="s">
        <v>1333</v>
      </c>
      <c r="F433" s="28" t="s">
        <v>503</v>
      </c>
      <c r="G433" s="29">
        <v>96</v>
      </c>
      <c r="H433" s="28">
        <v>0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242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191</v>
      </c>
      <c r="E434" s="27" t="s">
        <v>243</v>
      </c>
    </row>
    <row r="435">
      <c r="A435" s="1" t="s">
        <v>193</v>
      </c>
      <c r="E435" s="33" t="s">
        <v>5660</v>
      </c>
    </row>
    <row r="436" ht="89.25">
      <c r="A436" s="1" t="s">
        <v>194</v>
      </c>
      <c r="E436" s="27" t="s">
        <v>5661</v>
      </c>
    </row>
    <row r="437">
      <c r="A437" s="1" t="s">
        <v>185</v>
      </c>
      <c r="B437" s="1">
        <v>106</v>
      </c>
      <c r="C437" s="26" t="s">
        <v>1334</v>
      </c>
      <c r="D437" t="s">
        <v>239</v>
      </c>
      <c r="E437" s="27" t="s">
        <v>1335</v>
      </c>
      <c r="F437" s="28" t="s">
        <v>503</v>
      </c>
      <c r="G437" s="29">
        <v>96</v>
      </c>
      <c r="H437" s="28">
        <v>0</v>
      </c>
      <c r="I437" s="30">
        <f>ROUND(G437*H437,P4)</f>
        <v>0</v>
      </c>
      <c r="L437" s="31">
        <v>0</v>
      </c>
      <c r="M437" s="24">
        <f>ROUND(G437*L437,P4)</f>
        <v>0</v>
      </c>
      <c r="N437" s="25" t="s">
        <v>242</v>
      </c>
      <c r="O437" s="32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191</v>
      </c>
      <c r="E438" s="27" t="s">
        <v>243</v>
      </c>
    </row>
    <row r="439">
      <c r="A439" s="1" t="s">
        <v>193</v>
      </c>
      <c r="E439" s="33" t="s">
        <v>5660</v>
      </c>
    </row>
    <row r="440" ht="89.25">
      <c r="A440" s="1" t="s">
        <v>194</v>
      </c>
      <c r="E440" s="27" t="s">
        <v>5662</v>
      </c>
    </row>
    <row r="441">
      <c r="A441" s="1" t="s">
        <v>185</v>
      </c>
      <c r="B441" s="1">
        <v>107</v>
      </c>
      <c r="C441" s="26" t="s">
        <v>5582</v>
      </c>
      <c r="D441" t="s">
        <v>239</v>
      </c>
      <c r="E441" s="27" t="s">
        <v>5583</v>
      </c>
      <c r="F441" s="28" t="s">
        <v>503</v>
      </c>
      <c r="G441" s="29">
        <v>96</v>
      </c>
      <c r="H441" s="28">
        <v>0</v>
      </c>
      <c r="I441" s="30">
        <f>ROUND(G441*H441,P4)</f>
        <v>0</v>
      </c>
      <c r="L441" s="31">
        <v>0</v>
      </c>
      <c r="M441" s="24">
        <f>ROUND(G441*L441,P4)</f>
        <v>0</v>
      </c>
      <c r="N441" s="25" t="s">
        <v>242</v>
      </c>
      <c r="O441" s="32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191</v>
      </c>
      <c r="E442" s="27" t="s">
        <v>243</v>
      </c>
    </row>
    <row r="443">
      <c r="A443" s="1" t="s">
        <v>193</v>
      </c>
      <c r="E443" s="33" t="s">
        <v>5660</v>
      </c>
    </row>
    <row r="444" ht="89.25">
      <c r="A444" s="1" t="s">
        <v>194</v>
      </c>
      <c r="E444" s="27" t="s">
        <v>5584</v>
      </c>
    </row>
  </sheetData>
  <sheetProtection sheet="1" objects="1" scenarios="1" spinCount="100000" saltValue="FUQWgMjO1FjbHEqHT+20rAUL7ROC4xxrVzemZsIUugj0FZQDllC9csTHCwTxXAF9C9S/qRQXgMLrTaL5j9xmHw==" hashValue="1ixZBtYaecEdeNLJpZtKmuNAIfy/df/6Q/roKVfhWnlkZu4N2UcCYY9N1YqXQM4Ziu8Uo0wO8N935MipLSvb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136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136</v>
      </c>
      <c r="D4" s="1"/>
      <c r="E4" s="17" t="s">
        <v>137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COUNTIFS(L8:L214,"=0",A8:A214,"P")+COUNTIFS(L8:L214,"",A8:A214,"P")+SUM(Q8:Q214)</f>
        <v>0</v>
      </c>
    </row>
    <row r="8">
      <c r="A8" s="1" t="s">
        <v>180</v>
      </c>
      <c r="C8" s="22" t="s">
        <v>5906</v>
      </c>
      <c r="E8" s="23" t="s">
        <v>145</v>
      </c>
      <c r="L8" s="24">
        <f>L9+L50+L67+L100+L177</f>
        <v>0</v>
      </c>
      <c r="M8" s="24">
        <f>M9+M50+M67+M100+M177</f>
        <v>0</v>
      </c>
      <c r="N8" s="25"/>
    </row>
    <row r="9">
      <c r="A9" s="1" t="s">
        <v>182</v>
      </c>
      <c r="C9" s="22" t="s">
        <v>5440</v>
      </c>
      <c r="E9" s="23" t="s">
        <v>699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185</v>
      </c>
      <c r="B10" s="1">
        <v>5</v>
      </c>
      <c r="C10" s="26" t="s">
        <v>3260</v>
      </c>
      <c r="D10" t="s">
        <v>239</v>
      </c>
      <c r="E10" s="27" t="s">
        <v>3261</v>
      </c>
      <c r="F10" s="28" t="s">
        <v>289</v>
      </c>
      <c r="G10" s="29">
        <v>937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25.5">
      <c r="A12" s="1" t="s">
        <v>193</v>
      </c>
      <c r="E12" s="33" t="s">
        <v>5907</v>
      </c>
    </row>
    <row r="13">
      <c r="A13" s="1" t="s">
        <v>194</v>
      </c>
      <c r="E13" s="27" t="s">
        <v>1251</v>
      </c>
    </row>
    <row r="14">
      <c r="A14" s="1" t="s">
        <v>185</v>
      </c>
      <c r="B14" s="1">
        <v>6</v>
      </c>
      <c r="C14" s="26" t="s">
        <v>700</v>
      </c>
      <c r="D14" t="s">
        <v>239</v>
      </c>
      <c r="E14" s="27" t="s">
        <v>701</v>
      </c>
      <c r="F14" s="28" t="s">
        <v>269</v>
      </c>
      <c r="G14" s="29">
        <v>937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25.5">
      <c r="A16" s="1" t="s">
        <v>193</v>
      </c>
      <c r="E16" s="33" t="s">
        <v>5908</v>
      </c>
    </row>
    <row r="17" ht="38.25">
      <c r="A17" s="1" t="s">
        <v>194</v>
      </c>
      <c r="E17" s="27" t="s">
        <v>5443</v>
      </c>
    </row>
    <row r="18">
      <c r="A18" s="1" t="s">
        <v>185</v>
      </c>
      <c r="B18" s="1">
        <v>7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 ht="89.25">
      <c r="A20" s="1" t="s">
        <v>193</v>
      </c>
      <c r="E20" s="33" t="s">
        <v>5909</v>
      </c>
    </row>
    <row r="21" ht="318.75">
      <c r="A21" s="1" t="s">
        <v>194</v>
      </c>
      <c r="E21" s="27" t="s">
        <v>5445</v>
      </c>
    </row>
    <row r="22">
      <c r="A22" s="1" t="s">
        <v>185</v>
      </c>
      <c r="B22" s="1">
        <v>8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247.80000000000001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25.5">
      <c r="A24" s="1" t="s">
        <v>193</v>
      </c>
      <c r="E24" s="33" t="s">
        <v>5910</v>
      </c>
    </row>
    <row r="25" ht="318.75">
      <c r="A25" s="1" t="s">
        <v>194</v>
      </c>
      <c r="E25" s="27" t="s">
        <v>5445</v>
      </c>
    </row>
    <row r="26">
      <c r="A26" s="1" t="s">
        <v>185</v>
      </c>
      <c r="B26" s="1">
        <v>9</v>
      </c>
      <c r="C26" s="26" t="s">
        <v>709</v>
      </c>
      <c r="D26" t="s">
        <v>239</v>
      </c>
      <c r="E26" s="27" t="s">
        <v>710</v>
      </c>
      <c r="F26" s="28" t="s">
        <v>289</v>
      </c>
      <c r="G26" s="29">
        <v>52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5911</v>
      </c>
    </row>
    <row r="29" ht="25.5">
      <c r="A29" s="1" t="s">
        <v>194</v>
      </c>
      <c r="E29" s="27" t="s">
        <v>5591</v>
      </c>
    </row>
    <row r="30">
      <c r="A30" s="1" t="s">
        <v>185</v>
      </c>
      <c r="B30" s="1">
        <v>10</v>
      </c>
      <c r="C30" s="26" t="s">
        <v>262</v>
      </c>
      <c r="D30" t="s">
        <v>239</v>
      </c>
      <c r="E30" s="27" t="s">
        <v>263</v>
      </c>
      <c r="F30" s="28" t="s">
        <v>241</v>
      </c>
      <c r="G30" s="29">
        <v>261.80000000000001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 ht="25.5">
      <c r="A32" s="1" t="s">
        <v>193</v>
      </c>
      <c r="E32" s="33" t="s">
        <v>5912</v>
      </c>
    </row>
    <row r="33" ht="229.5">
      <c r="A33" s="1" t="s">
        <v>194</v>
      </c>
      <c r="E33" s="27" t="s">
        <v>2792</v>
      </c>
    </row>
    <row r="34">
      <c r="A34" s="1" t="s">
        <v>185</v>
      </c>
      <c r="B34" s="1">
        <v>11</v>
      </c>
      <c r="C34" s="26" t="s">
        <v>3274</v>
      </c>
      <c r="D34" t="s">
        <v>239</v>
      </c>
      <c r="E34" s="27" t="s">
        <v>3275</v>
      </c>
      <c r="F34" s="28" t="s">
        <v>241</v>
      </c>
      <c r="G34" s="29">
        <v>2.7000000000000002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 ht="89.25">
      <c r="A36" s="1" t="s">
        <v>193</v>
      </c>
      <c r="E36" s="33" t="s">
        <v>5913</v>
      </c>
    </row>
    <row r="37" ht="229.5">
      <c r="A37" s="1" t="s">
        <v>194</v>
      </c>
      <c r="E37" s="27" t="s">
        <v>5449</v>
      </c>
    </row>
    <row r="38">
      <c r="A38" s="1" t="s">
        <v>185</v>
      </c>
      <c r="B38" s="1">
        <v>12</v>
      </c>
      <c r="C38" s="26" t="s">
        <v>5450</v>
      </c>
      <c r="D38" t="s">
        <v>239</v>
      </c>
      <c r="E38" s="27" t="s">
        <v>5451</v>
      </c>
      <c r="F38" s="28" t="s">
        <v>269</v>
      </c>
      <c r="G38" s="29">
        <v>1874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25.5">
      <c r="A40" s="1" t="s">
        <v>193</v>
      </c>
      <c r="E40" s="33" t="s">
        <v>5914</v>
      </c>
    </row>
    <row r="41" ht="38.25">
      <c r="A41" s="1" t="s">
        <v>194</v>
      </c>
      <c r="E41" s="27" t="s">
        <v>5453</v>
      </c>
    </row>
    <row r="42">
      <c r="A42" s="1" t="s">
        <v>185</v>
      </c>
      <c r="B42" s="1">
        <v>13</v>
      </c>
      <c r="C42" s="26" t="s">
        <v>1118</v>
      </c>
      <c r="D42" t="s">
        <v>239</v>
      </c>
      <c r="E42" s="27" t="s">
        <v>1119</v>
      </c>
      <c r="F42" s="28" t="s">
        <v>285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 ht="25.5">
      <c r="A44" s="1" t="s">
        <v>193</v>
      </c>
      <c r="E44" s="33" t="s">
        <v>5915</v>
      </c>
    </row>
    <row r="45" ht="102">
      <c r="A45" s="1" t="s">
        <v>194</v>
      </c>
      <c r="E45" s="27" t="s">
        <v>5753</v>
      </c>
    </row>
    <row r="46" ht="25.5">
      <c r="A46" s="1" t="s">
        <v>185</v>
      </c>
      <c r="B46" s="1">
        <v>14</v>
      </c>
      <c r="C46" s="26" t="s">
        <v>747</v>
      </c>
      <c r="D46" t="s">
        <v>239</v>
      </c>
      <c r="E46" s="27" t="s">
        <v>748</v>
      </c>
      <c r="F46" s="28" t="s">
        <v>285</v>
      </c>
      <c r="G46" s="29">
        <v>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 ht="51">
      <c r="A48" s="1" t="s">
        <v>193</v>
      </c>
      <c r="E48" s="33" t="s">
        <v>5916</v>
      </c>
    </row>
    <row r="49" ht="38.25">
      <c r="A49" s="1" t="s">
        <v>194</v>
      </c>
      <c r="E49" s="27" t="s">
        <v>1615</v>
      </c>
    </row>
    <row r="50">
      <c r="A50" s="1" t="s">
        <v>182</v>
      </c>
      <c r="C50" s="22" t="s">
        <v>2477</v>
      </c>
      <c r="E50" s="23" t="s">
        <v>5455</v>
      </c>
      <c r="L50" s="24">
        <f>SUMIFS(L51:L66,A51:A66,"P")</f>
        <v>0</v>
      </c>
      <c r="M50" s="24">
        <f>SUMIFS(M51:M66,A51:A66,"P")</f>
        <v>0</v>
      </c>
      <c r="N50" s="25"/>
    </row>
    <row r="51" ht="25.5">
      <c r="A51" s="1" t="s">
        <v>185</v>
      </c>
      <c r="B51" s="1">
        <v>1</v>
      </c>
      <c r="C51" s="26" t="s">
        <v>186</v>
      </c>
      <c r="D51" t="s">
        <v>187</v>
      </c>
      <c r="E51" s="27" t="s">
        <v>188</v>
      </c>
      <c r="F51" s="28" t="s">
        <v>189</v>
      </c>
      <c r="G51" s="29">
        <v>83.775999999999996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190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192</v>
      </c>
    </row>
    <row r="53" ht="51">
      <c r="A53" s="1" t="s">
        <v>193</v>
      </c>
      <c r="E53" s="33" t="s">
        <v>5917</v>
      </c>
    </row>
    <row r="54" ht="153">
      <c r="A54" s="1" t="s">
        <v>194</v>
      </c>
      <c r="E54" s="27" t="s">
        <v>195</v>
      </c>
    </row>
    <row r="55" ht="25.5">
      <c r="A55" s="1" t="s">
        <v>185</v>
      </c>
      <c r="B55" s="1">
        <v>2</v>
      </c>
      <c r="C55" s="26" t="s">
        <v>1009</v>
      </c>
      <c r="D55" t="s">
        <v>1010</v>
      </c>
      <c r="E55" s="27" t="s">
        <v>1011</v>
      </c>
      <c r="F55" s="28" t="s">
        <v>189</v>
      </c>
      <c r="G55" s="29">
        <v>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190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192</v>
      </c>
    </row>
    <row r="57">
      <c r="A57" s="1" t="s">
        <v>193</v>
      </c>
      <c r="E57" s="33" t="s">
        <v>5459</v>
      </c>
    </row>
    <row r="58" ht="153">
      <c r="A58" s="1" t="s">
        <v>194</v>
      </c>
      <c r="E58" s="27" t="s">
        <v>195</v>
      </c>
    </row>
    <row r="59" ht="25.5">
      <c r="A59" s="1" t="s">
        <v>185</v>
      </c>
      <c r="B59" s="1">
        <v>3</v>
      </c>
      <c r="C59" s="26" t="s">
        <v>205</v>
      </c>
      <c r="D59" t="s">
        <v>206</v>
      </c>
      <c r="E59" s="27" t="s">
        <v>207</v>
      </c>
      <c r="F59" s="28" t="s">
        <v>189</v>
      </c>
      <c r="G59" s="29">
        <v>1.4059999999999999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192</v>
      </c>
    </row>
    <row r="61" ht="25.5">
      <c r="A61" s="1" t="s">
        <v>193</v>
      </c>
      <c r="E61" s="33" t="s">
        <v>5918</v>
      </c>
    </row>
    <row r="62" ht="153">
      <c r="A62" s="1" t="s">
        <v>194</v>
      </c>
      <c r="E62" s="27" t="s">
        <v>195</v>
      </c>
    </row>
    <row r="63" ht="25.5">
      <c r="A63" s="1" t="s">
        <v>185</v>
      </c>
      <c r="B63" s="1">
        <v>4</v>
      </c>
      <c r="C63" s="26" t="s">
        <v>209</v>
      </c>
      <c r="D63" t="s">
        <v>210</v>
      </c>
      <c r="E63" s="27" t="s">
        <v>211</v>
      </c>
      <c r="F63" s="28" t="s">
        <v>189</v>
      </c>
      <c r="G63" s="29">
        <v>3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192</v>
      </c>
    </row>
    <row r="65">
      <c r="A65" s="1" t="s">
        <v>193</v>
      </c>
      <c r="E65" s="33" t="s">
        <v>5459</v>
      </c>
    </row>
    <row r="66" ht="153">
      <c r="A66" s="1" t="s">
        <v>194</v>
      </c>
      <c r="E66" s="27" t="s">
        <v>195</v>
      </c>
    </row>
    <row r="67">
      <c r="A67" s="1" t="s">
        <v>182</v>
      </c>
      <c r="C67" s="22" t="s">
        <v>2187</v>
      </c>
      <c r="E67" s="23" t="s">
        <v>5460</v>
      </c>
      <c r="L67" s="24">
        <f>SUMIFS(L68:L99,A68:A99,"P")</f>
        <v>0</v>
      </c>
      <c r="M67" s="24">
        <f>SUMIFS(M68:M99,A68:A99,"P")</f>
        <v>0</v>
      </c>
      <c r="N67" s="25"/>
    </row>
    <row r="68">
      <c r="A68" s="1" t="s">
        <v>185</v>
      </c>
      <c r="B68" s="1">
        <v>15</v>
      </c>
      <c r="C68" s="26" t="s">
        <v>722</v>
      </c>
      <c r="D68" t="s">
        <v>239</v>
      </c>
      <c r="E68" s="27" t="s">
        <v>723</v>
      </c>
      <c r="F68" s="28" t="s">
        <v>285</v>
      </c>
      <c r="G68" s="29">
        <v>180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242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191</v>
      </c>
      <c r="E69" s="27" t="s">
        <v>243</v>
      </c>
    </row>
    <row r="70">
      <c r="A70" s="1" t="s">
        <v>193</v>
      </c>
      <c r="E70" s="33" t="s">
        <v>5919</v>
      </c>
    </row>
    <row r="71" ht="76.5">
      <c r="A71" s="1" t="s">
        <v>194</v>
      </c>
      <c r="E71" s="27" t="s">
        <v>5462</v>
      </c>
    </row>
    <row r="72">
      <c r="A72" s="1" t="s">
        <v>185</v>
      </c>
      <c r="B72" s="1">
        <v>16</v>
      </c>
      <c r="C72" s="26" t="s">
        <v>287</v>
      </c>
      <c r="D72" t="s">
        <v>239</v>
      </c>
      <c r="E72" s="27" t="s">
        <v>288</v>
      </c>
      <c r="F72" s="28" t="s">
        <v>289</v>
      </c>
      <c r="G72" s="29">
        <v>1271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242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191</v>
      </c>
      <c r="E73" s="27" t="s">
        <v>243</v>
      </c>
    </row>
    <row r="74" ht="25.5">
      <c r="A74" s="1" t="s">
        <v>193</v>
      </c>
      <c r="E74" s="33" t="s">
        <v>5920</v>
      </c>
    </row>
    <row r="75" ht="102">
      <c r="A75" s="1" t="s">
        <v>194</v>
      </c>
      <c r="E75" s="27" t="s">
        <v>5464</v>
      </c>
    </row>
    <row r="76">
      <c r="A76" s="1" t="s">
        <v>185</v>
      </c>
      <c r="B76" s="1">
        <v>17</v>
      </c>
      <c r="C76" s="26" t="s">
        <v>540</v>
      </c>
      <c r="D76" t="s">
        <v>239</v>
      </c>
      <c r="E76" s="27" t="s">
        <v>541</v>
      </c>
      <c r="F76" s="28" t="s">
        <v>289</v>
      </c>
      <c r="G76" s="29">
        <v>32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242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191</v>
      </c>
      <c r="E77" s="27" t="s">
        <v>243</v>
      </c>
    </row>
    <row r="78">
      <c r="A78" s="1" t="s">
        <v>193</v>
      </c>
      <c r="E78" s="33" t="s">
        <v>5921</v>
      </c>
    </row>
    <row r="79" ht="102">
      <c r="A79" s="1" t="s">
        <v>194</v>
      </c>
      <c r="E79" s="27" t="s">
        <v>5464</v>
      </c>
    </row>
    <row r="80">
      <c r="A80" s="1" t="s">
        <v>185</v>
      </c>
      <c r="B80" s="1">
        <v>18</v>
      </c>
      <c r="C80" s="26" t="s">
        <v>5607</v>
      </c>
      <c r="D80" t="s">
        <v>239</v>
      </c>
      <c r="E80" s="27" t="s">
        <v>5608</v>
      </c>
      <c r="F80" s="28" t="s">
        <v>289</v>
      </c>
      <c r="G80" s="29">
        <v>52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242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191</v>
      </c>
      <c r="E81" s="27" t="s">
        <v>243</v>
      </c>
    </row>
    <row r="82">
      <c r="A82" s="1" t="s">
        <v>193</v>
      </c>
      <c r="E82" s="33" t="s">
        <v>5922</v>
      </c>
    </row>
    <row r="83" ht="76.5">
      <c r="A83" s="1" t="s">
        <v>194</v>
      </c>
      <c r="E83" s="27" t="s">
        <v>5610</v>
      </c>
    </row>
    <row r="84" ht="25.5">
      <c r="A84" s="1" t="s">
        <v>185</v>
      </c>
      <c r="B84" s="1">
        <v>19</v>
      </c>
      <c r="C84" s="26" t="s">
        <v>735</v>
      </c>
      <c r="D84" t="s">
        <v>239</v>
      </c>
      <c r="E84" s="27" t="s">
        <v>736</v>
      </c>
      <c r="F84" s="28" t="s">
        <v>289</v>
      </c>
      <c r="G84" s="29">
        <v>1271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242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191</v>
      </c>
      <c r="E85" s="27" t="s">
        <v>243</v>
      </c>
    </row>
    <row r="86">
      <c r="A86" s="1" t="s">
        <v>193</v>
      </c>
      <c r="E86" s="33" t="s">
        <v>5923</v>
      </c>
    </row>
    <row r="87" ht="76.5">
      <c r="A87" s="1" t="s">
        <v>194</v>
      </c>
      <c r="E87" s="27" t="s">
        <v>5467</v>
      </c>
    </row>
    <row r="88" ht="25.5">
      <c r="A88" s="1" t="s">
        <v>185</v>
      </c>
      <c r="B88" s="1">
        <v>20</v>
      </c>
      <c r="C88" s="26" t="s">
        <v>737</v>
      </c>
      <c r="D88" t="s">
        <v>239</v>
      </c>
      <c r="E88" s="27" t="s">
        <v>738</v>
      </c>
      <c r="F88" s="28" t="s">
        <v>289</v>
      </c>
      <c r="G88" s="29">
        <v>32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191</v>
      </c>
      <c r="E89" s="27" t="s">
        <v>243</v>
      </c>
    </row>
    <row r="90">
      <c r="A90" s="1" t="s">
        <v>193</v>
      </c>
      <c r="E90" s="33" t="s">
        <v>5924</v>
      </c>
    </row>
    <row r="91" ht="76.5">
      <c r="A91" s="1" t="s">
        <v>194</v>
      </c>
      <c r="E91" s="27" t="s">
        <v>5803</v>
      </c>
    </row>
    <row r="92" ht="25.5">
      <c r="A92" s="1" t="s">
        <v>185</v>
      </c>
      <c r="B92" s="1">
        <v>21</v>
      </c>
      <c r="C92" s="26" t="s">
        <v>5804</v>
      </c>
      <c r="D92" t="s">
        <v>239</v>
      </c>
      <c r="E92" s="27" t="s">
        <v>5805</v>
      </c>
      <c r="F92" s="28" t="s">
        <v>289</v>
      </c>
      <c r="G92" s="29">
        <v>220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 ht="38.25">
      <c r="A94" s="1" t="s">
        <v>193</v>
      </c>
      <c r="E94" s="33" t="s">
        <v>5806</v>
      </c>
    </row>
    <row r="95" ht="102">
      <c r="A95" s="1" t="s">
        <v>194</v>
      </c>
      <c r="E95" s="27" t="s">
        <v>5474</v>
      </c>
    </row>
    <row r="96" ht="25.5">
      <c r="A96" s="1" t="s">
        <v>185</v>
      </c>
      <c r="B96" s="1">
        <v>22</v>
      </c>
      <c r="C96" s="26" t="s">
        <v>755</v>
      </c>
      <c r="D96" t="s">
        <v>239</v>
      </c>
      <c r="E96" s="27" t="s">
        <v>756</v>
      </c>
      <c r="F96" s="28" t="s">
        <v>285</v>
      </c>
      <c r="G96" s="29">
        <v>15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>
      <c r="A98" s="1" t="s">
        <v>193</v>
      </c>
      <c r="E98" s="33" t="s">
        <v>5925</v>
      </c>
    </row>
    <row r="99" ht="102">
      <c r="A99" s="1" t="s">
        <v>194</v>
      </c>
      <c r="E99" s="27" t="s">
        <v>5464</v>
      </c>
    </row>
    <row r="100">
      <c r="A100" s="1" t="s">
        <v>182</v>
      </c>
      <c r="C100" s="22" t="s">
        <v>2205</v>
      </c>
      <c r="E100" s="23" t="s">
        <v>2206</v>
      </c>
      <c r="L100" s="24">
        <f>SUMIFS(L101:L176,A101:A176,"P")</f>
        <v>0</v>
      </c>
      <c r="M100" s="24">
        <f>SUMIFS(M101:M176,A101:A176,"P")</f>
        <v>0</v>
      </c>
      <c r="N100" s="25"/>
    </row>
    <row r="101" ht="25.5">
      <c r="A101" s="1" t="s">
        <v>185</v>
      </c>
      <c r="B101" s="1">
        <v>23</v>
      </c>
      <c r="C101" s="26" t="s">
        <v>786</v>
      </c>
      <c r="D101" t="s">
        <v>239</v>
      </c>
      <c r="E101" s="27" t="s">
        <v>787</v>
      </c>
      <c r="F101" s="28" t="s">
        <v>289</v>
      </c>
      <c r="G101" s="29">
        <v>70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242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191</v>
      </c>
      <c r="E102" s="27" t="s">
        <v>243</v>
      </c>
    </row>
    <row r="103">
      <c r="A103" s="1" t="s">
        <v>193</v>
      </c>
      <c r="E103" s="33" t="s">
        <v>5926</v>
      </c>
    </row>
    <row r="104" ht="76.5">
      <c r="A104" s="1" t="s">
        <v>194</v>
      </c>
      <c r="E104" s="27" t="s">
        <v>5494</v>
      </c>
    </row>
    <row r="105">
      <c r="A105" s="1" t="s">
        <v>185</v>
      </c>
      <c r="B105" s="1">
        <v>24</v>
      </c>
      <c r="C105" s="26" t="s">
        <v>321</v>
      </c>
      <c r="D105" t="s">
        <v>239</v>
      </c>
      <c r="E105" s="27" t="s">
        <v>322</v>
      </c>
      <c r="F105" s="28" t="s">
        <v>289</v>
      </c>
      <c r="G105" s="29">
        <v>205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242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191</v>
      </c>
      <c r="E106" s="27" t="s">
        <v>243</v>
      </c>
    </row>
    <row r="107" ht="51">
      <c r="A107" s="1" t="s">
        <v>193</v>
      </c>
      <c r="E107" s="33" t="s">
        <v>5927</v>
      </c>
    </row>
    <row r="108" ht="76.5">
      <c r="A108" s="1" t="s">
        <v>194</v>
      </c>
      <c r="E108" s="27" t="s">
        <v>5494</v>
      </c>
    </row>
    <row r="109">
      <c r="A109" s="1" t="s">
        <v>185</v>
      </c>
      <c r="B109" s="1">
        <v>25</v>
      </c>
      <c r="C109" s="26" t="s">
        <v>660</v>
      </c>
      <c r="D109" t="s">
        <v>239</v>
      </c>
      <c r="E109" s="27" t="s">
        <v>661</v>
      </c>
      <c r="F109" s="28" t="s">
        <v>289</v>
      </c>
      <c r="G109" s="29">
        <v>1803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242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191</v>
      </c>
      <c r="E110" s="27" t="s">
        <v>243</v>
      </c>
    </row>
    <row r="111">
      <c r="A111" s="1" t="s">
        <v>193</v>
      </c>
      <c r="E111" s="33" t="s">
        <v>5928</v>
      </c>
    </row>
    <row r="112" ht="76.5">
      <c r="A112" s="1" t="s">
        <v>194</v>
      </c>
      <c r="E112" s="27" t="s">
        <v>5494</v>
      </c>
    </row>
    <row r="113">
      <c r="A113" s="1" t="s">
        <v>185</v>
      </c>
      <c r="B113" s="1">
        <v>26</v>
      </c>
      <c r="C113" s="26" t="s">
        <v>1432</v>
      </c>
      <c r="D113" t="s">
        <v>239</v>
      </c>
      <c r="E113" s="27" t="s">
        <v>1433</v>
      </c>
      <c r="F113" s="28" t="s">
        <v>289</v>
      </c>
      <c r="G113" s="29">
        <v>360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242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191</v>
      </c>
      <c r="E114" s="27" t="s">
        <v>243</v>
      </c>
    </row>
    <row r="115">
      <c r="A115" s="1" t="s">
        <v>193</v>
      </c>
      <c r="E115" s="33" t="s">
        <v>5929</v>
      </c>
    </row>
    <row r="116" ht="76.5">
      <c r="A116" s="1" t="s">
        <v>194</v>
      </c>
      <c r="E116" s="27" t="s">
        <v>5494</v>
      </c>
    </row>
    <row r="117">
      <c r="A117" s="1" t="s">
        <v>185</v>
      </c>
      <c r="B117" s="1">
        <v>27</v>
      </c>
      <c r="C117" s="26" t="s">
        <v>2246</v>
      </c>
      <c r="D117" t="s">
        <v>239</v>
      </c>
      <c r="E117" s="27" t="s">
        <v>2247</v>
      </c>
      <c r="F117" s="28" t="s">
        <v>289</v>
      </c>
      <c r="G117" s="29">
        <v>18489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242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191</v>
      </c>
      <c r="E118" s="27" t="s">
        <v>243</v>
      </c>
    </row>
    <row r="119" ht="38.25">
      <c r="A119" s="1" t="s">
        <v>193</v>
      </c>
      <c r="E119" s="33" t="s">
        <v>5930</v>
      </c>
    </row>
    <row r="120" ht="76.5">
      <c r="A120" s="1" t="s">
        <v>194</v>
      </c>
      <c r="E120" s="27" t="s">
        <v>5494</v>
      </c>
    </row>
    <row r="121" ht="25.5">
      <c r="A121" s="1" t="s">
        <v>185</v>
      </c>
      <c r="B121" s="1">
        <v>28</v>
      </c>
      <c r="C121" s="26" t="s">
        <v>789</v>
      </c>
      <c r="D121" t="s">
        <v>239</v>
      </c>
      <c r="E121" s="27" t="s">
        <v>790</v>
      </c>
      <c r="F121" s="28" t="s">
        <v>285</v>
      </c>
      <c r="G121" s="29">
        <v>4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242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191</v>
      </c>
      <c r="E122" s="27" t="s">
        <v>243</v>
      </c>
    </row>
    <row r="123">
      <c r="A123" s="1" t="s">
        <v>193</v>
      </c>
      <c r="E123" s="33" t="s">
        <v>5931</v>
      </c>
    </row>
    <row r="124" ht="89.25">
      <c r="A124" s="1" t="s">
        <v>194</v>
      </c>
      <c r="E124" s="27" t="s">
        <v>5509</v>
      </c>
    </row>
    <row r="125" ht="25.5">
      <c r="A125" s="1" t="s">
        <v>185</v>
      </c>
      <c r="B125" s="1">
        <v>29</v>
      </c>
      <c r="C125" s="26" t="s">
        <v>1130</v>
      </c>
      <c r="D125" t="s">
        <v>239</v>
      </c>
      <c r="E125" s="27" t="s">
        <v>1131</v>
      </c>
      <c r="F125" s="28" t="s">
        <v>285</v>
      </c>
      <c r="G125" s="29">
        <v>14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191</v>
      </c>
      <c r="E126" s="27" t="s">
        <v>243</v>
      </c>
    </row>
    <row r="127" ht="51">
      <c r="A127" s="1" t="s">
        <v>193</v>
      </c>
      <c r="E127" s="33" t="s">
        <v>5932</v>
      </c>
    </row>
    <row r="128" ht="89.25">
      <c r="A128" s="1" t="s">
        <v>194</v>
      </c>
      <c r="E128" s="27" t="s">
        <v>5509</v>
      </c>
    </row>
    <row r="129" ht="25.5">
      <c r="A129" s="1" t="s">
        <v>185</v>
      </c>
      <c r="B129" s="1">
        <v>30</v>
      </c>
      <c r="C129" s="26" t="s">
        <v>1242</v>
      </c>
      <c r="D129" t="s">
        <v>239</v>
      </c>
      <c r="E129" s="27" t="s">
        <v>1243</v>
      </c>
      <c r="F129" s="28" t="s">
        <v>285</v>
      </c>
      <c r="G129" s="29">
        <v>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242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191</v>
      </c>
      <c r="E130" s="27" t="s">
        <v>243</v>
      </c>
    </row>
    <row r="131">
      <c r="A131" s="1" t="s">
        <v>193</v>
      </c>
      <c r="E131" s="33" t="s">
        <v>5933</v>
      </c>
    </row>
    <row r="132" ht="89.25">
      <c r="A132" s="1" t="s">
        <v>194</v>
      </c>
      <c r="E132" s="27" t="s">
        <v>5509</v>
      </c>
    </row>
    <row r="133" ht="25.5">
      <c r="A133" s="1" t="s">
        <v>185</v>
      </c>
      <c r="B133" s="1">
        <v>31</v>
      </c>
      <c r="C133" s="26" t="s">
        <v>5934</v>
      </c>
      <c r="D133" t="s">
        <v>239</v>
      </c>
      <c r="E133" s="27" t="s">
        <v>5935</v>
      </c>
      <c r="F133" s="28" t="s">
        <v>285</v>
      </c>
      <c r="G133" s="29">
        <v>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191</v>
      </c>
      <c r="E134" s="27" t="s">
        <v>243</v>
      </c>
    </row>
    <row r="135">
      <c r="A135" s="1" t="s">
        <v>193</v>
      </c>
      <c r="E135" s="33" t="s">
        <v>5936</v>
      </c>
    </row>
    <row r="136" ht="89.25">
      <c r="A136" s="1" t="s">
        <v>194</v>
      </c>
      <c r="E136" s="27" t="s">
        <v>5509</v>
      </c>
    </row>
    <row r="137" ht="25.5">
      <c r="A137" s="1" t="s">
        <v>185</v>
      </c>
      <c r="B137" s="1">
        <v>32</v>
      </c>
      <c r="C137" s="26" t="s">
        <v>1436</v>
      </c>
      <c r="D137" t="s">
        <v>239</v>
      </c>
      <c r="E137" s="27" t="s">
        <v>1437</v>
      </c>
      <c r="F137" s="28" t="s">
        <v>285</v>
      </c>
      <c r="G137" s="29">
        <v>72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  <c r="E139" s="33" t="s">
        <v>5937</v>
      </c>
    </row>
    <row r="140" ht="89.25">
      <c r="A140" s="1" t="s">
        <v>194</v>
      </c>
      <c r="E140" s="27" t="s">
        <v>5509</v>
      </c>
    </row>
    <row r="141" ht="25.5">
      <c r="A141" s="1" t="s">
        <v>185</v>
      </c>
      <c r="B141" s="1">
        <v>33</v>
      </c>
      <c r="C141" s="26" t="s">
        <v>2268</v>
      </c>
      <c r="D141" t="s">
        <v>239</v>
      </c>
      <c r="E141" s="27" t="s">
        <v>2269</v>
      </c>
      <c r="F141" s="28" t="s">
        <v>285</v>
      </c>
      <c r="G141" s="29">
        <v>50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 ht="38.25">
      <c r="A143" s="1" t="s">
        <v>193</v>
      </c>
      <c r="E143" s="33" t="s">
        <v>5938</v>
      </c>
    </row>
    <row r="144" ht="89.25">
      <c r="A144" s="1" t="s">
        <v>194</v>
      </c>
      <c r="E144" s="27" t="s">
        <v>5509</v>
      </c>
    </row>
    <row r="145">
      <c r="A145" s="1" t="s">
        <v>185</v>
      </c>
      <c r="B145" s="1">
        <v>34</v>
      </c>
      <c r="C145" s="26" t="s">
        <v>5939</v>
      </c>
      <c r="D145" t="s">
        <v>239</v>
      </c>
      <c r="E145" s="27" t="s">
        <v>5940</v>
      </c>
      <c r="F145" s="28" t="s">
        <v>285</v>
      </c>
      <c r="G145" s="29">
        <v>23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>
      <c r="A147" s="1" t="s">
        <v>193</v>
      </c>
      <c r="E147" s="33" t="s">
        <v>5941</v>
      </c>
    </row>
    <row r="148" ht="89.25">
      <c r="A148" s="1" t="s">
        <v>194</v>
      </c>
      <c r="E148" s="27" t="s">
        <v>5509</v>
      </c>
    </row>
    <row r="149">
      <c r="A149" s="1" t="s">
        <v>185</v>
      </c>
      <c r="B149" s="1">
        <v>35</v>
      </c>
      <c r="C149" s="26" t="s">
        <v>1323</v>
      </c>
      <c r="D149" t="s">
        <v>239</v>
      </c>
      <c r="E149" s="27" t="s">
        <v>1324</v>
      </c>
      <c r="F149" s="28" t="s">
        <v>289</v>
      </c>
      <c r="G149" s="29">
        <v>1322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 ht="76.5">
      <c r="A151" s="1" t="s">
        <v>193</v>
      </c>
      <c r="E151" s="33" t="s">
        <v>5942</v>
      </c>
    </row>
    <row r="152" ht="76.5">
      <c r="A152" s="1" t="s">
        <v>194</v>
      </c>
      <c r="E152" s="27" t="s">
        <v>5523</v>
      </c>
    </row>
    <row r="153" ht="25.5">
      <c r="A153" s="1" t="s">
        <v>185</v>
      </c>
      <c r="B153" s="1">
        <v>36</v>
      </c>
      <c r="C153" s="26" t="s">
        <v>5943</v>
      </c>
      <c r="D153" t="s">
        <v>239</v>
      </c>
      <c r="E153" s="27" t="s">
        <v>5944</v>
      </c>
      <c r="F153" s="28" t="s">
        <v>285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 ht="63.75">
      <c r="A155" s="1" t="s">
        <v>193</v>
      </c>
      <c r="E155" s="33" t="s">
        <v>5945</v>
      </c>
    </row>
    <row r="156" ht="89.25">
      <c r="A156" s="1" t="s">
        <v>194</v>
      </c>
      <c r="E156" s="27" t="s">
        <v>5946</v>
      </c>
    </row>
    <row r="157" ht="38.25">
      <c r="A157" s="1" t="s">
        <v>185</v>
      </c>
      <c r="B157" s="1">
        <v>37</v>
      </c>
      <c r="C157" s="26" t="s">
        <v>5947</v>
      </c>
      <c r="D157" t="s">
        <v>239</v>
      </c>
      <c r="E157" s="27" t="s">
        <v>5948</v>
      </c>
      <c r="F157" s="28" t="s">
        <v>285</v>
      </c>
      <c r="G157" s="29">
        <v>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 ht="38.25">
      <c r="A159" s="1" t="s">
        <v>193</v>
      </c>
      <c r="E159" s="33" t="s">
        <v>5949</v>
      </c>
    </row>
    <row r="160" ht="153">
      <c r="A160" s="1" t="s">
        <v>194</v>
      </c>
      <c r="E160" s="27" t="s">
        <v>5950</v>
      </c>
    </row>
    <row r="161" ht="38.25">
      <c r="A161" s="1" t="s">
        <v>185</v>
      </c>
      <c r="B161" s="1">
        <v>38</v>
      </c>
      <c r="C161" s="26" t="s">
        <v>5951</v>
      </c>
      <c r="D161" t="s">
        <v>239</v>
      </c>
      <c r="E161" s="27" t="s">
        <v>5952</v>
      </c>
      <c r="F161" s="28" t="s">
        <v>285</v>
      </c>
      <c r="G161" s="29">
        <v>15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 ht="38.25">
      <c r="A163" s="1" t="s">
        <v>193</v>
      </c>
      <c r="E163" s="33" t="s">
        <v>5953</v>
      </c>
    </row>
    <row r="164" ht="89.25">
      <c r="A164" s="1" t="s">
        <v>194</v>
      </c>
      <c r="E164" s="27" t="s">
        <v>5954</v>
      </c>
    </row>
    <row r="165" ht="38.25">
      <c r="A165" s="1" t="s">
        <v>185</v>
      </c>
      <c r="B165" s="1">
        <v>39</v>
      </c>
      <c r="C165" s="26" t="s">
        <v>5955</v>
      </c>
      <c r="D165" t="s">
        <v>239</v>
      </c>
      <c r="E165" s="27" t="s">
        <v>5956</v>
      </c>
      <c r="F165" s="28" t="s">
        <v>285</v>
      </c>
      <c r="G165" s="29">
        <v>1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 ht="25.5">
      <c r="A167" s="1" t="s">
        <v>193</v>
      </c>
      <c r="E167" s="33" t="s">
        <v>5957</v>
      </c>
    </row>
    <row r="168" ht="89.25">
      <c r="A168" s="1" t="s">
        <v>194</v>
      </c>
      <c r="E168" s="27" t="s">
        <v>5958</v>
      </c>
    </row>
    <row r="169">
      <c r="A169" s="1" t="s">
        <v>185</v>
      </c>
      <c r="B169" s="1">
        <v>40</v>
      </c>
      <c r="C169" s="26" t="s">
        <v>5959</v>
      </c>
      <c r="D169" t="s">
        <v>239</v>
      </c>
      <c r="E169" s="27" t="s">
        <v>5960</v>
      </c>
      <c r="F169" s="28" t="s">
        <v>285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 ht="51">
      <c r="A171" s="1" t="s">
        <v>193</v>
      </c>
      <c r="E171" s="33" t="s">
        <v>5961</v>
      </c>
    </row>
    <row r="172" ht="89.25">
      <c r="A172" s="1" t="s">
        <v>194</v>
      </c>
      <c r="E172" s="27" t="s">
        <v>5962</v>
      </c>
    </row>
    <row r="173" ht="25.5">
      <c r="A173" s="1" t="s">
        <v>185</v>
      </c>
      <c r="B173" s="1">
        <v>41</v>
      </c>
      <c r="C173" s="26" t="s">
        <v>5963</v>
      </c>
      <c r="D173" t="s">
        <v>239</v>
      </c>
      <c r="E173" s="27" t="s">
        <v>5964</v>
      </c>
      <c r="F173" s="28" t="s">
        <v>285</v>
      </c>
      <c r="G173" s="29">
        <v>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 ht="51">
      <c r="A175" s="1" t="s">
        <v>193</v>
      </c>
      <c r="E175" s="33" t="s">
        <v>5965</v>
      </c>
    </row>
    <row r="176" ht="89.25">
      <c r="A176" s="1" t="s">
        <v>194</v>
      </c>
      <c r="E176" s="27" t="s">
        <v>5966</v>
      </c>
    </row>
    <row r="177">
      <c r="A177" s="1" t="s">
        <v>182</v>
      </c>
      <c r="C177" s="22" t="s">
        <v>5566</v>
      </c>
      <c r="E177" s="23" t="s">
        <v>5567</v>
      </c>
      <c r="L177" s="24">
        <f>SUMIFS(L178:L213,A178:A213,"P")</f>
        <v>0</v>
      </c>
      <c r="M177" s="24">
        <f>SUMIFS(M178:M213,A178:A213,"P")</f>
        <v>0</v>
      </c>
      <c r="N177" s="25"/>
    </row>
    <row r="178" ht="25.5">
      <c r="A178" s="1" t="s">
        <v>185</v>
      </c>
      <c r="B178" s="1">
        <v>42</v>
      </c>
      <c r="C178" s="26" t="s">
        <v>1326</v>
      </c>
      <c r="D178" t="s">
        <v>239</v>
      </c>
      <c r="E178" s="27" t="s">
        <v>1327</v>
      </c>
      <c r="F178" s="28" t="s">
        <v>285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242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191</v>
      </c>
      <c r="E179" s="27" t="s">
        <v>243</v>
      </c>
    </row>
    <row r="180">
      <c r="A180" s="1" t="s">
        <v>193</v>
      </c>
      <c r="E180" s="33" t="s">
        <v>5459</v>
      </c>
    </row>
    <row r="181" ht="102">
      <c r="A181" s="1" t="s">
        <v>194</v>
      </c>
      <c r="E181" s="27" t="s">
        <v>5569</v>
      </c>
    </row>
    <row r="182">
      <c r="A182" s="1" t="s">
        <v>185</v>
      </c>
      <c r="B182" s="1">
        <v>43</v>
      </c>
      <c r="C182" s="26" t="s">
        <v>2330</v>
      </c>
      <c r="D182" t="s">
        <v>239</v>
      </c>
      <c r="E182" s="27" t="s">
        <v>2331</v>
      </c>
      <c r="F182" s="28" t="s">
        <v>285</v>
      </c>
      <c r="G182" s="29">
        <v>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242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191</v>
      </c>
      <c r="E183" s="27" t="s">
        <v>243</v>
      </c>
    </row>
    <row r="184">
      <c r="A184" s="1" t="s">
        <v>193</v>
      </c>
      <c r="E184" s="33" t="s">
        <v>5702</v>
      </c>
    </row>
    <row r="185" ht="76.5">
      <c r="A185" s="1" t="s">
        <v>194</v>
      </c>
      <c r="E185" s="27" t="s">
        <v>5576</v>
      </c>
    </row>
    <row r="186">
      <c r="A186" s="1" t="s">
        <v>185</v>
      </c>
      <c r="B186" s="1">
        <v>44</v>
      </c>
      <c r="C186" s="26" t="s">
        <v>2338</v>
      </c>
      <c r="D186" t="s">
        <v>239</v>
      </c>
      <c r="E186" s="27" t="s">
        <v>2339</v>
      </c>
      <c r="F186" s="28" t="s">
        <v>285</v>
      </c>
      <c r="G186" s="29">
        <v>40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242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191</v>
      </c>
      <c r="E187" s="27" t="s">
        <v>243</v>
      </c>
    </row>
    <row r="188">
      <c r="A188" s="1" t="s">
        <v>193</v>
      </c>
      <c r="E188" s="33" t="s">
        <v>5967</v>
      </c>
    </row>
    <row r="189" ht="76.5">
      <c r="A189" s="1" t="s">
        <v>194</v>
      </c>
      <c r="E189" s="27" t="s">
        <v>5576</v>
      </c>
    </row>
    <row r="190">
      <c r="A190" s="1" t="s">
        <v>185</v>
      </c>
      <c r="B190" s="1">
        <v>45</v>
      </c>
      <c r="C190" s="26" t="s">
        <v>1702</v>
      </c>
      <c r="D190" t="s">
        <v>239</v>
      </c>
      <c r="E190" s="27" t="s">
        <v>1703</v>
      </c>
      <c r="F190" s="28" t="s">
        <v>503</v>
      </c>
      <c r="G190" s="29">
        <v>48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242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191</v>
      </c>
      <c r="E191" s="27" t="s">
        <v>243</v>
      </c>
    </row>
    <row r="192">
      <c r="A192" s="1" t="s">
        <v>193</v>
      </c>
      <c r="E192" s="33" t="s">
        <v>5579</v>
      </c>
    </row>
    <row r="193" ht="102">
      <c r="A193" s="1" t="s">
        <v>194</v>
      </c>
      <c r="E193" s="27" t="s">
        <v>5659</v>
      </c>
    </row>
    <row r="194">
      <c r="A194" s="1" t="s">
        <v>185</v>
      </c>
      <c r="B194" s="1">
        <v>46</v>
      </c>
      <c r="C194" s="26" t="s">
        <v>1464</v>
      </c>
      <c r="D194" t="s">
        <v>239</v>
      </c>
      <c r="E194" s="27" t="s">
        <v>1465</v>
      </c>
      <c r="F194" s="28" t="s">
        <v>503</v>
      </c>
      <c r="G194" s="29">
        <v>48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242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191</v>
      </c>
      <c r="E195" s="27" t="s">
        <v>243</v>
      </c>
    </row>
    <row r="196">
      <c r="A196" s="1" t="s">
        <v>193</v>
      </c>
      <c r="E196" s="33" t="s">
        <v>5579</v>
      </c>
    </row>
    <row r="197" ht="89.25">
      <c r="A197" s="1" t="s">
        <v>194</v>
      </c>
      <c r="E197" s="27" t="s">
        <v>5581</v>
      </c>
    </row>
    <row r="198">
      <c r="A198" s="1" t="s">
        <v>185</v>
      </c>
      <c r="B198" s="1">
        <v>47</v>
      </c>
      <c r="C198" s="26" t="s">
        <v>1330</v>
      </c>
      <c r="D198" t="s">
        <v>239</v>
      </c>
      <c r="E198" s="27" t="s">
        <v>1331</v>
      </c>
      <c r="F198" s="28" t="s">
        <v>503</v>
      </c>
      <c r="G198" s="29">
        <v>48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242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191</v>
      </c>
      <c r="E199" s="27" t="s">
        <v>243</v>
      </c>
    </row>
    <row r="200">
      <c r="A200" s="1" t="s">
        <v>193</v>
      </c>
      <c r="E200" s="33" t="s">
        <v>5579</v>
      </c>
    </row>
    <row r="201" ht="89.25">
      <c r="A201" s="1" t="s">
        <v>194</v>
      </c>
      <c r="E201" s="27" t="s">
        <v>5905</v>
      </c>
    </row>
    <row r="202">
      <c r="A202" s="1" t="s">
        <v>185</v>
      </c>
      <c r="B202" s="1">
        <v>48</v>
      </c>
      <c r="C202" s="26" t="s">
        <v>1332</v>
      </c>
      <c r="D202" t="s">
        <v>239</v>
      </c>
      <c r="E202" s="27" t="s">
        <v>1333</v>
      </c>
      <c r="F202" s="28" t="s">
        <v>503</v>
      </c>
      <c r="G202" s="29">
        <v>48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242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191</v>
      </c>
      <c r="E203" s="27" t="s">
        <v>243</v>
      </c>
    </row>
    <row r="204">
      <c r="A204" s="1" t="s">
        <v>193</v>
      </c>
      <c r="E204" s="33" t="s">
        <v>5579</v>
      </c>
    </row>
    <row r="205" ht="89.25">
      <c r="A205" s="1" t="s">
        <v>194</v>
      </c>
      <c r="E205" s="27" t="s">
        <v>5661</v>
      </c>
    </row>
    <row r="206">
      <c r="A206" s="1" t="s">
        <v>185</v>
      </c>
      <c r="B206" s="1">
        <v>49</v>
      </c>
      <c r="C206" s="26" t="s">
        <v>1334</v>
      </c>
      <c r="D206" t="s">
        <v>239</v>
      </c>
      <c r="E206" s="27" t="s">
        <v>1335</v>
      </c>
      <c r="F206" s="28" t="s">
        <v>503</v>
      </c>
      <c r="G206" s="29">
        <v>72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242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191</v>
      </c>
      <c r="E207" s="27" t="s">
        <v>243</v>
      </c>
    </row>
    <row r="208">
      <c r="A208" s="1" t="s">
        <v>193</v>
      </c>
      <c r="E208" s="33" t="s">
        <v>5968</v>
      </c>
    </row>
    <row r="209" ht="89.25">
      <c r="A209" s="1" t="s">
        <v>194</v>
      </c>
      <c r="E209" s="27" t="s">
        <v>5662</v>
      </c>
    </row>
    <row r="210">
      <c r="A210" s="1" t="s">
        <v>185</v>
      </c>
      <c r="B210" s="1">
        <v>50</v>
      </c>
      <c r="C210" s="26" t="s">
        <v>5582</v>
      </c>
      <c r="D210" t="s">
        <v>239</v>
      </c>
      <c r="E210" s="27" t="s">
        <v>5583</v>
      </c>
      <c r="F210" s="28" t="s">
        <v>503</v>
      </c>
      <c r="G210" s="29">
        <v>48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242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191</v>
      </c>
      <c r="E211" s="27" t="s">
        <v>243</v>
      </c>
    </row>
    <row r="212">
      <c r="A212" s="1" t="s">
        <v>193</v>
      </c>
      <c r="E212" s="33" t="s">
        <v>5579</v>
      </c>
    </row>
    <row r="213" ht="89.25">
      <c r="A213" s="1" t="s">
        <v>194</v>
      </c>
      <c r="E213" s="27" t="s">
        <v>5584</v>
      </c>
    </row>
  </sheetData>
  <sheetProtection sheet="1" objects="1" scenarios="1" spinCount="100000" saltValue="Dfy6GSA9GJFL2EiWFXHNeH5z+561JTCu1ludjgrWjrWfecUxMA69jkkVcSPqRQomHgrunVfT9iWlRB0luDXHhQ==" hashValue="ijK5tXvWZXlWBpQjLoJq1by3A0UAAIAu/K/aJ7UDOG2awPx1CgD/+KANTF6Pcd5PjFBtww2Uwh975+HY7SnC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136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136</v>
      </c>
      <c r="D4" s="1"/>
      <c r="E4" s="17" t="s">
        <v>137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COUNTIFS(L8:L479,"=0",A8:A479,"P")+COUNTIFS(L8:L479,"",A8:A479,"P")+SUM(Q8:Q479)</f>
        <v>0</v>
      </c>
    </row>
    <row r="8">
      <c r="A8" s="1" t="s">
        <v>180</v>
      </c>
      <c r="C8" s="22" t="s">
        <v>5969</v>
      </c>
      <c r="E8" s="23" t="s">
        <v>147</v>
      </c>
      <c r="L8" s="24">
        <f>L9+L58+L91+L136+L377+L398</f>
        <v>0</v>
      </c>
      <c r="M8" s="24">
        <f>M9+M58+M91+M136+M377+M398</f>
        <v>0</v>
      </c>
      <c r="N8" s="25"/>
    </row>
    <row r="9">
      <c r="A9" s="1" t="s">
        <v>182</v>
      </c>
      <c r="C9" s="22" t="s">
        <v>5440</v>
      </c>
      <c r="E9" s="23" t="s">
        <v>699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185</v>
      </c>
      <c r="B10" s="1">
        <v>9</v>
      </c>
      <c r="C10" s="26" t="s">
        <v>3260</v>
      </c>
      <c r="D10" t="s">
        <v>239</v>
      </c>
      <c r="E10" s="27" t="s">
        <v>3261</v>
      </c>
      <c r="F10" s="28" t="s">
        <v>289</v>
      </c>
      <c r="G10" s="29">
        <v>1247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 ht="89.25">
      <c r="A12" s="1" t="s">
        <v>193</v>
      </c>
      <c r="E12" s="33" t="s">
        <v>5970</v>
      </c>
    </row>
    <row r="13">
      <c r="A13" s="1" t="s">
        <v>194</v>
      </c>
      <c r="E13" s="27" t="s">
        <v>1251</v>
      </c>
    </row>
    <row r="14">
      <c r="A14" s="1" t="s">
        <v>185</v>
      </c>
      <c r="B14" s="1">
        <v>10</v>
      </c>
      <c r="C14" s="26" t="s">
        <v>700</v>
      </c>
      <c r="D14" t="s">
        <v>239</v>
      </c>
      <c r="E14" s="27" t="s">
        <v>701</v>
      </c>
      <c r="F14" s="28" t="s">
        <v>269</v>
      </c>
      <c r="G14" s="29">
        <v>1247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 ht="25.5">
      <c r="A16" s="1" t="s">
        <v>193</v>
      </c>
      <c r="E16" s="33" t="s">
        <v>5971</v>
      </c>
    </row>
    <row r="17" ht="38.25">
      <c r="A17" s="1" t="s">
        <v>194</v>
      </c>
      <c r="E17" s="27" t="s">
        <v>5443</v>
      </c>
    </row>
    <row r="18">
      <c r="A18" s="1" t="s">
        <v>185</v>
      </c>
      <c r="B18" s="1">
        <v>11</v>
      </c>
      <c r="C18" s="26" t="s">
        <v>5972</v>
      </c>
      <c r="D18" t="s">
        <v>239</v>
      </c>
      <c r="E18" s="27" t="s">
        <v>5973</v>
      </c>
      <c r="F18" s="28" t="s">
        <v>241</v>
      </c>
      <c r="G18" s="29">
        <v>1.5600000000000001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 ht="25.5">
      <c r="A20" s="1" t="s">
        <v>193</v>
      </c>
      <c r="E20" s="33" t="s">
        <v>5974</v>
      </c>
    </row>
    <row r="21" ht="63.75">
      <c r="A21" s="1" t="s">
        <v>194</v>
      </c>
      <c r="E21" s="27" t="s">
        <v>2893</v>
      </c>
    </row>
    <row r="22">
      <c r="A22" s="1" t="s">
        <v>185</v>
      </c>
      <c r="B22" s="1">
        <v>12</v>
      </c>
      <c r="C22" s="26" t="s">
        <v>5975</v>
      </c>
      <c r="D22" t="s">
        <v>239</v>
      </c>
      <c r="E22" s="27" t="s">
        <v>5976</v>
      </c>
      <c r="F22" s="28" t="s">
        <v>241</v>
      </c>
      <c r="G22" s="29">
        <v>1.5600000000000001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 ht="25.5">
      <c r="A24" s="1" t="s">
        <v>193</v>
      </c>
      <c r="E24" s="33" t="s">
        <v>5977</v>
      </c>
    </row>
    <row r="25" ht="63.75">
      <c r="A25" s="1" t="s">
        <v>194</v>
      </c>
      <c r="E25" s="27" t="s">
        <v>2893</v>
      </c>
    </row>
    <row r="26">
      <c r="A26" s="1" t="s">
        <v>185</v>
      </c>
      <c r="B26" s="1">
        <v>13</v>
      </c>
      <c r="C26" s="26" t="s">
        <v>250</v>
      </c>
      <c r="D26" t="s">
        <v>239</v>
      </c>
      <c r="E26" s="27" t="s">
        <v>251</v>
      </c>
      <c r="F26" s="28" t="s">
        <v>241</v>
      </c>
      <c r="G26" s="29">
        <v>20.800000000000001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 ht="63.75">
      <c r="A28" s="1" t="s">
        <v>193</v>
      </c>
      <c r="E28" s="33" t="s">
        <v>5978</v>
      </c>
    </row>
    <row r="29" ht="318.75">
      <c r="A29" s="1" t="s">
        <v>194</v>
      </c>
      <c r="E29" s="27" t="s">
        <v>5445</v>
      </c>
    </row>
    <row r="30">
      <c r="A30" s="1" t="s">
        <v>185</v>
      </c>
      <c r="B30" s="1">
        <v>14</v>
      </c>
      <c r="C30" s="26" t="s">
        <v>256</v>
      </c>
      <c r="D30" t="s">
        <v>239</v>
      </c>
      <c r="E30" s="27" t="s">
        <v>257</v>
      </c>
      <c r="F30" s="28" t="s">
        <v>241</v>
      </c>
      <c r="G30" s="29">
        <v>77.834999999999994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 ht="51">
      <c r="A32" s="1" t="s">
        <v>193</v>
      </c>
      <c r="E32" s="33" t="s">
        <v>5979</v>
      </c>
    </row>
    <row r="33" ht="318.75">
      <c r="A33" s="1" t="s">
        <v>194</v>
      </c>
      <c r="E33" s="27" t="s">
        <v>5445</v>
      </c>
    </row>
    <row r="34">
      <c r="A34" s="1" t="s">
        <v>185</v>
      </c>
      <c r="B34" s="1">
        <v>15</v>
      </c>
      <c r="C34" s="26" t="s">
        <v>5735</v>
      </c>
      <c r="D34" t="s">
        <v>239</v>
      </c>
      <c r="E34" s="27" t="s">
        <v>5736</v>
      </c>
      <c r="F34" s="28" t="s">
        <v>241</v>
      </c>
      <c r="G34" s="29">
        <v>114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 ht="63.75">
      <c r="A36" s="1" t="s">
        <v>193</v>
      </c>
      <c r="E36" s="33" t="s">
        <v>5980</v>
      </c>
    </row>
    <row r="37" ht="318.75">
      <c r="A37" s="1" t="s">
        <v>194</v>
      </c>
      <c r="E37" s="27" t="s">
        <v>5445</v>
      </c>
    </row>
    <row r="38">
      <c r="A38" s="1" t="s">
        <v>185</v>
      </c>
      <c r="B38" s="1">
        <v>16</v>
      </c>
      <c r="C38" s="26" t="s">
        <v>262</v>
      </c>
      <c r="D38" t="s">
        <v>239</v>
      </c>
      <c r="E38" s="27" t="s">
        <v>263</v>
      </c>
      <c r="F38" s="28" t="s">
        <v>241</v>
      </c>
      <c r="G38" s="29">
        <v>212.63499999999999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 ht="51">
      <c r="A40" s="1" t="s">
        <v>193</v>
      </c>
      <c r="E40" s="33" t="s">
        <v>5981</v>
      </c>
    </row>
    <row r="41" ht="229.5">
      <c r="A41" s="1" t="s">
        <v>194</v>
      </c>
      <c r="E41" s="27" t="s">
        <v>2792</v>
      </c>
    </row>
    <row r="42">
      <c r="A42" s="1" t="s">
        <v>185</v>
      </c>
      <c r="B42" s="1">
        <v>17</v>
      </c>
      <c r="C42" s="26" t="s">
        <v>3274</v>
      </c>
      <c r="D42" t="s">
        <v>239</v>
      </c>
      <c r="E42" s="27" t="s">
        <v>3275</v>
      </c>
      <c r="F42" s="28" t="s">
        <v>241</v>
      </c>
      <c r="G42" s="29">
        <v>3.1200000000000001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 ht="63.75">
      <c r="A44" s="1" t="s">
        <v>193</v>
      </c>
      <c r="E44" s="33" t="s">
        <v>5982</v>
      </c>
    </row>
    <row r="45" ht="229.5">
      <c r="A45" s="1" t="s">
        <v>194</v>
      </c>
      <c r="E45" s="27" t="s">
        <v>5449</v>
      </c>
    </row>
    <row r="46">
      <c r="A46" s="1" t="s">
        <v>185</v>
      </c>
      <c r="B46" s="1">
        <v>18</v>
      </c>
      <c r="C46" s="26" t="s">
        <v>5450</v>
      </c>
      <c r="D46" t="s">
        <v>239</v>
      </c>
      <c r="E46" s="27" t="s">
        <v>5451</v>
      </c>
      <c r="F46" s="28" t="s">
        <v>269</v>
      </c>
      <c r="G46" s="29">
        <v>1247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5983</v>
      </c>
    </row>
    <row r="49" ht="38.25">
      <c r="A49" s="1" t="s">
        <v>194</v>
      </c>
      <c r="E49" s="27" t="s">
        <v>5453</v>
      </c>
    </row>
    <row r="50">
      <c r="A50" s="1" t="s">
        <v>185</v>
      </c>
      <c r="B50" s="1">
        <v>19</v>
      </c>
      <c r="C50" s="26" t="s">
        <v>3235</v>
      </c>
      <c r="D50" t="s">
        <v>239</v>
      </c>
      <c r="E50" s="27" t="s">
        <v>3236</v>
      </c>
      <c r="F50" s="28" t="s">
        <v>241</v>
      </c>
      <c r="G50" s="29">
        <v>21.614000000000001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 ht="127.5">
      <c r="A52" s="1" t="s">
        <v>193</v>
      </c>
      <c r="E52" s="33" t="s">
        <v>5984</v>
      </c>
    </row>
    <row r="53" ht="357">
      <c r="A53" s="1" t="s">
        <v>194</v>
      </c>
      <c r="E53" s="27" t="s">
        <v>2828</v>
      </c>
    </row>
    <row r="54">
      <c r="A54" s="1" t="s">
        <v>185</v>
      </c>
      <c r="B54" s="1">
        <v>20</v>
      </c>
      <c r="C54" s="26" t="s">
        <v>5985</v>
      </c>
      <c r="D54" t="s">
        <v>239</v>
      </c>
      <c r="E54" s="27" t="s">
        <v>5986</v>
      </c>
      <c r="F54" s="28" t="s">
        <v>241</v>
      </c>
      <c r="G54" s="29">
        <v>1.5600000000000001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 ht="25.5">
      <c r="A56" s="1" t="s">
        <v>193</v>
      </c>
      <c r="E56" s="33" t="s">
        <v>5987</v>
      </c>
    </row>
    <row r="57" ht="140.25">
      <c r="A57" s="1" t="s">
        <v>194</v>
      </c>
      <c r="E57" s="27" t="s">
        <v>5988</v>
      </c>
    </row>
    <row r="58">
      <c r="A58" s="1" t="s">
        <v>182</v>
      </c>
      <c r="C58" s="22" t="s">
        <v>2477</v>
      </c>
      <c r="E58" s="23" t="s">
        <v>5455</v>
      </c>
      <c r="L58" s="24">
        <f>SUMIFS(L59:L90,A59:A90,"P")</f>
        <v>0</v>
      </c>
      <c r="M58" s="24">
        <f>SUMIFS(M59:M90,A59:A90,"P")</f>
        <v>0</v>
      </c>
      <c r="N58" s="25"/>
    </row>
    <row r="59" ht="25.5">
      <c r="A59" s="1" t="s">
        <v>185</v>
      </c>
      <c r="B59" s="1">
        <v>1</v>
      </c>
      <c r="C59" s="26" t="s">
        <v>186</v>
      </c>
      <c r="D59" t="s">
        <v>187</v>
      </c>
      <c r="E59" s="27" t="s">
        <v>188</v>
      </c>
      <c r="F59" s="28" t="s">
        <v>189</v>
      </c>
      <c r="G59" s="29">
        <v>68.043000000000006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190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192</v>
      </c>
    </row>
    <row r="61" ht="51">
      <c r="A61" s="1" t="s">
        <v>193</v>
      </c>
      <c r="E61" s="33" t="s">
        <v>5989</v>
      </c>
    </row>
    <row r="62" ht="153">
      <c r="A62" s="1" t="s">
        <v>194</v>
      </c>
      <c r="E62" s="27" t="s">
        <v>195</v>
      </c>
    </row>
    <row r="63" ht="25.5">
      <c r="A63" s="1" t="s">
        <v>185</v>
      </c>
      <c r="B63" s="1">
        <v>2</v>
      </c>
      <c r="C63" s="26" t="s">
        <v>1009</v>
      </c>
      <c r="D63" t="s">
        <v>1010</v>
      </c>
      <c r="E63" s="27" t="s">
        <v>1011</v>
      </c>
      <c r="F63" s="28" t="s">
        <v>189</v>
      </c>
      <c r="G63" s="29">
        <v>10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190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192</v>
      </c>
    </row>
    <row r="65">
      <c r="A65" s="1" t="s">
        <v>193</v>
      </c>
      <c r="E65" s="33" t="s">
        <v>5458</v>
      </c>
    </row>
    <row r="66" ht="153">
      <c r="A66" s="1" t="s">
        <v>194</v>
      </c>
      <c r="E66" s="27" t="s">
        <v>195</v>
      </c>
    </row>
    <row r="67" ht="25.5">
      <c r="A67" s="1" t="s">
        <v>185</v>
      </c>
      <c r="B67" s="1">
        <v>3</v>
      </c>
      <c r="C67" s="26" t="s">
        <v>1012</v>
      </c>
      <c r="D67" t="s">
        <v>1013</v>
      </c>
      <c r="E67" s="27" t="s">
        <v>1014</v>
      </c>
      <c r="F67" s="28" t="s">
        <v>189</v>
      </c>
      <c r="G67" s="29">
        <v>4.992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190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192</v>
      </c>
    </row>
    <row r="69" ht="25.5">
      <c r="A69" s="1" t="s">
        <v>193</v>
      </c>
      <c r="E69" s="33" t="s">
        <v>5990</v>
      </c>
    </row>
    <row r="70" ht="153">
      <c r="A70" s="1" t="s">
        <v>194</v>
      </c>
      <c r="E70" s="27" t="s">
        <v>195</v>
      </c>
    </row>
    <row r="71" ht="25.5">
      <c r="A71" s="1" t="s">
        <v>185</v>
      </c>
      <c r="B71" s="1">
        <v>4</v>
      </c>
      <c r="C71" s="26" t="s">
        <v>202</v>
      </c>
      <c r="D71" t="s">
        <v>203</v>
      </c>
      <c r="E71" s="27" t="s">
        <v>204</v>
      </c>
      <c r="F71" s="28" t="s">
        <v>189</v>
      </c>
      <c r="G71" s="29">
        <v>15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190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192</v>
      </c>
    </row>
    <row r="73" ht="25.5">
      <c r="A73" s="1" t="s">
        <v>193</v>
      </c>
      <c r="E73" s="33" t="s">
        <v>5991</v>
      </c>
    </row>
    <row r="74" ht="153">
      <c r="A74" s="1" t="s">
        <v>194</v>
      </c>
      <c r="E74" s="27" t="s">
        <v>195</v>
      </c>
    </row>
    <row r="75" ht="25.5">
      <c r="A75" s="1" t="s">
        <v>185</v>
      </c>
      <c r="B75" s="1">
        <v>5</v>
      </c>
      <c r="C75" s="26" t="s">
        <v>205</v>
      </c>
      <c r="D75" t="s">
        <v>206</v>
      </c>
      <c r="E75" s="27" t="s">
        <v>207</v>
      </c>
      <c r="F75" s="28" t="s">
        <v>189</v>
      </c>
      <c r="G75" s="29">
        <v>1.871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190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192</v>
      </c>
    </row>
    <row r="77" ht="25.5">
      <c r="A77" s="1" t="s">
        <v>193</v>
      </c>
      <c r="E77" s="33" t="s">
        <v>5992</v>
      </c>
    </row>
    <row r="78" ht="153">
      <c r="A78" s="1" t="s">
        <v>194</v>
      </c>
      <c r="E78" s="27" t="s">
        <v>195</v>
      </c>
    </row>
    <row r="79" ht="25.5">
      <c r="A79" s="1" t="s">
        <v>185</v>
      </c>
      <c r="B79" s="1">
        <v>6</v>
      </c>
      <c r="C79" s="26" t="s">
        <v>209</v>
      </c>
      <c r="D79" t="s">
        <v>210</v>
      </c>
      <c r="E79" s="27" t="s">
        <v>211</v>
      </c>
      <c r="F79" s="28" t="s">
        <v>189</v>
      </c>
      <c r="G79" s="29">
        <v>25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190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191</v>
      </c>
      <c r="E80" s="27" t="s">
        <v>192</v>
      </c>
    </row>
    <row r="81" ht="25.5">
      <c r="A81" s="1" t="s">
        <v>193</v>
      </c>
      <c r="E81" s="33" t="s">
        <v>5993</v>
      </c>
    </row>
    <row r="82" ht="153">
      <c r="A82" s="1" t="s">
        <v>194</v>
      </c>
      <c r="E82" s="27" t="s">
        <v>195</v>
      </c>
    </row>
    <row r="83" ht="38.25">
      <c r="A83" s="1" t="s">
        <v>185</v>
      </c>
      <c r="B83" s="1">
        <v>7</v>
      </c>
      <c r="C83" s="26" t="s">
        <v>212</v>
      </c>
      <c r="D83" t="s">
        <v>213</v>
      </c>
      <c r="E83" s="27" t="s">
        <v>214</v>
      </c>
      <c r="F83" s="28" t="s">
        <v>189</v>
      </c>
      <c r="G83" s="29">
        <v>25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190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191</v>
      </c>
      <c r="E84" s="27" t="s">
        <v>192</v>
      </c>
    </row>
    <row r="85" ht="25.5">
      <c r="A85" s="1" t="s">
        <v>193</v>
      </c>
      <c r="E85" s="33" t="s">
        <v>5994</v>
      </c>
    </row>
    <row r="86" ht="153">
      <c r="A86" s="1" t="s">
        <v>194</v>
      </c>
      <c r="E86" s="27" t="s">
        <v>195</v>
      </c>
    </row>
    <row r="87" ht="25.5">
      <c r="A87" s="1" t="s">
        <v>185</v>
      </c>
      <c r="B87" s="1">
        <v>8</v>
      </c>
      <c r="C87" s="26" t="s">
        <v>230</v>
      </c>
      <c r="D87" t="s">
        <v>231</v>
      </c>
      <c r="E87" s="27" t="s">
        <v>232</v>
      </c>
      <c r="F87" s="28" t="s">
        <v>189</v>
      </c>
      <c r="G87" s="29">
        <v>5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190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191</v>
      </c>
      <c r="E88" s="27" t="s">
        <v>192</v>
      </c>
    </row>
    <row r="89" ht="25.5">
      <c r="A89" s="1" t="s">
        <v>193</v>
      </c>
      <c r="E89" s="33" t="s">
        <v>5995</v>
      </c>
    </row>
    <row r="90" ht="153">
      <c r="A90" s="1" t="s">
        <v>194</v>
      </c>
      <c r="E90" s="27" t="s">
        <v>195</v>
      </c>
    </row>
    <row r="91">
      <c r="A91" s="1" t="s">
        <v>182</v>
      </c>
      <c r="C91" s="22" t="s">
        <v>2187</v>
      </c>
      <c r="E91" s="23" t="s">
        <v>5460</v>
      </c>
      <c r="L91" s="24">
        <f>SUMIFS(L92:L135,A92:A135,"P")</f>
        <v>0</v>
      </c>
      <c r="M91" s="24">
        <f>SUMIFS(M92:M135,A92:A135,"P")</f>
        <v>0</v>
      </c>
      <c r="N91" s="25"/>
    </row>
    <row r="92">
      <c r="A92" s="1" t="s">
        <v>185</v>
      </c>
      <c r="B92" s="1">
        <v>21</v>
      </c>
      <c r="C92" s="26" t="s">
        <v>722</v>
      </c>
      <c r="D92" t="s">
        <v>239</v>
      </c>
      <c r="E92" s="27" t="s">
        <v>723</v>
      </c>
      <c r="F92" s="28" t="s">
        <v>285</v>
      </c>
      <c r="G92" s="29">
        <v>185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191</v>
      </c>
      <c r="E93" s="27" t="s">
        <v>243</v>
      </c>
    </row>
    <row r="94" ht="25.5">
      <c r="A94" s="1" t="s">
        <v>193</v>
      </c>
      <c r="E94" s="33" t="s">
        <v>5996</v>
      </c>
    </row>
    <row r="95" ht="76.5">
      <c r="A95" s="1" t="s">
        <v>194</v>
      </c>
      <c r="E95" s="27" t="s">
        <v>5462</v>
      </c>
    </row>
    <row r="96">
      <c r="A96" s="1" t="s">
        <v>185</v>
      </c>
      <c r="B96" s="1">
        <v>22</v>
      </c>
      <c r="C96" s="26" t="s">
        <v>287</v>
      </c>
      <c r="D96" t="s">
        <v>239</v>
      </c>
      <c r="E96" s="27" t="s">
        <v>288</v>
      </c>
      <c r="F96" s="28" t="s">
        <v>289</v>
      </c>
      <c r="G96" s="29">
        <v>1161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191</v>
      </c>
      <c r="E97" s="27" t="s">
        <v>243</v>
      </c>
    </row>
    <row r="98" ht="25.5">
      <c r="A98" s="1" t="s">
        <v>193</v>
      </c>
      <c r="E98" s="33" t="s">
        <v>5997</v>
      </c>
    </row>
    <row r="99" ht="102">
      <c r="A99" s="1" t="s">
        <v>194</v>
      </c>
      <c r="E99" s="27" t="s">
        <v>5464</v>
      </c>
    </row>
    <row r="100">
      <c r="A100" s="1" t="s">
        <v>185</v>
      </c>
      <c r="B100" s="1">
        <v>23</v>
      </c>
      <c r="C100" s="26" t="s">
        <v>540</v>
      </c>
      <c r="D100" t="s">
        <v>239</v>
      </c>
      <c r="E100" s="27" t="s">
        <v>541</v>
      </c>
      <c r="F100" s="28" t="s">
        <v>289</v>
      </c>
      <c r="G100" s="29">
        <v>1925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191</v>
      </c>
      <c r="E101" s="27" t="s">
        <v>243</v>
      </c>
    </row>
    <row r="102" ht="25.5">
      <c r="A102" s="1" t="s">
        <v>193</v>
      </c>
      <c r="E102" s="33" t="s">
        <v>5998</v>
      </c>
    </row>
    <row r="103" ht="102">
      <c r="A103" s="1" t="s">
        <v>194</v>
      </c>
      <c r="E103" s="27" t="s">
        <v>5464</v>
      </c>
    </row>
    <row r="104">
      <c r="A104" s="1" t="s">
        <v>185</v>
      </c>
      <c r="B104" s="1">
        <v>24</v>
      </c>
      <c r="C104" s="26" t="s">
        <v>5607</v>
      </c>
      <c r="D104" t="s">
        <v>239</v>
      </c>
      <c r="E104" s="27" t="s">
        <v>5608</v>
      </c>
      <c r="F104" s="28" t="s">
        <v>289</v>
      </c>
      <c r="G104" s="29">
        <v>342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191</v>
      </c>
      <c r="E105" s="27" t="s">
        <v>243</v>
      </c>
    </row>
    <row r="106" ht="25.5">
      <c r="A106" s="1" t="s">
        <v>193</v>
      </c>
      <c r="E106" s="33" t="s">
        <v>5999</v>
      </c>
    </row>
    <row r="107" ht="76.5">
      <c r="A107" s="1" t="s">
        <v>194</v>
      </c>
      <c r="E107" s="27" t="s">
        <v>5610</v>
      </c>
    </row>
    <row r="108" ht="25.5">
      <c r="A108" s="1" t="s">
        <v>185</v>
      </c>
      <c r="B108" s="1">
        <v>25</v>
      </c>
      <c r="C108" s="26" t="s">
        <v>735</v>
      </c>
      <c r="D108" t="s">
        <v>239</v>
      </c>
      <c r="E108" s="27" t="s">
        <v>736</v>
      </c>
      <c r="F108" s="28" t="s">
        <v>289</v>
      </c>
      <c r="G108" s="29">
        <v>1161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191</v>
      </c>
      <c r="E109" s="27" t="s">
        <v>243</v>
      </c>
    </row>
    <row r="110">
      <c r="A110" s="1" t="s">
        <v>193</v>
      </c>
      <c r="E110" s="33" t="s">
        <v>6000</v>
      </c>
    </row>
    <row r="111" ht="76.5">
      <c r="A111" s="1" t="s">
        <v>194</v>
      </c>
      <c r="E111" s="27" t="s">
        <v>5467</v>
      </c>
    </row>
    <row r="112" ht="25.5">
      <c r="A112" s="1" t="s">
        <v>185</v>
      </c>
      <c r="B112" s="1">
        <v>26</v>
      </c>
      <c r="C112" s="26" t="s">
        <v>737</v>
      </c>
      <c r="D112" t="s">
        <v>239</v>
      </c>
      <c r="E112" s="27" t="s">
        <v>738</v>
      </c>
      <c r="F112" s="28" t="s">
        <v>289</v>
      </c>
      <c r="G112" s="29">
        <v>1925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191</v>
      </c>
      <c r="E113" s="27" t="s">
        <v>243</v>
      </c>
    </row>
    <row r="114">
      <c r="A114" s="1" t="s">
        <v>193</v>
      </c>
      <c r="E114" s="33" t="s">
        <v>6001</v>
      </c>
    </row>
    <row r="115" ht="76.5">
      <c r="A115" s="1" t="s">
        <v>194</v>
      </c>
      <c r="E115" s="27" t="s">
        <v>5467</v>
      </c>
    </row>
    <row r="116" ht="25.5">
      <c r="A116" s="1" t="s">
        <v>185</v>
      </c>
      <c r="B116" s="1">
        <v>27</v>
      </c>
      <c r="C116" s="26" t="s">
        <v>5469</v>
      </c>
      <c r="D116" t="s">
        <v>239</v>
      </c>
      <c r="E116" s="27" t="s">
        <v>5470</v>
      </c>
      <c r="F116" s="28" t="s">
        <v>289</v>
      </c>
      <c r="G116" s="29">
        <v>35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191</v>
      </c>
      <c r="E117" s="27" t="s">
        <v>243</v>
      </c>
    </row>
    <row r="118" ht="25.5">
      <c r="A118" s="1" t="s">
        <v>193</v>
      </c>
      <c r="E118" s="33" t="s">
        <v>6002</v>
      </c>
    </row>
    <row r="119" ht="127.5">
      <c r="A119" s="1" t="s">
        <v>194</v>
      </c>
      <c r="E119" s="27" t="s">
        <v>5472</v>
      </c>
    </row>
    <row r="120" ht="25.5">
      <c r="A120" s="1" t="s">
        <v>185</v>
      </c>
      <c r="B120" s="1">
        <v>28</v>
      </c>
      <c r="C120" s="26" t="s">
        <v>739</v>
      </c>
      <c r="D120" t="s">
        <v>239</v>
      </c>
      <c r="E120" s="27" t="s">
        <v>740</v>
      </c>
      <c r="F120" s="28" t="s">
        <v>289</v>
      </c>
      <c r="G120" s="29">
        <v>35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191</v>
      </c>
      <c r="E121" s="27" t="s">
        <v>243</v>
      </c>
    </row>
    <row r="122" ht="25.5">
      <c r="A122" s="1" t="s">
        <v>193</v>
      </c>
      <c r="E122" s="33" t="s">
        <v>6003</v>
      </c>
    </row>
    <row r="123" ht="102">
      <c r="A123" s="1" t="s">
        <v>194</v>
      </c>
      <c r="E123" s="27" t="s">
        <v>5474</v>
      </c>
    </row>
    <row r="124" ht="25.5">
      <c r="A124" s="1" t="s">
        <v>185</v>
      </c>
      <c r="B124" s="1">
        <v>29</v>
      </c>
      <c r="C124" s="26" t="s">
        <v>5475</v>
      </c>
      <c r="D124" t="s">
        <v>239</v>
      </c>
      <c r="E124" s="27" t="s">
        <v>5476</v>
      </c>
      <c r="F124" s="28" t="s">
        <v>289</v>
      </c>
      <c r="G124" s="29">
        <v>35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191</v>
      </c>
      <c r="E125" s="27" t="s">
        <v>243</v>
      </c>
    </row>
    <row r="126">
      <c r="A126" s="1" t="s">
        <v>193</v>
      </c>
      <c r="E126" s="33" t="s">
        <v>6004</v>
      </c>
    </row>
    <row r="127" ht="102">
      <c r="A127" s="1" t="s">
        <v>194</v>
      </c>
      <c r="E127" s="27" t="s">
        <v>5464</v>
      </c>
    </row>
    <row r="128" ht="25.5">
      <c r="A128" s="1" t="s">
        <v>185</v>
      </c>
      <c r="B128" s="1">
        <v>30</v>
      </c>
      <c r="C128" s="26" t="s">
        <v>1024</v>
      </c>
      <c r="D128" t="s">
        <v>239</v>
      </c>
      <c r="E128" s="27" t="s">
        <v>1025</v>
      </c>
      <c r="F128" s="28" t="s">
        <v>285</v>
      </c>
      <c r="G128" s="29">
        <v>24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242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191</v>
      </c>
      <c r="E129" s="27" t="s">
        <v>243</v>
      </c>
    </row>
    <row r="130" ht="38.25">
      <c r="A130" s="1" t="s">
        <v>193</v>
      </c>
      <c r="E130" s="33" t="s">
        <v>5478</v>
      </c>
    </row>
    <row r="131" ht="38.25">
      <c r="A131" s="1" t="s">
        <v>194</v>
      </c>
      <c r="E131" s="27" t="s">
        <v>1615</v>
      </c>
    </row>
    <row r="132" ht="25.5">
      <c r="A132" s="1" t="s">
        <v>185</v>
      </c>
      <c r="B132" s="1">
        <v>31</v>
      </c>
      <c r="C132" s="26" t="s">
        <v>755</v>
      </c>
      <c r="D132" t="s">
        <v>239</v>
      </c>
      <c r="E132" s="27" t="s">
        <v>756</v>
      </c>
      <c r="F132" s="28" t="s">
        <v>285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242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191</v>
      </c>
      <c r="E133" s="27" t="s">
        <v>243</v>
      </c>
    </row>
    <row r="134">
      <c r="A134" s="1" t="s">
        <v>193</v>
      </c>
      <c r="E134" s="33" t="s">
        <v>5756</v>
      </c>
    </row>
    <row r="135" ht="102">
      <c r="A135" s="1" t="s">
        <v>194</v>
      </c>
      <c r="E135" s="27" t="s">
        <v>5464</v>
      </c>
    </row>
    <row r="136">
      <c r="A136" s="1" t="s">
        <v>182</v>
      </c>
      <c r="C136" s="22" t="s">
        <v>2205</v>
      </c>
      <c r="E136" s="23" t="s">
        <v>2206</v>
      </c>
      <c r="L136" s="24">
        <f>SUMIFS(L137:L376,A137:A376,"P")</f>
        <v>0</v>
      </c>
      <c r="M136" s="24">
        <f>SUMIFS(M137:M376,A137:A376,"P")</f>
        <v>0</v>
      </c>
      <c r="N136" s="25"/>
    </row>
    <row r="137" ht="25.5">
      <c r="A137" s="1" t="s">
        <v>185</v>
      </c>
      <c r="B137" s="1">
        <v>32</v>
      </c>
      <c r="C137" s="26" t="s">
        <v>6005</v>
      </c>
      <c r="D137" t="s">
        <v>239</v>
      </c>
      <c r="E137" s="27" t="s">
        <v>4713</v>
      </c>
      <c r="F137" s="28" t="s">
        <v>285</v>
      </c>
      <c r="G137" s="29">
        <v>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191</v>
      </c>
      <c r="E138" s="27" t="s">
        <v>243</v>
      </c>
    </row>
    <row r="139">
      <c r="A139" s="1" t="s">
        <v>193</v>
      </c>
      <c r="E139" s="33" t="s">
        <v>6006</v>
      </c>
    </row>
    <row r="140" ht="89.25">
      <c r="A140" s="1" t="s">
        <v>194</v>
      </c>
      <c r="E140" s="27" t="s">
        <v>6007</v>
      </c>
    </row>
    <row r="141">
      <c r="A141" s="1" t="s">
        <v>185</v>
      </c>
      <c r="B141" s="1">
        <v>33</v>
      </c>
      <c r="C141" s="26" t="s">
        <v>6008</v>
      </c>
      <c r="D141" t="s">
        <v>239</v>
      </c>
      <c r="E141" s="27" t="s">
        <v>6009</v>
      </c>
      <c r="F141" s="28" t="s">
        <v>285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191</v>
      </c>
      <c r="E142" s="27" t="s">
        <v>243</v>
      </c>
    </row>
    <row r="143">
      <c r="A143" s="1" t="s">
        <v>193</v>
      </c>
      <c r="E143" s="33" t="s">
        <v>6006</v>
      </c>
    </row>
    <row r="144" ht="76.5">
      <c r="A144" s="1" t="s">
        <v>194</v>
      </c>
      <c r="E144" s="27" t="s">
        <v>6010</v>
      </c>
    </row>
    <row r="145">
      <c r="A145" s="1" t="s">
        <v>185</v>
      </c>
      <c r="B145" s="1">
        <v>34</v>
      </c>
      <c r="C145" s="26" t="s">
        <v>6011</v>
      </c>
      <c r="D145" t="s">
        <v>239</v>
      </c>
      <c r="E145" s="27" t="s">
        <v>4766</v>
      </c>
      <c r="F145" s="28" t="s">
        <v>289</v>
      </c>
      <c r="G145" s="29">
        <v>200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191</v>
      </c>
      <c r="E146" s="27" t="s">
        <v>243</v>
      </c>
    </row>
    <row r="147" ht="89.25">
      <c r="A147" s="1" t="s">
        <v>193</v>
      </c>
      <c r="E147" s="33" t="s">
        <v>6012</v>
      </c>
    </row>
    <row r="148" ht="102">
      <c r="A148" s="1" t="s">
        <v>194</v>
      </c>
      <c r="E148" s="27" t="s">
        <v>6013</v>
      </c>
    </row>
    <row r="149">
      <c r="A149" s="1" t="s">
        <v>185</v>
      </c>
      <c r="B149" s="1">
        <v>35</v>
      </c>
      <c r="C149" s="26" t="s">
        <v>5480</v>
      </c>
      <c r="D149" t="s">
        <v>239</v>
      </c>
      <c r="E149" s="27" t="s">
        <v>4768</v>
      </c>
      <c r="F149" s="28" t="s">
        <v>289</v>
      </c>
      <c r="G149" s="29">
        <v>50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191</v>
      </c>
      <c r="E150" s="27" t="s">
        <v>243</v>
      </c>
    </row>
    <row r="151" ht="25.5">
      <c r="A151" s="1" t="s">
        <v>193</v>
      </c>
      <c r="E151" s="33" t="s">
        <v>6014</v>
      </c>
    </row>
    <row r="152" ht="114.75">
      <c r="A152" s="1" t="s">
        <v>194</v>
      </c>
      <c r="E152" s="27" t="s">
        <v>5482</v>
      </c>
    </row>
    <row r="153">
      <c r="A153" s="1" t="s">
        <v>185</v>
      </c>
      <c r="B153" s="1">
        <v>36</v>
      </c>
      <c r="C153" s="26" t="s">
        <v>5483</v>
      </c>
      <c r="D153" t="s">
        <v>239</v>
      </c>
      <c r="E153" s="27" t="s">
        <v>4771</v>
      </c>
      <c r="F153" s="28" t="s">
        <v>285</v>
      </c>
      <c r="G153" s="29">
        <v>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242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191</v>
      </c>
      <c r="E154" s="27" t="s">
        <v>243</v>
      </c>
    </row>
    <row r="155" ht="25.5">
      <c r="A155" s="1" t="s">
        <v>193</v>
      </c>
      <c r="E155" s="33" t="s">
        <v>6015</v>
      </c>
    </row>
    <row r="156" ht="102">
      <c r="A156" s="1" t="s">
        <v>194</v>
      </c>
      <c r="E156" s="27" t="s">
        <v>5485</v>
      </c>
    </row>
    <row r="157">
      <c r="A157" s="1" t="s">
        <v>185</v>
      </c>
      <c r="B157" s="1">
        <v>37</v>
      </c>
      <c r="C157" s="26" t="s">
        <v>311</v>
      </c>
      <c r="D157" t="s">
        <v>239</v>
      </c>
      <c r="E157" s="27" t="s">
        <v>312</v>
      </c>
      <c r="F157" s="28" t="s">
        <v>285</v>
      </c>
      <c r="G157" s="29">
        <v>3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242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191</v>
      </c>
      <c r="E158" s="27" t="s">
        <v>243</v>
      </c>
    </row>
    <row r="159" ht="25.5">
      <c r="A159" s="1" t="s">
        <v>193</v>
      </c>
      <c r="E159" s="33" t="s">
        <v>6016</v>
      </c>
    </row>
    <row r="160" ht="76.5">
      <c r="A160" s="1" t="s">
        <v>194</v>
      </c>
      <c r="E160" s="27" t="s">
        <v>5462</v>
      </c>
    </row>
    <row r="161">
      <c r="A161" s="1" t="s">
        <v>185</v>
      </c>
      <c r="B161" s="1">
        <v>38</v>
      </c>
      <c r="C161" s="26" t="s">
        <v>314</v>
      </c>
      <c r="D161" t="s">
        <v>239</v>
      </c>
      <c r="E161" s="27" t="s">
        <v>315</v>
      </c>
      <c r="F161" s="28" t="s">
        <v>285</v>
      </c>
      <c r="G161" s="29">
        <v>60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191</v>
      </c>
      <c r="E162" s="27" t="s">
        <v>243</v>
      </c>
    </row>
    <row r="163">
      <c r="A163" s="1" t="s">
        <v>193</v>
      </c>
      <c r="E163" s="33" t="s">
        <v>6017</v>
      </c>
    </row>
    <row r="164" ht="76.5">
      <c r="A164" s="1" t="s">
        <v>194</v>
      </c>
      <c r="E164" s="27" t="s">
        <v>5487</v>
      </c>
    </row>
    <row r="165">
      <c r="A165" s="1" t="s">
        <v>185</v>
      </c>
      <c r="B165" s="1">
        <v>39</v>
      </c>
      <c r="C165" s="26" t="s">
        <v>2210</v>
      </c>
      <c r="D165" t="s">
        <v>239</v>
      </c>
      <c r="E165" s="27" t="s">
        <v>2211</v>
      </c>
      <c r="F165" s="28" t="s">
        <v>285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242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191</v>
      </c>
      <c r="E166" s="27" t="s">
        <v>243</v>
      </c>
    </row>
    <row r="167">
      <c r="A167" s="1" t="s">
        <v>193</v>
      </c>
      <c r="E167" s="33" t="s">
        <v>6018</v>
      </c>
    </row>
    <row r="168" ht="76.5">
      <c r="A168" s="1" t="s">
        <v>194</v>
      </c>
      <c r="E168" s="27" t="s">
        <v>6019</v>
      </c>
    </row>
    <row r="169">
      <c r="A169" s="1" t="s">
        <v>185</v>
      </c>
      <c r="B169" s="1">
        <v>40</v>
      </c>
      <c r="C169" s="26" t="s">
        <v>784</v>
      </c>
      <c r="D169" t="s">
        <v>239</v>
      </c>
      <c r="E169" s="27" t="s">
        <v>785</v>
      </c>
      <c r="F169" s="28" t="s">
        <v>285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242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191</v>
      </c>
      <c r="E170" s="27" t="s">
        <v>243</v>
      </c>
    </row>
    <row r="171" ht="25.5">
      <c r="A171" s="1" t="s">
        <v>193</v>
      </c>
      <c r="E171" s="33" t="s">
        <v>6020</v>
      </c>
    </row>
    <row r="172" ht="89.25">
      <c r="A172" s="1" t="s">
        <v>194</v>
      </c>
      <c r="E172" s="27" t="s">
        <v>6021</v>
      </c>
    </row>
    <row r="173">
      <c r="A173" s="1" t="s">
        <v>185</v>
      </c>
      <c r="B173" s="1">
        <v>41</v>
      </c>
      <c r="C173" s="26" t="s">
        <v>317</v>
      </c>
      <c r="D173" t="s">
        <v>239</v>
      </c>
      <c r="E173" s="27" t="s">
        <v>318</v>
      </c>
      <c r="F173" s="28" t="s">
        <v>319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191</v>
      </c>
      <c r="E174" s="27" t="s">
        <v>243</v>
      </c>
    </row>
    <row r="175">
      <c r="A175" s="1" t="s">
        <v>193</v>
      </c>
      <c r="E175" s="33" t="s">
        <v>6022</v>
      </c>
    </row>
    <row r="176" ht="102">
      <c r="A176" s="1" t="s">
        <v>194</v>
      </c>
      <c r="E176" s="27" t="s">
        <v>5489</v>
      </c>
    </row>
    <row r="177">
      <c r="A177" s="1" t="s">
        <v>185</v>
      </c>
      <c r="B177" s="1">
        <v>42</v>
      </c>
      <c r="C177" s="26" t="s">
        <v>6023</v>
      </c>
      <c r="D177" t="s">
        <v>239</v>
      </c>
      <c r="E177" s="27" t="s">
        <v>6024</v>
      </c>
      <c r="F177" s="28" t="s">
        <v>289</v>
      </c>
      <c r="G177" s="29">
        <v>70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191</v>
      </c>
      <c r="E178" s="27" t="s">
        <v>243</v>
      </c>
    </row>
    <row r="179">
      <c r="A179" s="1" t="s">
        <v>193</v>
      </c>
      <c r="E179" s="33" t="s">
        <v>6025</v>
      </c>
    </row>
    <row r="180" ht="76.5">
      <c r="A180" s="1" t="s">
        <v>194</v>
      </c>
      <c r="E180" s="27" t="s">
        <v>5494</v>
      </c>
    </row>
    <row r="181">
      <c r="A181" s="1" t="s">
        <v>185</v>
      </c>
      <c r="B181" s="1">
        <v>43</v>
      </c>
      <c r="C181" s="26" t="s">
        <v>321</v>
      </c>
      <c r="D181" t="s">
        <v>239</v>
      </c>
      <c r="E181" s="27" t="s">
        <v>322</v>
      </c>
      <c r="F181" s="28" t="s">
        <v>289</v>
      </c>
      <c r="G181" s="29">
        <v>449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191</v>
      </c>
      <c r="E182" s="27" t="s">
        <v>243</v>
      </c>
    </row>
    <row r="183" ht="38.25">
      <c r="A183" s="1" t="s">
        <v>193</v>
      </c>
      <c r="E183" s="33" t="s">
        <v>6026</v>
      </c>
    </row>
    <row r="184" ht="76.5">
      <c r="A184" s="1" t="s">
        <v>194</v>
      </c>
      <c r="E184" s="27" t="s">
        <v>5494</v>
      </c>
    </row>
    <row r="185">
      <c r="A185" s="1" t="s">
        <v>185</v>
      </c>
      <c r="B185" s="1">
        <v>44</v>
      </c>
      <c r="C185" s="26" t="s">
        <v>660</v>
      </c>
      <c r="D185" t="s">
        <v>239</v>
      </c>
      <c r="E185" s="27" t="s">
        <v>661</v>
      </c>
      <c r="F185" s="28" t="s">
        <v>289</v>
      </c>
      <c r="G185" s="29">
        <v>141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242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191</v>
      </c>
      <c r="E186" s="27" t="s">
        <v>243</v>
      </c>
    </row>
    <row r="187" ht="38.25">
      <c r="A187" s="1" t="s">
        <v>193</v>
      </c>
      <c r="E187" s="33" t="s">
        <v>6027</v>
      </c>
    </row>
    <row r="188" ht="76.5">
      <c r="A188" s="1" t="s">
        <v>194</v>
      </c>
      <c r="E188" s="27" t="s">
        <v>5494</v>
      </c>
    </row>
    <row r="189" ht="25.5">
      <c r="A189" s="1" t="s">
        <v>185</v>
      </c>
      <c r="B189" s="1">
        <v>45</v>
      </c>
      <c r="C189" s="26" t="s">
        <v>2231</v>
      </c>
      <c r="D189" t="s">
        <v>239</v>
      </c>
      <c r="E189" s="27" t="s">
        <v>2232</v>
      </c>
      <c r="F189" s="28" t="s">
        <v>289</v>
      </c>
      <c r="G189" s="29">
        <v>302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242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191</v>
      </c>
      <c r="E190" s="27" t="s">
        <v>243</v>
      </c>
    </row>
    <row r="191" ht="51">
      <c r="A191" s="1" t="s">
        <v>193</v>
      </c>
      <c r="E191" s="33" t="s">
        <v>6028</v>
      </c>
    </row>
    <row r="192" ht="76.5">
      <c r="A192" s="1" t="s">
        <v>194</v>
      </c>
      <c r="E192" s="27" t="s">
        <v>5494</v>
      </c>
    </row>
    <row r="193">
      <c r="A193" s="1" t="s">
        <v>185</v>
      </c>
      <c r="B193" s="1">
        <v>46</v>
      </c>
      <c r="C193" s="26" t="s">
        <v>2234</v>
      </c>
      <c r="D193" t="s">
        <v>239</v>
      </c>
      <c r="E193" s="27" t="s">
        <v>2235</v>
      </c>
      <c r="F193" s="28" t="s">
        <v>289</v>
      </c>
      <c r="G193" s="29">
        <v>80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242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191</v>
      </c>
      <c r="E194" s="27" t="s">
        <v>243</v>
      </c>
    </row>
    <row r="195" ht="38.25">
      <c r="A195" s="1" t="s">
        <v>193</v>
      </c>
      <c r="E195" s="33" t="s">
        <v>6029</v>
      </c>
    </row>
    <row r="196" ht="76.5">
      <c r="A196" s="1" t="s">
        <v>194</v>
      </c>
      <c r="E196" s="27" t="s">
        <v>5494</v>
      </c>
    </row>
    <row r="197">
      <c r="A197" s="1" t="s">
        <v>185</v>
      </c>
      <c r="B197" s="1">
        <v>47</v>
      </c>
      <c r="C197" s="26" t="s">
        <v>1823</v>
      </c>
      <c r="D197" t="s">
        <v>239</v>
      </c>
      <c r="E197" s="27" t="s">
        <v>1824</v>
      </c>
      <c r="F197" s="28" t="s">
        <v>289</v>
      </c>
      <c r="G197" s="29">
        <v>3165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242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191</v>
      </c>
      <c r="E198" s="27" t="s">
        <v>243</v>
      </c>
    </row>
    <row r="199" ht="89.25">
      <c r="A199" s="1" t="s">
        <v>193</v>
      </c>
      <c r="E199" s="33" t="s">
        <v>6030</v>
      </c>
    </row>
    <row r="200" ht="76.5">
      <c r="A200" s="1" t="s">
        <v>194</v>
      </c>
      <c r="E200" s="27" t="s">
        <v>5494</v>
      </c>
    </row>
    <row r="201">
      <c r="A201" s="1" t="s">
        <v>185</v>
      </c>
      <c r="B201" s="1">
        <v>48</v>
      </c>
      <c r="C201" s="26" t="s">
        <v>2237</v>
      </c>
      <c r="D201" t="s">
        <v>239</v>
      </c>
      <c r="E201" s="27" t="s">
        <v>2238</v>
      </c>
      <c r="F201" s="28" t="s">
        <v>289</v>
      </c>
      <c r="G201" s="29">
        <v>1174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242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191</v>
      </c>
      <c r="E202" s="27" t="s">
        <v>243</v>
      </c>
    </row>
    <row r="203" ht="51">
      <c r="A203" s="1" t="s">
        <v>193</v>
      </c>
      <c r="E203" s="33" t="s">
        <v>6031</v>
      </c>
    </row>
    <row r="204" ht="76.5">
      <c r="A204" s="1" t="s">
        <v>194</v>
      </c>
      <c r="E204" s="27" t="s">
        <v>5494</v>
      </c>
    </row>
    <row r="205">
      <c r="A205" s="1" t="s">
        <v>185</v>
      </c>
      <c r="B205" s="1">
        <v>49</v>
      </c>
      <c r="C205" s="26" t="s">
        <v>2403</v>
      </c>
      <c r="D205" t="s">
        <v>239</v>
      </c>
      <c r="E205" s="27" t="s">
        <v>2404</v>
      </c>
      <c r="F205" s="28" t="s">
        <v>289</v>
      </c>
      <c r="G205" s="29">
        <v>800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242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191</v>
      </c>
      <c r="E206" s="27" t="s">
        <v>243</v>
      </c>
    </row>
    <row r="207">
      <c r="A207" s="1" t="s">
        <v>193</v>
      </c>
      <c r="E207" s="33" t="s">
        <v>6032</v>
      </c>
    </row>
    <row r="208" ht="76.5">
      <c r="A208" s="1" t="s">
        <v>194</v>
      </c>
      <c r="E208" s="27" t="s">
        <v>5494</v>
      </c>
    </row>
    <row r="209">
      <c r="A209" s="1" t="s">
        <v>185</v>
      </c>
      <c r="B209" s="1">
        <v>50</v>
      </c>
      <c r="C209" s="26" t="s">
        <v>5496</v>
      </c>
      <c r="D209" t="s">
        <v>239</v>
      </c>
      <c r="E209" s="27" t="s">
        <v>5497</v>
      </c>
      <c r="F209" s="28" t="s">
        <v>289</v>
      </c>
      <c r="G209" s="29">
        <v>1075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242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191</v>
      </c>
      <c r="E210" s="27" t="s">
        <v>243</v>
      </c>
    </row>
    <row r="211" ht="38.25">
      <c r="A211" s="1" t="s">
        <v>193</v>
      </c>
      <c r="E211" s="33" t="s">
        <v>6033</v>
      </c>
    </row>
    <row r="212" ht="76.5">
      <c r="A212" s="1" t="s">
        <v>194</v>
      </c>
      <c r="E212" s="27" t="s">
        <v>5494</v>
      </c>
    </row>
    <row r="213">
      <c r="A213" s="1" t="s">
        <v>185</v>
      </c>
      <c r="B213" s="1">
        <v>51</v>
      </c>
      <c r="C213" s="26" t="s">
        <v>2242</v>
      </c>
      <c r="D213" t="s">
        <v>239</v>
      </c>
      <c r="E213" s="27" t="s">
        <v>2243</v>
      </c>
      <c r="F213" s="28" t="s">
        <v>289</v>
      </c>
      <c r="G213" s="29">
        <v>271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242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191</v>
      </c>
      <c r="E214" s="27" t="s">
        <v>243</v>
      </c>
    </row>
    <row r="215">
      <c r="A215" s="1" t="s">
        <v>193</v>
      </c>
      <c r="E215" s="33" t="s">
        <v>6034</v>
      </c>
    </row>
    <row r="216" ht="76.5">
      <c r="A216" s="1" t="s">
        <v>194</v>
      </c>
      <c r="E216" s="27" t="s">
        <v>5494</v>
      </c>
    </row>
    <row r="217">
      <c r="A217" s="1" t="s">
        <v>185</v>
      </c>
      <c r="B217" s="1">
        <v>52</v>
      </c>
      <c r="C217" s="26" t="s">
        <v>1432</v>
      </c>
      <c r="D217" t="s">
        <v>239</v>
      </c>
      <c r="E217" s="27" t="s">
        <v>1433</v>
      </c>
      <c r="F217" s="28" t="s">
        <v>289</v>
      </c>
      <c r="G217" s="29">
        <v>80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242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191</v>
      </c>
      <c r="E218" s="27" t="s">
        <v>243</v>
      </c>
    </row>
    <row r="219">
      <c r="A219" s="1" t="s">
        <v>193</v>
      </c>
      <c r="E219" s="33" t="s">
        <v>6035</v>
      </c>
    </row>
    <row r="220" ht="76.5">
      <c r="A220" s="1" t="s">
        <v>194</v>
      </c>
      <c r="E220" s="27" t="s">
        <v>5494</v>
      </c>
    </row>
    <row r="221">
      <c r="A221" s="1" t="s">
        <v>185</v>
      </c>
      <c r="B221" s="1">
        <v>53</v>
      </c>
      <c r="C221" s="26" t="s">
        <v>2246</v>
      </c>
      <c r="D221" t="s">
        <v>239</v>
      </c>
      <c r="E221" s="27" t="s">
        <v>2247</v>
      </c>
      <c r="F221" s="28" t="s">
        <v>289</v>
      </c>
      <c r="G221" s="29">
        <v>2910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242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191</v>
      </c>
      <c r="E222" s="27" t="s">
        <v>243</v>
      </c>
    </row>
    <row r="223">
      <c r="A223" s="1" t="s">
        <v>193</v>
      </c>
      <c r="E223" s="33" t="s">
        <v>6036</v>
      </c>
    </row>
    <row r="224" ht="76.5">
      <c r="A224" s="1" t="s">
        <v>194</v>
      </c>
      <c r="E224" s="27" t="s">
        <v>5494</v>
      </c>
    </row>
    <row r="225">
      <c r="A225" s="1" t="s">
        <v>185</v>
      </c>
      <c r="B225" s="1">
        <v>54</v>
      </c>
      <c r="C225" s="26" t="s">
        <v>6037</v>
      </c>
      <c r="D225" t="s">
        <v>239</v>
      </c>
      <c r="E225" s="27" t="s">
        <v>6038</v>
      </c>
      <c r="F225" s="28" t="s">
        <v>289</v>
      </c>
      <c r="G225" s="29">
        <v>522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242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191</v>
      </c>
      <c r="E226" s="27" t="s">
        <v>243</v>
      </c>
    </row>
    <row r="227" ht="38.25">
      <c r="A227" s="1" t="s">
        <v>193</v>
      </c>
      <c r="E227" s="33" t="s">
        <v>6039</v>
      </c>
    </row>
    <row r="228" ht="76.5">
      <c r="A228" s="1" t="s">
        <v>194</v>
      </c>
      <c r="E228" s="27" t="s">
        <v>5494</v>
      </c>
    </row>
    <row r="229">
      <c r="A229" s="1" t="s">
        <v>185</v>
      </c>
      <c r="B229" s="1">
        <v>55</v>
      </c>
      <c r="C229" s="26" t="s">
        <v>2407</v>
      </c>
      <c r="D229" t="s">
        <v>239</v>
      </c>
      <c r="E229" s="27" t="s">
        <v>2408</v>
      </c>
      <c r="F229" s="28" t="s">
        <v>289</v>
      </c>
      <c r="G229" s="29">
        <v>25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242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191</v>
      </c>
      <c r="E230" s="27" t="s">
        <v>243</v>
      </c>
    </row>
    <row r="231">
      <c r="A231" s="1" t="s">
        <v>193</v>
      </c>
      <c r="E231" s="33" t="s">
        <v>6040</v>
      </c>
    </row>
    <row r="232" ht="38.25">
      <c r="A232" s="1" t="s">
        <v>194</v>
      </c>
      <c r="E232" s="27" t="s">
        <v>5505</v>
      </c>
    </row>
    <row r="233">
      <c r="A233" s="1" t="s">
        <v>185</v>
      </c>
      <c r="B233" s="1">
        <v>56</v>
      </c>
      <c r="C233" s="26" t="s">
        <v>5502</v>
      </c>
      <c r="D233" t="s">
        <v>239</v>
      </c>
      <c r="E233" s="27" t="s">
        <v>5503</v>
      </c>
      <c r="F233" s="28" t="s">
        <v>289</v>
      </c>
      <c r="G233" s="29">
        <v>300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242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191</v>
      </c>
      <c r="E234" s="27" t="s">
        <v>243</v>
      </c>
    </row>
    <row r="235">
      <c r="A235" s="1" t="s">
        <v>193</v>
      </c>
      <c r="E235" s="33" t="s">
        <v>6041</v>
      </c>
    </row>
    <row r="236" ht="38.25">
      <c r="A236" s="1" t="s">
        <v>194</v>
      </c>
      <c r="E236" s="27" t="s">
        <v>5505</v>
      </c>
    </row>
    <row r="237" ht="25.5">
      <c r="A237" s="1" t="s">
        <v>185</v>
      </c>
      <c r="B237" s="1">
        <v>57</v>
      </c>
      <c r="C237" s="26" t="s">
        <v>789</v>
      </c>
      <c r="D237" t="s">
        <v>239</v>
      </c>
      <c r="E237" s="27" t="s">
        <v>790</v>
      </c>
      <c r="F237" s="28" t="s">
        <v>285</v>
      </c>
      <c r="G237" s="29">
        <v>4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242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191</v>
      </c>
      <c r="E238" s="27" t="s">
        <v>243</v>
      </c>
    </row>
    <row r="239">
      <c r="A239" s="1" t="s">
        <v>193</v>
      </c>
      <c r="E239" s="33" t="s">
        <v>6042</v>
      </c>
    </row>
    <row r="240" ht="89.25">
      <c r="A240" s="1" t="s">
        <v>194</v>
      </c>
      <c r="E240" s="27" t="s">
        <v>5509</v>
      </c>
    </row>
    <row r="241" ht="25.5">
      <c r="A241" s="1" t="s">
        <v>185</v>
      </c>
      <c r="B241" s="1">
        <v>58</v>
      </c>
      <c r="C241" s="26" t="s">
        <v>1130</v>
      </c>
      <c r="D241" t="s">
        <v>239</v>
      </c>
      <c r="E241" s="27" t="s">
        <v>1131</v>
      </c>
      <c r="F241" s="28" t="s">
        <v>285</v>
      </c>
      <c r="G241" s="29">
        <v>32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242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191</v>
      </c>
      <c r="E242" s="27" t="s">
        <v>243</v>
      </c>
    </row>
    <row r="243" ht="102">
      <c r="A243" s="1" t="s">
        <v>193</v>
      </c>
      <c r="E243" s="33" t="s">
        <v>6043</v>
      </c>
    </row>
    <row r="244" ht="89.25">
      <c r="A244" s="1" t="s">
        <v>194</v>
      </c>
      <c r="E244" s="27" t="s">
        <v>5509</v>
      </c>
    </row>
    <row r="245" ht="25.5">
      <c r="A245" s="1" t="s">
        <v>185</v>
      </c>
      <c r="B245" s="1">
        <v>59</v>
      </c>
      <c r="C245" s="26" t="s">
        <v>1242</v>
      </c>
      <c r="D245" t="s">
        <v>239</v>
      </c>
      <c r="E245" s="27" t="s">
        <v>1243</v>
      </c>
      <c r="F245" s="28" t="s">
        <v>285</v>
      </c>
      <c r="G245" s="29">
        <v>42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242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191</v>
      </c>
      <c r="E246" s="27" t="s">
        <v>243</v>
      </c>
    </row>
    <row r="247" ht="153">
      <c r="A247" s="1" t="s">
        <v>193</v>
      </c>
      <c r="E247" s="33" t="s">
        <v>6044</v>
      </c>
    </row>
    <row r="248" ht="89.25">
      <c r="A248" s="1" t="s">
        <v>194</v>
      </c>
      <c r="E248" s="27" t="s">
        <v>5509</v>
      </c>
    </row>
    <row r="249" ht="25.5">
      <c r="A249" s="1" t="s">
        <v>185</v>
      </c>
      <c r="B249" s="1">
        <v>60</v>
      </c>
      <c r="C249" s="26" t="s">
        <v>2263</v>
      </c>
      <c r="D249" t="s">
        <v>239</v>
      </c>
      <c r="E249" s="27" t="s">
        <v>2264</v>
      </c>
      <c r="F249" s="28" t="s">
        <v>285</v>
      </c>
      <c r="G249" s="29">
        <v>18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242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191</v>
      </c>
      <c r="E250" s="27" t="s">
        <v>243</v>
      </c>
    </row>
    <row r="251" ht="63.75">
      <c r="A251" s="1" t="s">
        <v>193</v>
      </c>
      <c r="E251" s="33" t="s">
        <v>6045</v>
      </c>
    </row>
    <row r="252" ht="89.25">
      <c r="A252" s="1" t="s">
        <v>194</v>
      </c>
      <c r="E252" s="27" t="s">
        <v>5509</v>
      </c>
    </row>
    <row r="253" ht="25.5">
      <c r="A253" s="1" t="s">
        <v>185</v>
      </c>
      <c r="B253" s="1">
        <v>61</v>
      </c>
      <c r="C253" s="26" t="s">
        <v>5511</v>
      </c>
      <c r="D253" t="s">
        <v>239</v>
      </c>
      <c r="E253" s="27" t="s">
        <v>5512</v>
      </c>
      <c r="F253" s="28" t="s">
        <v>285</v>
      </c>
      <c r="G253" s="29">
        <v>4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242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191</v>
      </c>
      <c r="E254" s="27" t="s">
        <v>243</v>
      </c>
    </row>
    <row r="255" ht="38.25">
      <c r="A255" s="1" t="s">
        <v>193</v>
      </c>
      <c r="E255" s="33" t="s">
        <v>6046</v>
      </c>
    </row>
    <row r="256" ht="89.25">
      <c r="A256" s="1" t="s">
        <v>194</v>
      </c>
      <c r="E256" s="27" t="s">
        <v>5509</v>
      </c>
    </row>
    <row r="257" ht="25.5">
      <c r="A257" s="1" t="s">
        <v>185</v>
      </c>
      <c r="B257" s="1">
        <v>62</v>
      </c>
      <c r="C257" s="26" t="s">
        <v>5934</v>
      </c>
      <c r="D257" t="s">
        <v>239</v>
      </c>
      <c r="E257" s="27" t="s">
        <v>5935</v>
      </c>
      <c r="F257" s="28" t="s">
        <v>285</v>
      </c>
      <c r="G257" s="29">
        <v>1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242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191</v>
      </c>
      <c r="E258" s="27" t="s">
        <v>243</v>
      </c>
    </row>
    <row r="259">
      <c r="A259" s="1" t="s">
        <v>193</v>
      </c>
      <c r="E259" s="33" t="s">
        <v>6047</v>
      </c>
    </row>
    <row r="260" ht="89.25">
      <c r="A260" s="1" t="s">
        <v>194</v>
      </c>
      <c r="E260" s="27" t="s">
        <v>5509</v>
      </c>
    </row>
    <row r="261" ht="25.5">
      <c r="A261" s="1" t="s">
        <v>185</v>
      </c>
      <c r="B261" s="1">
        <v>63</v>
      </c>
      <c r="C261" s="26" t="s">
        <v>5514</v>
      </c>
      <c r="D261" t="s">
        <v>239</v>
      </c>
      <c r="E261" s="27" t="s">
        <v>5515</v>
      </c>
      <c r="F261" s="28" t="s">
        <v>285</v>
      </c>
      <c r="G261" s="29">
        <v>1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242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191</v>
      </c>
      <c r="E262" s="27" t="s">
        <v>243</v>
      </c>
    </row>
    <row r="263">
      <c r="A263" s="1" t="s">
        <v>193</v>
      </c>
      <c r="E263" s="33" t="s">
        <v>6048</v>
      </c>
    </row>
    <row r="264" ht="89.25">
      <c r="A264" s="1" t="s">
        <v>194</v>
      </c>
      <c r="E264" s="27" t="s">
        <v>5509</v>
      </c>
    </row>
    <row r="265" ht="25.5">
      <c r="A265" s="1" t="s">
        <v>185</v>
      </c>
      <c r="B265" s="1">
        <v>64</v>
      </c>
      <c r="C265" s="26" t="s">
        <v>1436</v>
      </c>
      <c r="D265" t="s">
        <v>239</v>
      </c>
      <c r="E265" s="27" t="s">
        <v>1437</v>
      </c>
      <c r="F265" s="28" t="s">
        <v>285</v>
      </c>
      <c r="G265" s="29">
        <v>44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242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191</v>
      </c>
      <c r="E266" s="27" t="s">
        <v>243</v>
      </c>
    </row>
    <row r="267" ht="63.75">
      <c r="A267" s="1" t="s">
        <v>193</v>
      </c>
      <c r="E267" s="33" t="s">
        <v>6049</v>
      </c>
    </row>
    <row r="268" ht="89.25">
      <c r="A268" s="1" t="s">
        <v>194</v>
      </c>
      <c r="E268" s="27" t="s">
        <v>5509</v>
      </c>
    </row>
    <row r="269" ht="25.5">
      <c r="A269" s="1" t="s">
        <v>185</v>
      </c>
      <c r="B269" s="1">
        <v>65</v>
      </c>
      <c r="C269" s="26" t="s">
        <v>2268</v>
      </c>
      <c r="D269" t="s">
        <v>239</v>
      </c>
      <c r="E269" s="27" t="s">
        <v>2269</v>
      </c>
      <c r="F269" s="28" t="s">
        <v>285</v>
      </c>
      <c r="G269" s="29">
        <v>16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242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191</v>
      </c>
      <c r="E270" s="27" t="s">
        <v>243</v>
      </c>
    </row>
    <row r="271">
      <c r="A271" s="1" t="s">
        <v>193</v>
      </c>
      <c r="E271" s="33" t="s">
        <v>6050</v>
      </c>
    </row>
    <row r="272" ht="89.25">
      <c r="A272" s="1" t="s">
        <v>194</v>
      </c>
      <c r="E272" s="27" t="s">
        <v>5509</v>
      </c>
    </row>
    <row r="273">
      <c r="A273" s="1" t="s">
        <v>185</v>
      </c>
      <c r="B273" s="1">
        <v>66</v>
      </c>
      <c r="C273" s="26" t="s">
        <v>5518</v>
      </c>
      <c r="D273" t="s">
        <v>239</v>
      </c>
      <c r="E273" s="27" t="s">
        <v>5519</v>
      </c>
      <c r="F273" s="28" t="s">
        <v>289</v>
      </c>
      <c r="G273" s="29">
        <v>4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242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191</v>
      </c>
      <c r="E274" s="27" t="s">
        <v>243</v>
      </c>
    </row>
    <row r="275" ht="38.25">
      <c r="A275" s="1" t="s">
        <v>193</v>
      </c>
      <c r="E275" s="33" t="s">
        <v>6051</v>
      </c>
    </row>
    <row r="276" ht="89.25">
      <c r="A276" s="1" t="s">
        <v>194</v>
      </c>
      <c r="E276" s="27" t="s">
        <v>5521</v>
      </c>
    </row>
    <row r="277">
      <c r="A277" s="1" t="s">
        <v>185</v>
      </c>
      <c r="B277" s="1">
        <v>67</v>
      </c>
      <c r="C277" s="26" t="s">
        <v>1323</v>
      </c>
      <c r="D277" t="s">
        <v>239</v>
      </c>
      <c r="E277" s="27" t="s">
        <v>1324</v>
      </c>
      <c r="F277" s="28" t="s">
        <v>289</v>
      </c>
      <c r="G277" s="29">
        <v>300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242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191</v>
      </c>
      <c r="E278" s="27" t="s">
        <v>243</v>
      </c>
    </row>
    <row r="279" ht="25.5">
      <c r="A279" s="1" t="s">
        <v>193</v>
      </c>
      <c r="E279" s="33" t="s">
        <v>6052</v>
      </c>
    </row>
    <row r="280" ht="76.5">
      <c r="A280" s="1" t="s">
        <v>194</v>
      </c>
      <c r="E280" s="27" t="s">
        <v>5523</v>
      </c>
    </row>
    <row r="281">
      <c r="A281" s="1" t="s">
        <v>185</v>
      </c>
      <c r="B281" s="1">
        <v>68</v>
      </c>
      <c r="C281" s="26" t="s">
        <v>5631</v>
      </c>
      <c r="D281" t="s">
        <v>239</v>
      </c>
      <c r="E281" s="27" t="s">
        <v>5632</v>
      </c>
      <c r="F281" s="28" t="s">
        <v>285</v>
      </c>
      <c r="G281" s="29">
        <v>10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242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191</v>
      </c>
      <c r="E282" s="27" t="s">
        <v>243</v>
      </c>
    </row>
    <row r="283">
      <c r="A283" s="1" t="s">
        <v>193</v>
      </c>
      <c r="E283" s="33" t="s">
        <v>5479</v>
      </c>
    </row>
    <row r="284" ht="102">
      <c r="A284" s="1" t="s">
        <v>194</v>
      </c>
      <c r="E284" s="27" t="s">
        <v>5634</v>
      </c>
    </row>
    <row r="285" ht="25.5">
      <c r="A285" s="1" t="s">
        <v>185</v>
      </c>
      <c r="B285" s="1">
        <v>69</v>
      </c>
      <c r="C285" s="26" t="s">
        <v>5840</v>
      </c>
      <c r="D285" t="s">
        <v>239</v>
      </c>
      <c r="E285" s="27" t="s">
        <v>5841</v>
      </c>
      <c r="F285" s="28" t="s">
        <v>285</v>
      </c>
      <c r="G285" s="29">
        <v>4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242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191</v>
      </c>
      <c r="E286" s="27" t="s">
        <v>243</v>
      </c>
    </row>
    <row r="287">
      <c r="A287" s="1" t="s">
        <v>193</v>
      </c>
      <c r="E287" s="33" t="s">
        <v>6053</v>
      </c>
    </row>
    <row r="288" ht="114.75">
      <c r="A288" s="1" t="s">
        <v>194</v>
      </c>
      <c r="E288" s="27" t="s">
        <v>5843</v>
      </c>
    </row>
    <row r="289">
      <c r="A289" s="1" t="s">
        <v>185</v>
      </c>
      <c r="B289" s="1">
        <v>70</v>
      </c>
      <c r="C289" s="26" t="s">
        <v>5844</v>
      </c>
      <c r="D289" t="s">
        <v>239</v>
      </c>
      <c r="E289" s="27" t="s">
        <v>5845</v>
      </c>
      <c r="F289" s="28" t="s">
        <v>285</v>
      </c>
      <c r="G289" s="29">
        <v>4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242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191</v>
      </c>
      <c r="E290" s="27" t="s">
        <v>243</v>
      </c>
    </row>
    <row r="291">
      <c r="A291" s="1" t="s">
        <v>193</v>
      </c>
      <c r="E291" s="33" t="s">
        <v>6054</v>
      </c>
    </row>
    <row r="292" ht="89.25">
      <c r="A292" s="1" t="s">
        <v>194</v>
      </c>
      <c r="E292" s="27" t="s">
        <v>5847</v>
      </c>
    </row>
    <row r="293">
      <c r="A293" s="1" t="s">
        <v>185</v>
      </c>
      <c r="B293" s="1">
        <v>71</v>
      </c>
      <c r="C293" s="26" t="s">
        <v>5848</v>
      </c>
      <c r="D293" t="s">
        <v>239</v>
      </c>
      <c r="E293" s="27" t="s">
        <v>5849</v>
      </c>
      <c r="F293" s="28" t="s">
        <v>285</v>
      </c>
      <c r="G293" s="29">
        <v>1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242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191</v>
      </c>
      <c r="E294" s="27" t="s">
        <v>243</v>
      </c>
    </row>
    <row r="295">
      <c r="A295" s="1" t="s">
        <v>193</v>
      </c>
      <c r="E295" s="33" t="s">
        <v>6055</v>
      </c>
    </row>
    <row r="296" ht="89.25">
      <c r="A296" s="1" t="s">
        <v>194</v>
      </c>
      <c r="E296" s="27" t="s">
        <v>5775</v>
      </c>
    </row>
    <row r="297" ht="25.5">
      <c r="A297" s="1" t="s">
        <v>185</v>
      </c>
      <c r="B297" s="1">
        <v>72</v>
      </c>
      <c r="C297" s="26" t="s">
        <v>6056</v>
      </c>
      <c r="D297" t="s">
        <v>239</v>
      </c>
      <c r="E297" s="27" t="s">
        <v>6057</v>
      </c>
      <c r="F297" s="28" t="s">
        <v>285</v>
      </c>
      <c r="G297" s="29">
        <v>2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242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191</v>
      </c>
      <c r="E298" s="27" t="s">
        <v>243</v>
      </c>
    </row>
    <row r="299">
      <c r="A299" s="1" t="s">
        <v>193</v>
      </c>
      <c r="E299" s="33" t="s">
        <v>6058</v>
      </c>
    </row>
    <row r="300" ht="89.25">
      <c r="A300" s="1" t="s">
        <v>194</v>
      </c>
      <c r="E300" s="27" t="s">
        <v>5775</v>
      </c>
    </row>
    <row r="301">
      <c r="A301" s="1" t="s">
        <v>185</v>
      </c>
      <c r="B301" s="1">
        <v>73</v>
      </c>
      <c r="C301" s="26" t="s">
        <v>5851</v>
      </c>
      <c r="D301" t="s">
        <v>239</v>
      </c>
      <c r="E301" s="27" t="s">
        <v>5852</v>
      </c>
      <c r="F301" s="28" t="s">
        <v>285</v>
      </c>
      <c r="G301" s="29">
        <v>6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242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191</v>
      </c>
      <c r="E302" s="27" t="s">
        <v>243</v>
      </c>
    </row>
    <row r="303" ht="25.5">
      <c r="A303" s="1" t="s">
        <v>193</v>
      </c>
      <c r="E303" s="33" t="s">
        <v>6059</v>
      </c>
    </row>
    <row r="304" ht="89.25">
      <c r="A304" s="1" t="s">
        <v>194</v>
      </c>
      <c r="E304" s="27" t="s">
        <v>5854</v>
      </c>
    </row>
    <row r="305">
      <c r="A305" s="1" t="s">
        <v>185</v>
      </c>
      <c r="B305" s="1">
        <v>74</v>
      </c>
      <c r="C305" s="26" t="s">
        <v>5855</v>
      </c>
      <c r="D305" t="s">
        <v>239</v>
      </c>
      <c r="E305" s="27" t="s">
        <v>5856</v>
      </c>
      <c r="F305" s="28" t="s">
        <v>285</v>
      </c>
      <c r="G305" s="29">
        <v>6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242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191</v>
      </c>
      <c r="E306" s="27" t="s">
        <v>243</v>
      </c>
    </row>
    <row r="307">
      <c r="A307" s="1" t="s">
        <v>193</v>
      </c>
      <c r="E307" s="33" t="s">
        <v>6060</v>
      </c>
    </row>
    <row r="308" ht="89.25">
      <c r="A308" s="1" t="s">
        <v>194</v>
      </c>
      <c r="E308" s="27" t="s">
        <v>5858</v>
      </c>
    </row>
    <row r="309" ht="25.5">
      <c r="A309" s="1" t="s">
        <v>185</v>
      </c>
      <c r="B309" s="1">
        <v>75</v>
      </c>
      <c r="C309" s="26" t="s">
        <v>5859</v>
      </c>
      <c r="D309" t="s">
        <v>239</v>
      </c>
      <c r="E309" s="27" t="s">
        <v>5860</v>
      </c>
      <c r="F309" s="28" t="s">
        <v>285</v>
      </c>
      <c r="G309" s="29">
        <v>6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242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191</v>
      </c>
      <c r="E310" s="27" t="s">
        <v>243</v>
      </c>
    </row>
    <row r="311">
      <c r="A311" s="1" t="s">
        <v>193</v>
      </c>
      <c r="E311" s="33" t="s">
        <v>6060</v>
      </c>
    </row>
    <row r="312" ht="76.5">
      <c r="A312" s="1" t="s">
        <v>194</v>
      </c>
      <c r="E312" s="27" t="s">
        <v>5862</v>
      </c>
    </row>
    <row r="313" ht="25.5">
      <c r="A313" s="1" t="s">
        <v>185</v>
      </c>
      <c r="B313" s="1">
        <v>76</v>
      </c>
      <c r="C313" s="26" t="s">
        <v>5639</v>
      </c>
      <c r="D313" t="s">
        <v>239</v>
      </c>
      <c r="E313" s="27" t="s">
        <v>5640</v>
      </c>
      <c r="F313" s="28" t="s">
        <v>285</v>
      </c>
      <c r="G313" s="29">
        <v>1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242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191</v>
      </c>
      <c r="E314" s="27" t="s">
        <v>243</v>
      </c>
    </row>
    <row r="315">
      <c r="A315" s="1" t="s">
        <v>193</v>
      </c>
      <c r="E315" s="33" t="s">
        <v>6061</v>
      </c>
    </row>
    <row r="316" ht="102">
      <c r="A316" s="1" t="s">
        <v>194</v>
      </c>
      <c r="E316" s="27" t="s">
        <v>5534</v>
      </c>
    </row>
    <row r="317" ht="25.5">
      <c r="A317" s="1" t="s">
        <v>185</v>
      </c>
      <c r="B317" s="1">
        <v>77</v>
      </c>
      <c r="C317" s="26" t="s">
        <v>5866</v>
      </c>
      <c r="D317" t="s">
        <v>239</v>
      </c>
      <c r="E317" s="27" t="s">
        <v>5867</v>
      </c>
      <c r="F317" s="28" t="s">
        <v>285</v>
      </c>
      <c r="G317" s="29">
        <v>1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242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191</v>
      </c>
      <c r="E318" s="27" t="s">
        <v>243</v>
      </c>
    </row>
    <row r="319">
      <c r="A319" s="1" t="s">
        <v>193</v>
      </c>
      <c r="E319" s="33" t="s">
        <v>6062</v>
      </c>
    </row>
    <row r="320" ht="89.25">
      <c r="A320" s="1" t="s">
        <v>194</v>
      </c>
      <c r="E320" s="27" t="s">
        <v>5542</v>
      </c>
    </row>
    <row r="321" ht="25.5">
      <c r="A321" s="1" t="s">
        <v>185</v>
      </c>
      <c r="B321" s="1">
        <v>78</v>
      </c>
      <c r="C321" s="26" t="s">
        <v>5547</v>
      </c>
      <c r="D321" t="s">
        <v>239</v>
      </c>
      <c r="E321" s="27" t="s">
        <v>5548</v>
      </c>
      <c r="F321" s="28" t="s">
        <v>285</v>
      </c>
      <c r="G321" s="29">
        <v>2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242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191</v>
      </c>
      <c r="E322" s="27" t="s">
        <v>243</v>
      </c>
    </row>
    <row r="323">
      <c r="A323" s="1" t="s">
        <v>193</v>
      </c>
      <c r="E323" s="33" t="s">
        <v>6063</v>
      </c>
    </row>
    <row r="324" ht="76.5">
      <c r="A324" s="1" t="s">
        <v>194</v>
      </c>
      <c r="E324" s="27" t="s">
        <v>5550</v>
      </c>
    </row>
    <row r="325" ht="25.5">
      <c r="A325" s="1" t="s">
        <v>185</v>
      </c>
      <c r="B325" s="1">
        <v>79</v>
      </c>
      <c r="C325" s="26" t="s">
        <v>5551</v>
      </c>
      <c r="D325" t="s">
        <v>239</v>
      </c>
      <c r="E325" s="27" t="s">
        <v>5552</v>
      </c>
      <c r="F325" s="28" t="s">
        <v>285</v>
      </c>
      <c r="G325" s="29">
        <v>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242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191</v>
      </c>
      <c r="E326" s="27" t="s">
        <v>243</v>
      </c>
    </row>
    <row r="327">
      <c r="A327" s="1" t="s">
        <v>193</v>
      </c>
      <c r="E327" s="33" t="s">
        <v>6061</v>
      </c>
    </row>
    <row r="328" ht="76.5">
      <c r="A328" s="1" t="s">
        <v>194</v>
      </c>
      <c r="E328" s="27" t="s">
        <v>5550</v>
      </c>
    </row>
    <row r="329" ht="25.5">
      <c r="A329" s="1" t="s">
        <v>185</v>
      </c>
      <c r="B329" s="1">
        <v>80</v>
      </c>
      <c r="C329" s="26" t="s">
        <v>5943</v>
      </c>
      <c r="D329" t="s">
        <v>239</v>
      </c>
      <c r="E329" s="27" t="s">
        <v>5944</v>
      </c>
      <c r="F329" s="28" t="s">
        <v>285</v>
      </c>
      <c r="G329" s="29">
        <v>1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242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191</v>
      </c>
      <c r="E330" s="27" t="s">
        <v>243</v>
      </c>
    </row>
    <row r="331">
      <c r="A331" s="1" t="s">
        <v>193</v>
      </c>
      <c r="E331" s="33" t="s">
        <v>6064</v>
      </c>
    </row>
    <row r="332" ht="89.25">
      <c r="A332" s="1" t="s">
        <v>194</v>
      </c>
      <c r="E332" s="27" t="s">
        <v>5946</v>
      </c>
    </row>
    <row r="333" ht="38.25">
      <c r="A333" s="1" t="s">
        <v>185</v>
      </c>
      <c r="B333" s="1">
        <v>81</v>
      </c>
      <c r="C333" s="26" t="s">
        <v>5947</v>
      </c>
      <c r="D333" t="s">
        <v>239</v>
      </c>
      <c r="E333" s="27" t="s">
        <v>5948</v>
      </c>
      <c r="F333" s="28" t="s">
        <v>285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242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191</v>
      </c>
      <c r="E334" s="27" t="s">
        <v>243</v>
      </c>
    </row>
    <row r="335">
      <c r="A335" s="1" t="s">
        <v>193</v>
      </c>
      <c r="E335" s="33" t="s">
        <v>6065</v>
      </c>
    </row>
    <row r="336" ht="153">
      <c r="A336" s="1" t="s">
        <v>194</v>
      </c>
      <c r="E336" s="27" t="s">
        <v>5950</v>
      </c>
    </row>
    <row r="337" ht="25.5">
      <c r="A337" s="1" t="s">
        <v>185</v>
      </c>
      <c r="B337" s="1">
        <v>82</v>
      </c>
      <c r="C337" s="26" t="s">
        <v>6066</v>
      </c>
      <c r="D337" t="s">
        <v>239</v>
      </c>
      <c r="E337" s="27" t="s">
        <v>6067</v>
      </c>
      <c r="F337" s="28" t="s">
        <v>285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242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191</v>
      </c>
      <c r="E338" s="27" t="s">
        <v>243</v>
      </c>
    </row>
    <row r="339">
      <c r="A339" s="1" t="s">
        <v>193</v>
      </c>
      <c r="E339" s="33" t="s">
        <v>6065</v>
      </c>
    </row>
    <row r="340" ht="102">
      <c r="A340" s="1" t="s">
        <v>194</v>
      </c>
      <c r="E340" s="27" t="s">
        <v>6068</v>
      </c>
    </row>
    <row r="341" ht="38.25">
      <c r="A341" s="1" t="s">
        <v>185</v>
      </c>
      <c r="B341" s="1">
        <v>83</v>
      </c>
      <c r="C341" s="26" t="s">
        <v>5951</v>
      </c>
      <c r="D341" t="s">
        <v>239</v>
      </c>
      <c r="E341" s="27" t="s">
        <v>5952</v>
      </c>
      <c r="F341" s="28" t="s">
        <v>285</v>
      </c>
      <c r="G341" s="29">
        <v>10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242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191</v>
      </c>
      <c r="E342" s="27" t="s">
        <v>243</v>
      </c>
    </row>
    <row r="343">
      <c r="A343" s="1" t="s">
        <v>193</v>
      </c>
      <c r="E343" s="33" t="s">
        <v>6069</v>
      </c>
    </row>
    <row r="344" ht="89.25">
      <c r="A344" s="1" t="s">
        <v>194</v>
      </c>
      <c r="E344" s="27" t="s">
        <v>5954</v>
      </c>
    </row>
    <row r="345" ht="38.25">
      <c r="A345" s="1" t="s">
        <v>185</v>
      </c>
      <c r="B345" s="1">
        <v>84</v>
      </c>
      <c r="C345" s="26" t="s">
        <v>6070</v>
      </c>
      <c r="D345" t="s">
        <v>239</v>
      </c>
      <c r="E345" s="27" t="s">
        <v>6071</v>
      </c>
      <c r="F345" s="28" t="s">
        <v>285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242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191</v>
      </c>
      <c r="E346" s="27" t="s">
        <v>243</v>
      </c>
    </row>
    <row r="347">
      <c r="A347" s="1" t="s">
        <v>193</v>
      </c>
      <c r="E347" s="33" t="s">
        <v>6072</v>
      </c>
    </row>
    <row r="348" ht="89.25">
      <c r="A348" s="1" t="s">
        <v>194</v>
      </c>
      <c r="E348" s="27" t="s">
        <v>5958</v>
      </c>
    </row>
    <row r="349">
      <c r="A349" s="1" t="s">
        <v>185</v>
      </c>
      <c r="B349" s="1">
        <v>85</v>
      </c>
      <c r="C349" s="26" t="s">
        <v>5959</v>
      </c>
      <c r="D349" t="s">
        <v>239</v>
      </c>
      <c r="E349" s="27" t="s">
        <v>5960</v>
      </c>
      <c r="F349" s="28" t="s">
        <v>285</v>
      </c>
      <c r="G349" s="29">
        <v>1</v>
      </c>
      <c r="H349" s="28">
        <v>0</v>
      </c>
      <c r="I349" s="30">
        <f>ROUND(G349*H349,P4)</f>
        <v>0</v>
      </c>
      <c r="L349" s="31">
        <v>0</v>
      </c>
      <c r="M349" s="24">
        <f>ROUND(G349*L349,P4)</f>
        <v>0</v>
      </c>
      <c r="N349" s="25" t="s">
        <v>242</v>
      </c>
      <c r="O349" s="32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191</v>
      </c>
      <c r="E350" s="27" t="s">
        <v>243</v>
      </c>
    </row>
    <row r="351">
      <c r="A351" s="1" t="s">
        <v>193</v>
      </c>
      <c r="E351" s="33" t="s">
        <v>6073</v>
      </c>
    </row>
    <row r="352" ht="89.25">
      <c r="A352" s="1" t="s">
        <v>194</v>
      </c>
      <c r="E352" s="27" t="s">
        <v>5962</v>
      </c>
    </row>
    <row r="353" ht="25.5">
      <c r="A353" s="1" t="s">
        <v>185</v>
      </c>
      <c r="B353" s="1">
        <v>86</v>
      </c>
      <c r="C353" s="26" t="s">
        <v>5963</v>
      </c>
      <c r="D353" t="s">
        <v>239</v>
      </c>
      <c r="E353" s="27" t="s">
        <v>5964</v>
      </c>
      <c r="F353" s="28" t="s">
        <v>285</v>
      </c>
      <c r="G353" s="29">
        <v>4</v>
      </c>
      <c r="H353" s="28">
        <v>0</v>
      </c>
      <c r="I353" s="30">
        <f>ROUND(G353*H353,P4)</f>
        <v>0</v>
      </c>
      <c r="L353" s="31">
        <v>0</v>
      </c>
      <c r="M353" s="24">
        <f>ROUND(G353*L353,P4)</f>
        <v>0</v>
      </c>
      <c r="N353" s="25" t="s">
        <v>242</v>
      </c>
      <c r="O353" s="32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191</v>
      </c>
      <c r="E354" s="27" t="s">
        <v>243</v>
      </c>
    </row>
    <row r="355">
      <c r="A355" s="1" t="s">
        <v>193</v>
      </c>
      <c r="E355" s="33" t="s">
        <v>6074</v>
      </c>
    </row>
    <row r="356" ht="89.25">
      <c r="A356" s="1" t="s">
        <v>194</v>
      </c>
      <c r="E356" s="27" t="s">
        <v>5966</v>
      </c>
    </row>
    <row r="357" ht="25.5">
      <c r="A357" s="1" t="s">
        <v>185</v>
      </c>
      <c r="B357" s="1">
        <v>87</v>
      </c>
      <c r="C357" s="26" t="s">
        <v>5642</v>
      </c>
      <c r="D357" t="s">
        <v>239</v>
      </c>
      <c r="E357" s="27" t="s">
        <v>5643</v>
      </c>
      <c r="F357" s="28" t="s">
        <v>285</v>
      </c>
      <c r="G357" s="29">
        <v>7</v>
      </c>
      <c r="H357" s="28">
        <v>0</v>
      </c>
      <c r="I357" s="30">
        <f>ROUND(G357*H357,P4)</f>
        <v>0</v>
      </c>
      <c r="L357" s="31">
        <v>0</v>
      </c>
      <c r="M357" s="24">
        <f>ROUND(G357*L357,P4)</f>
        <v>0</v>
      </c>
      <c r="N357" s="25" t="s">
        <v>242</v>
      </c>
      <c r="O357" s="32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191</v>
      </c>
      <c r="E358" s="27" t="s">
        <v>243</v>
      </c>
    </row>
    <row r="359" ht="63.75">
      <c r="A359" s="1" t="s">
        <v>193</v>
      </c>
      <c r="E359" s="33" t="s">
        <v>6075</v>
      </c>
    </row>
    <row r="360" ht="89.25">
      <c r="A360" s="1" t="s">
        <v>194</v>
      </c>
      <c r="E360" s="27" t="s">
        <v>5561</v>
      </c>
    </row>
    <row r="361">
      <c r="A361" s="1" t="s">
        <v>185</v>
      </c>
      <c r="B361" s="1">
        <v>88</v>
      </c>
      <c r="C361" s="26" t="s">
        <v>332</v>
      </c>
      <c r="D361" t="s">
        <v>239</v>
      </c>
      <c r="E361" s="27" t="s">
        <v>333</v>
      </c>
      <c r="F361" s="28" t="s">
        <v>285</v>
      </c>
      <c r="G361" s="29">
        <v>1</v>
      </c>
      <c r="H361" s="28">
        <v>0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242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191</v>
      </c>
      <c r="E362" s="27" t="s">
        <v>243</v>
      </c>
    </row>
    <row r="363">
      <c r="A363" s="1" t="s">
        <v>193</v>
      </c>
      <c r="E363" s="33" t="s">
        <v>6076</v>
      </c>
    </row>
    <row r="364" ht="127.5">
      <c r="A364" s="1" t="s">
        <v>194</v>
      </c>
      <c r="E364" s="27" t="s">
        <v>5653</v>
      </c>
    </row>
    <row r="365" ht="38.25">
      <c r="A365" s="1" t="s">
        <v>185</v>
      </c>
      <c r="B365" s="1">
        <v>89</v>
      </c>
      <c r="C365" s="26" t="s">
        <v>6077</v>
      </c>
      <c r="D365" t="s">
        <v>239</v>
      </c>
      <c r="E365" s="27" t="s">
        <v>6078</v>
      </c>
      <c r="F365" s="28" t="s">
        <v>285</v>
      </c>
      <c r="G365" s="29">
        <v>2</v>
      </c>
      <c r="H365" s="28">
        <v>0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242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191</v>
      </c>
      <c r="E366" s="27" t="s">
        <v>243</v>
      </c>
    </row>
    <row r="367" ht="51">
      <c r="A367" s="1" t="s">
        <v>193</v>
      </c>
      <c r="E367" s="33" t="s">
        <v>6079</v>
      </c>
    </row>
    <row r="368" ht="127.5">
      <c r="A368" s="1" t="s">
        <v>194</v>
      </c>
      <c r="E368" s="27" t="s">
        <v>6080</v>
      </c>
    </row>
    <row r="369" ht="38.25">
      <c r="A369" s="1" t="s">
        <v>185</v>
      </c>
      <c r="B369" s="1">
        <v>90</v>
      </c>
      <c r="C369" s="26" t="s">
        <v>6081</v>
      </c>
      <c r="D369" t="s">
        <v>239</v>
      </c>
      <c r="E369" s="27" t="s">
        <v>6082</v>
      </c>
      <c r="F369" s="28" t="s">
        <v>285</v>
      </c>
      <c r="G369" s="29">
        <v>5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242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191</v>
      </c>
      <c r="E370" s="27" t="s">
        <v>243</v>
      </c>
    </row>
    <row r="371" ht="89.25">
      <c r="A371" s="1" t="s">
        <v>193</v>
      </c>
      <c r="E371" s="33" t="s">
        <v>6083</v>
      </c>
    </row>
    <row r="372" ht="127.5">
      <c r="A372" s="1" t="s">
        <v>194</v>
      </c>
      <c r="E372" s="27" t="s">
        <v>6080</v>
      </c>
    </row>
    <row r="373">
      <c r="A373" s="1" t="s">
        <v>185</v>
      </c>
      <c r="B373" s="1">
        <v>91</v>
      </c>
      <c r="C373" s="26" t="s">
        <v>5562</v>
      </c>
      <c r="D373" t="s">
        <v>239</v>
      </c>
      <c r="E373" s="27" t="s">
        <v>5563</v>
      </c>
      <c r="F373" s="28" t="s">
        <v>285</v>
      </c>
      <c r="G373" s="29">
        <v>6</v>
      </c>
      <c r="H373" s="28">
        <v>0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242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191</v>
      </c>
      <c r="E374" s="27" t="s">
        <v>243</v>
      </c>
    </row>
    <row r="375" ht="38.25">
      <c r="A375" s="1" t="s">
        <v>193</v>
      </c>
      <c r="E375" s="33" t="s">
        <v>6084</v>
      </c>
    </row>
    <row r="376" ht="89.25">
      <c r="A376" s="1" t="s">
        <v>194</v>
      </c>
      <c r="E376" s="27" t="s">
        <v>5565</v>
      </c>
    </row>
    <row r="377">
      <c r="A377" s="1" t="s">
        <v>182</v>
      </c>
      <c r="C377" s="22" t="s">
        <v>5871</v>
      </c>
      <c r="E377" s="23" t="s">
        <v>1951</v>
      </c>
      <c r="L377" s="24">
        <f>SUMIFS(L378:L397,A378:A397,"P")</f>
        <v>0</v>
      </c>
      <c r="M377" s="24">
        <f>SUMIFS(M378:M397,A378:A397,"P")</f>
        <v>0</v>
      </c>
      <c r="N377" s="25"/>
    </row>
    <row r="378">
      <c r="A378" s="1" t="s">
        <v>185</v>
      </c>
      <c r="B378" s="1">
        <v>92</v>
      </c>
      <c r="C378" s="26" t="s">
        <v>5635</v>
      </c>
      <c r="D378" t="s">
        <v>239</v>
      </c>
      <c r="E378" s="27" t="s">
        <v>5636</v>
      </c>
      <c r="F378" s="28" t="s">
        <v>289</v>
      </c>
      <c r="G378" s="29">
        <v>1000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242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191</v>
      </c>
      <c r="E379" s="27" t="s">
        <v>243</v>
      </c>
    </row>
    <row r="380">
      <c r="A380" s="1" t="s">
        <v>193</v>
      </c>
      <c r="E380" s="33" t="s">
        <v>6085</v>
      </c>
    </row>
    <row r="381" ht="114.75">
      <c r="A381" s="1" t="s">
        <v>194</v>
      </c>
      <c r="E381" s="27" t="s">
        <v>6086</v>
      </c>
    </row>
    <row r="382">
      <c r="A382" s="1" t="s">
        <v>185</v>
      </c>
      <c r="B382" s="1">
        <v>93</v>
      </c>
      <c r="C382" s="26" t="s">
        <v>6087</v>
      </c>
      <c r="D382" t="s">
        <v>239</v>
      </c>
      <c r="E382" s="27" t="s">
        <v>6088</v>
      </c>
      <c r="F382" s="28" t="s">
        <v>285</v>
      </c>
      <c r="G382" s="29">
        <v>6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242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191</v>
      </c>
      <c r="E383" s="27" t="s">
        <v>243</v>
      </c>
    </row>
    <row r="384">
      <c r="A384" s="1" t="s">
        <v>193</v>
      </c>
      <c r="E384" s="33" t="s">
        <v>6089</v>
      </c>
    </row>
    <row r="385" ht="114.75">
      <c r="A385" s="1" t="s">
        <v>194</v>
      </c>
      <c r="E385" s="27" t="s">
        <v>6090</v>
      </c>
    </row>
    <row r="386">
      <c r="A386" s="1" t="s">
        <v>185</v>
      </c>
      <c r="B386" s="1">
        <v>94</v>
      </c>
      <c r="C386" s="26" t="s">
        <v>6091</v>
      </c>
      <c r="D386" t="s">
        <v>239</v>
      </c>
      <c r="E386" s="27" t="s">
        <v>6092</v>
      </c>
      <c r="F386" s="28" t="s">
        <v>285</v>
      </c>
      <c r="G386" s="29">
        <v>6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242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191</v>
      </c>
      <c r="E387" s="27" t="s">
        <v>243</v>
      </c>
    </row>
    <row r="388" ht="25.5">
      <c r="A388" s="1" t="s">
        <v>193</v>
      </c>
      <c r="E388" s="33" t="s">
        <v>6093</v>
      </c>
    </row>
    <row r="389" ht="114.75">
      <c r="A389" s="1" t="s">
        <v>194</v>
      </c>
      <c r="E389" s="27" t="s">
        <v>6090</v>
      </c>
    </row>
    <row r="390">
      <c r="A390" s="1" t="s">
        <v>185</v>
      </c>
      <c r="B390" s="1">
        <v>95</v>
      </c>
      <c r="C390" s="26" t="s">
        <v>6094</v>
      </c>
      <c r="D390" t="s">
        <v>239</v>
      </c>
      <c r="E390" s="27" t="s">
        <v>6095</v>
      </c>
      <c r="F390" s="28" t="s">
        <v>285</v>
      </c>
      <c r="G390" s="29">
        <v>6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242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191</v>
      </c>
      <c r="E391" s="27" t="s">
        <v>243</v>
      </c>
    </row>
    <row r="392" ht="25.5">
      <c r="A392" s="1" t="s">
        <v>193</v>
      </c>
      <c r="E392" s="33" t="s">
        <v>6096</v>
      </c>
    </row>
    <row r="393" ht="114.75">
      <c r="A393" s="1" t="s">
        <v>194</v>
      </c>
      <c r="E393" s="27" t="s">
        <v>6090</v>
      </c>
    </row>
    <row r="394">
      <c r="A394" s="1" t="s">
        <v>185</v>
      </c>
      <c r="B394" s="1">
        <v>96</v>
      </c>
      <c r="C394" s="26" t="s">
        <v>5648</v>
      </c>
      <c r="D394" t="s">
        <v>239</v>
      </c>
      <c r="E394" s="27" t="s">
        <v>5649</v>
      </c>
      <c r="F394" s="28" t="s">
        <v>285</v>
      </c>
      <c r="G394" s="29">
        <v>4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242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191</v>
      </c>
      <c r="E395" s="27" t="s">
        <v>243</v>
      </c>
    </row>
    <row r="396">
      <c r="A396" s="1" t="s">
        <v>193</v>
      </c>
      <c r="E396" s="33" t="s">
        <v>6097</v>
      </c>
    </row>
    <row r="397" ht="114.75">
      <c r="A397" s="1" t="s">
        <v>194</v>
      </c>
      <c r="E397" s="27" t="s">
        <v>6090</v>
      </c>
    </row>
    <row r="398">
      <c r="A398" s="1" t="s">
        <v>182</v>
      </c>
      <c r="C398" s="22" t="s">
        <v>5566</v>
      </c>
      <c r="E398" s="23" t="s">
        <v>5567</v>
      </c>
      <c r="L398" s="24">
        <f>SUMIFS(L399:L478,A399:A478,"P")</f>
        <v>0</v>
      </c>
      <c r="M398" s="24">
        <f>SUMIFS(M399:M478,A399:A478,"P")</f>
        <v>0</v>
      </c>
      <c r="N398" s="25"/>
    </row>
    <row r="399">
      <c r="A399" s="1" t="s">
        <v>185</v>
      </c>
      <c r="B399" s="1">
        <v>97</v>
      </c>
      <c r="C399" s="26" t="s">
        <v>2318</v>
      </c>
      <c r="D399" t="s">
        <v>239</v>
      </c>
      <c r="E399" s="27" t="s">
        <v>2319</v>
      </c>
      <c r="F399" s="28" t="s">
        <v>285</v>
      </c>
      <c r="G399" s="29">
        <v>7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242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191</v>
      </c>
      <c r="E400" s="27" t="s">
        <v>243</v>
      </c>
    </row>
    <row r="401">
      <c r="A401" s="1" t="s">
        <v>193</v>
      </c>
      <c r="E401" s="33" t="s">
        <v>6098</v>
      </c>
    </row>
    <row r="402" ht="89.25">
      <c r="A402" s="1" t="s">
        <v>194</v>
      </c>
      <c r="E402" s="27" t="s">
        <v>6099</v>
      </c>
    </row>
    <row r="403" ht="25.5">
      <c r="A403" s="1" t="s">
        <v>185</v>
      </c>
      <c r="B403" s="1">
        <v>98</v>
      </c>
      <c r="C403" s="26" t="s">
        <v>2169</v>
      </c>
      <c r="D403" t="s">
        <v>239</v>
      </c>
      <c r="E403" s="27" t="s">
        <v>2170</v>
      </c>
      <c r="F403" s="28" t="s">
        <v>285</v>
      </c>
      <c r="G403" s="29">
        <v>7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242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191</v>
      </c>
      <c r="E404" s="27" t="s">
        <v>243</v>
      </c>
    </row>
    <row r="405">
      <c r="A405" s="1" t="s">
        <v>193</v>
      </c>
      <c r="E405" s="33" t="s">
        <v>6098</v>
      </c>
    </row>
    <row r="406" ht="89.25">
      <c r="A406" s="1" t="s">
        <v>194</v>
      </c>
      <c r="E406" s="27" t="s">
        <v>6099</v>
      </c>
    </row>
    <row r="407">
      <c r="A407" s="1" t="s">
        <v>185</v>
      </c>
      <c r="B407" s="1">
        <v>99</v>
      </c>
      <c r="C407" s="26" t="s">
        <v>6100</v>
      </c>
      <c r="D407" t="s">
        <v>239</v>
      </c>
      <c r="E407" s="27" t="s">
        <v>6101</v>
      </c>
      <c r="F407" s="28" t="s">
        <v>285</v>
      </c>
      <c r="G407" s="29">
        <v>1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242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191</v>
      </c>
      <c r="E408" s="27" t="s">
        <v>243</v>
      </c>
    </row>
    <row r="409">
      <c r="A409" s="1" t="s">
        <v>193</v>
      </c>
      <c r="E409" s="33" t="s">
        <v>6102</v>
      </c>
    </row>
    <row r="410" ht="89.25">
      <c r="A410" s="1" t="s">
        <v>194</v>
      </c>
      <c r="E410" s="27" t="s">
        <v>6099</v>
      </c>
    </row>
    <row r="411" ht="25.5">
      <c r="A411" s="1" t="s">
        <v>185</v>
      </c>
      <c r="B411" s="1">
        <v>100</v>
      </c>
      <c r="C411" s="26" t="s">
        <v>6103</v>
      </c>
      <c r="D411" t="s">
        <v>239</v>
      </c>
      <c r="E411" s="27" t="s">
        <v>6104</v>
      </c>
      <c r="F411" s="28" t="s">
        <v>285</v>
      </c>
      <c r="G411" s="29">
        <v>2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242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191</v>
      </c>
      <c r="E412" s="27" t="s">
        <v>243</v>
      </c>
    </row>
    <row r="413">
      <c r="A413" s="1" t="s">
        <v>193</v>
      </c>
      <c r="E413" s="33" t="s">
        <v>6105</v>
      </c>
    </row>
    <row r="414" ht="89.25">
      <c r="A414" s="1" t="s">
        <v>194</v>
      </c>
      <c r="E414" s="27" t="s">
        <v>6099</v>
      </c>
    </row>
    <row r="415" ht="25.5">
      <c r="A415" s="1" t="s">
        <v>185</v>
      </c>
      <c r="B415" s="1">
        <v>101</v>
      </c>
      <c r="C415" s="26" t="s">
        <v>6106</v>
      </c>
      <c r="D415" t="s">
        <v>239</v>
      </c>
      <c r="E415" s="27" t="s">
        <v>6107</v>
      </c>
      <c r="F415" s="28" t="s">
        <v>285</v>
      </c>
      <c r="G415" s="29">
        <v>7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242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191</v>
      </c>
      <c r="E416" s="27" t="s">
        <v>243</v>
      </c>
    </row>
    <row r="417">
      <c r="A417" s="1" t="s">
        <v>193</v>
      </c>
      <c r="E417" s="33" t="s">
        <v>6098</v>
      </c>
    </row>
    <row r="418" ht="89.25">
      <c r="A418" s="1" t="s">
        <v>194</v>
      </c>
      <c r="E418" s="27" t="s">
        <v>6099</v>
      </c>
    </row>
    <row r="419" ht="25.5">
      <c r="A419" s="1" t="s">
        <v>185</v>
      </c>
      <c r="B419" s="1">
        <v>102</v>
      </c>
      <c r="C419" s="26" t="s">
        <v>1326</v>
      </c>
      <c r="D419" t="s">
        <v>239</v>
      </c>
      <c r="E419" s="27" t="s">
        <v>1327</v>
      </c>
      <c r="F419" s="28" t="s">
        <v>285</v>
      </c>
      <c r="G419" s="29">
        <v>10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242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191</v>
      </c>
      <c r="E420" s="27" t="s">
        <v>243</v>
      </c>
    </row>
    <row r="421">
      <c r="A421" s="1" t="s">
        <v>193</v>
      </c>
      <c r="E421" s="33" t="s">
        <v>5479</v>
      </c>
    </row>
    <row r="422" ht="102">
      <c r="A422" s="1" t="s">
        <v>194</v>
      </c>
      <c r="E422" s="27" t="s">
        <v>5569</v>
      </c>
    </row>
    <row r="423" ht="25.5">
      <c r="A423" s="1" t="s">
        <v>185</v>
      </c>
      <c r="B423" s="1">
        <v>103</v>
      </c>
      <c r="C423" s="26" t="s">
        <v>1459</v>
      </c>
      <c r="D423" t="s">
        <v>239</v>
      </c>
      <c r="E423" s="27" t="s">
        <v>1460</v>
      </c>
      <c r="F423" s="28" t="s">
        <v>285</v>
      </c>
      <c r="G423" s="29">
        <v>2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242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191</v>
      </c>
      <c r="E424" s="27" t="s">
        <v>243</v>
      </c>
    </row>
    <row r="425" ht="38.25">
      <c r="A425" s="1" t="s">
        <v>193</v>
      </c>
      <c r="E425" s="33" t="s">
        <v>6108</v>
      </c>
    </row>
    <row r="426" ht="89.25">
      <c r="A426" s="1" t="s">
        <v>194</v>
      </c>
      <c r="E426" s="27" t="s">
        <v>5571</v>
      </c>
    </row>
    <row r="427">
      <c r="A427" s="1" t="s">
        <v>185</v>
      </c>
      <c r="B427" s="1">
        <v>104</v>
      </c>
      <c r="C427" s="26" t="s">
        <v>5572</v>
      </c>
      <c r="D427" t="s">
        <v>239</v>
      </c>
      <c r="E427" s="27" t="s">
        <v>5573</v>
      </c>
      <c r="F427" s="28" t="s">
        <v>285</v>
      </c>
      <c r="G427" s="29">
        <v>10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242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191</v>
      </c>
      <c r="E428" s="27" t="s">
        <v>243</v>
      </c>
    </row>
    <row r="429">
      <c r="A429" s="1" t="s">
        <v>193</v>
      </c>
      <c r="E429" s="33" t="s">
        <v>5479</v>
      </c>
    </row>
    <row r="430" ht="76.5">
      <c r="A430" s="1" t="s">
        <v>194</v>
      </c>
      <c r="E430" s="27" t="s">
        <v>5574</v>
      </c>
    </row>
    <row r="431">
      <c r="A431" s="1" t="s">
        <v>185</v>
      </c>
      <c r="B431" s="1">
        <v>105</v>
      </c>
      <c r="C431" s="26" t="s">
        <v>6109</v>
      </c>
      <c r="D431" t="s">
        <v>239</v>
      </c>
      <c r="E431" s="27" t="s">
        <v>6110</v>
      </c>
      <c r="F431" s="28" t="s">
        <v>285</v>
      </c>
      <c r="G431" s="29">
        <v>2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242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191</v>
      </c>
      <c r="E432" s="27" t="s">
        <v>243</v>
      </c>
    </row>
    <row r="433">
      <c r="A433" s="1" t="s">
        <v>193</v>
      </c>
      <c r="E433" s="33" t="s">
        <v>6111</v>
      </c>
    </row>
    <row r="434" ht="76.5">
      <c r="A434" s="1" t="s">
        <v>194</v>
      </c>
      <c r="E434" s="27" t="s">
        <v>5574</v>
      </c>
    </row>
    <row r="435">
      <c r="A435" s="1" t="s">
        <v>185</v>
      </c>
      <c r="B435" s="1">
        <v>106</v>
      </c>
      <c r="C435" s="26" t="s">
        <v>2330</v>
      </c>
      <c r="D435" t="s">
        <v>239</v>
      </c>
      <c r="E435" s="27" t="s">
        <v>2331</v>
      </c>
      <c r="F435" s="28" t="s">
        <v>285</v>
      </c>
      <c r="G435" s="29">
        <v>50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242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191</v>
      </c>
      <c r="E436" s="27" t="s">
        <v>243</v>
      </c>
    </row>
    <row r="437">
      <c r="A437" s="1" t="s">
        <v>193</v>
      </c>
      <c r="E437" s="33" t="s">
        <v>6112</v>
      </c>
    </row>
    <row r="438" ht="76.5">
      <c r="A438" s="1" t="s">
        <v>194</v>
      </c>
      <c r="E438" s="27" t="s">
        <v>5576</v>
      </c>
    </row>
    <row r="439">
      <c r="A439" s="1" t="s">
        <v>185</v>
      </c>
      <c r="B439" s="1">
        <v>107</v>
      </c>
      <c r="C439" s="26" t="s">
        <v>2333</v>
      </c>
      <c r="D439" t="s">
        <v>239</v>
      </c>
      <c r="E439" s="27" t="s">
        <v>2334</v>
      </c>
      <c r="F439" s="28" t="s">
        <v>285</v>
      </c>
      <c r="G439" s="29">
        <v>20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242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191</v>
      </c>
      <c r="E440" s="27" t="s">
        <v>243</v>
      </c>
    </row>
    <row r="441">
      <c r="A441" s="1" t="s">
        <v>193</v>
      </c>
      <c r="E441" s="33" t="s">
        <v>6113</v>
      </c>
    </row>
    <row r="442" ht="76.5">
      <c r="A442" s="1" t="s">
        <v>194</v>
      </c>
      <c r="E442" s="27" t="s">
        <v>5576</v>
      </c>
    </row>
    <row r="443">
      <c r="A443" s="1" t="s">
        <v>185</v>
      </c>
      <c r="B443" s="1">
        <v>108</v>
      </c>
      <c r="C443" s="26" t="s">
        <v>2338</v>
      </c>
      <c r="D443" t="s">
        <v>239</v>
      </c>
      <c r="E443" s="27" t="s">
        <v>2339</v>
      </c>
      <c r="F443" s="28" t="s">
        <v>285</v>
      </c>
      <c r="G443" s="29">
        <v>30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242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191</v>
      </c>
      <c r="E444" s="27" t="s">
        <v>243</v>
      </c>
    </row>
    <row r="445">
      <c r="A445" s="1" t="s">
        <v>193</v>
      </c>
      <c r="E445" s="33" t="s">
        <v>6114</v>
      </c>
    </row>
    <row r="446" ht="76.5">
      <c r="A446" s="1" t="s">
        <v>194</v>
      </c>
      <c r="E446" s="27" t="s">
        <v>5576</v>
      </c>
    </row>
    <row r="447">
      <c r="A447" s="1" t="s">
        <v>185</v>
      </c>
      <c r="B447" s="1">
        <v>109</v>
      </c>
      <c r="C447" s="26" t="s">
        <v>5901</v>
      </c>
      <c r="D447" t="s">
        <v>239</v>
      </c>
      <c r="E447" s="27" t="s">
        <v>4836</v>
      </c>
      <c r="F447" s="28" t="s">
        <v>285</v>
      </c>
      <c r="G447" s="29">
        <v>2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242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191</v>
      </c>
      <c r="E448" s="27" t="s">
        <v>243</v>
      </c>
    </row>
    <row r="449">
      <c r="A449" s="1" t="s">
        <v>193</v>
      </c>
      <c r="E449" s="33" t="s">
        <v>6111</v>
      </c>
    </row>
    <row r="450" ht="76.5">
      <c r="A450" s="1" t="s">
        <v>194</v>
      </c>
      <c r="E450" s="27" t="s">
        <v>5574</v>
      </c>
    </row>
    <row r="451">
      <c r="A451" s="1" t="s">
        <v>185</v>
      </c>
      <c r="B451" s="1">
        <v>110</v>
      </c>
      <c r="C451" s="26" t="s">
        <v>1461</v>
      </c>
      <c r="D451" t="s">
        <v>239</v>
      </c>
      <c r="E451" s="27" t="s">
        <v>1462</v>
      </c>
      <c r="F451" s="28" t="s">
        <v>503</v>
      </c>
      <c r="G451" s="29">
        <v>120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242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191</v>
      </c>
      <c r="E452" s="27" t="s">
        <v>243</v>
      </c>
    </row>
    <row r="453" ht="38.25">
      <c r="A453" s="1" t="s">
        <v>193</v>
      </c>
      <c r="E453" s="33" t="s">
        <v>6115</v>
      </c>
    </row>
    <row r="454" ht="89.25">
      <c r="A454" s="1" t="s">
        <v>194</v>
      </c>
      <c r="E454" s="27" t="s">
        <v>5580</v>
      </c>
    </row>
    <row r="455">
      <c r="A455" s="1" t="s">
        <v>185</v>
      </c>
      <c r="B455" s="1">
        <v>111</v>
      </c>
      <c r="C455" s="26" t="s">
        <v>1702</v>
      </c>
      <c r="D455" t="s">
        <v>239</v>
      </c>
      <c r="E455" s="27" t="s">
        <v>1703</v>
      </c>
      <c r="F455" s="28" t="s">
        <v>503</v>
      </c>
      <c r="G455" s="29">
        <v>72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242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191</v>
      </c>
      <c r="E456" s="27" t="s">
        <v>243</v>
      </c>
    </row>
    <row r="457">
      <c r="A457" s="1" t="s">
        <v>193</v>
      </c>
      <c r="E457" s="33" t="s">
        <v>6116</v>
      </c>
    </row>
    <row r="458" ht="102">
      <c r="A458" s="1" t="s">
        <v>194</v>
      </c>
      <c r="E458" s="27" t="s">
        <v>5659</v>
      </c>
    </row>
    <row r="459">
      <c r="A459" s="1" t="s">
        <v>185</v>
      </c>
      <c r="B459" s="1">
        <v>112</v>
      </c>
      <c r="C459" s="26" t="s">
        <v>1464</v>
      </c>
      <c r="D459" t="s">
        <v>239</v>
      </c>
      <c r="E459" s="27" t="s">
        <v>1465</v>
      </c>
      <c r="F459" s="28" t="s">
        <v>503</v>
      </c>
      <c r="G459" s="29">
        <v>120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242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191</v>
      </c>
      <c r="E460" s="27" t="s">
        <v>243</v>
      </c>
    </row>
    <row r="461" ht="38.25">
      <c r="A461" s="1" t="s">
        <v>193</v>
      </c>
      <c r="E461" s="33" t="s">
        <v>6115</v>
      </c>
    </row>
    <row r="462" ht="89.25">
      <c r="A462" s="1" t="s">
        <v>194</v>
      </c>
      <c r="E462" s="27" t="s">
        <v>5581</v>
      </c>
    </row>
    <row r="463">
      <c r="A463" s="1" t="s">
        <v>185</v>
      </c>
      <c r="B463" s="1">
        <v>113</v>
      </c>
      <c r="C463" s="26" t="s">
        <v>1332</v>
      </c>
      <c r="D463" t="s">
        <v>239</v>
      </c>
      <c r="E463" s="27" t="s">
        <v>1333</v>
      </c>
      <c r="F463" s="28" t="s">
        <v>503</v>
      </c>
      <c r="G463" s="29">
        <v>72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242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191</v>
      </c>
      <c r="E464" s="27" t="s">
        <v>243</v>
      </c>
    </row>
    <row r="465">
      <c r="A465" s="1" t="s">
        <v>193</v>
      </c>
      <c r="E465" s="33" t="s">
        <v>6117</v>
      </c>
    </row>
    <row r="466" ht="89.25">
      <c r="A466" s="1" t="s">
        <v>194</v>
      </c>
      <c r="E466" s="27" t="s">
        <v>5661</v>
      </c>
    </row>
    <row r="467">
      <c r="A467" s="1" t="s">
        <v>185</v>
      </c>
      <c r="B467" s="1">
        <v>114</v>
      </c>
      <c r="C467" s="26" t="s">
        <v>1334</v>
      </c>
      <c r="D467" t="s">
        <v>239</v>
      </c>
      <c r="E467" s="27" t="s">
        <v>1335</v>
      </c>
      <c r="F467" s="28" t="s">
        <v>503</v>
      </c>
      <c r="G467" s="29">
        <v>72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242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191</v>
      </c>
      <c r="E468" s="27" t="s">
        <v>243</v>
      </c>
    </row>
    <row r="469">
      <c r="A469" s="1" t="s">
        <v>193</v>
      </c>
      <c r="E469" s="33" t="s">
        <v>6116</v>
      </c>
    </row>
    <row r="470" ht="89.25">
      <c r="A470" s="1" t="s">
        <v>194</v>
      </c>
      <c r="E470" s="27" t="s">
        <v>5662</v>
      </c>
    </row>
    <row r="471">
      <c r="A471" s="1" t="s">
        <v>185</v>
      </c>
      <c r="B471" s="1">
        <v>115</v>
      </c>
      <c r="C471" s="26" t="s">
        <v>5582</v>
      </c>
      <c r="D471" t="s">
        <v>239</v>
      </c>
      <c r="E471" s="27" t="s">
        <v>5583</v>
      </c>
      <c r="F471" s="28" t="s">
        <v>503</v>
      </c>
      <c r="G471" s="29">
        <v>48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242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191</v>
      </c>
      <c r="E472" s="27" t="s">
        <v>243</v>
      </c>
    </row>
    <row r="473">
      <c r="A473" s="1" t="s">
        <v>193</v>
      </c>
      <c r="E473" s="33" t="s">
        <v>6118</v>
      </c>
    </row>
    <row r="474" ht="89.25">
      <c r="A474" s="1" t="s">
        <v>194</v>
      </c>
      <c r="E474" s="27" t="s">
        <v>5584</v>
      </c>
    </row>
    <row r="475">
      <c r="A475" s="1" t="s">
        <v>185</v>
      </c>
      <c r="B475" s="1">
        <v>116</v>
      </c>
      <c r="C475" s="26" t="s">
        <v>6119</v>
      </c>
      <c r="D475" t="s">
        <v>239</v>
      </c>
      <c r="E475" s="27" t="s">
        <v>6120</v>
      </c>
      <c r="F475" s="28" t="s">
        <v>503</v>
      </c>
      <c r="G475" s="29">
        <v>72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242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191</v>
      </c>
      <c r="E476" s="27" t="s">
        <v>243</v>
      </c>
    </row>
    <row r="477">
      <c r="A477" s="1" t="s">
        <v>193</v>
      </c>
      <c r="E477" s="33" t="s">
        <v>6116</v>
      </c>
    </row>
    <row r="478" ht="89.25">
      <c r="A478" s="1" t="s">
        <v>194</v>
      </c>
      <c r="E478" s="27" t="s">
        <v>5584</v>
      </c>
    </row>
  </sheetData>
  <sheetProtection sheet="1" objects="1" scenarios="1" spinCount="100000" saltValue="qNS2w8UUL1XXl6b201hws2F3te3ISCfPeCAD1Mvh6EdjwCS5sYnRhiIdhEuAUccyrYyLf/VjfyPni2n/Y5FdYA==" hashValue="1fjCwE5Zz1YYpLJbkt7AmWs8qkzaF9RHEocExcZdzhgRl4cBHXIbGCt+S4MwZpfei8W3uzko4ufw2T+k9bbzT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COUNTIFS(L8:L94,"=0",A8:A94,"P")+COUNTIFS(L8:L94,"",A8:A94,"P")+SUM(Q8:Q94)</f>
        <v>0</v>
      </c>
    </row>
    <row r="8">
      <c r="A8" s="1" t="s">
        <v>180</v>
      </c>
      <c r="C8" s="22" t="s">
        <v>6121</v>
      </c>
      <c r="E8" s="23" t="s">
        <v>151</v>
      </c>
      <c r="L8" s="24">
        <f>L9+L38+L55+L64+L77</f>
        <v>0</v>
      </c>
      <c r="M8" s="24">
        <f>M9+M38+M55+M64+M77</f>
        <v>0</v>
      </c>
      <c r="N8" s="25"/>
    </row>
    <row r="9">
      <c r="A9" s="1" t="s">
        <v>182</v>
      </c>
      <c r="C9" s="22" t="s">
        <v>641</v>
      </c>
      <c r="E9" s="23" t="s">
        <v>6122</v>
      </c>
      <c r="L9" s="24">
        <f>SUMIFS(L10:L37,A10:A37,"P")</f>
        <v>0</v>
      </c>
      <c r="M9" s="24">
        <f>SUMIFS(M10:M37,A10:A37,"P")</f>
        <v>0</v>
      </c>
      <c r="N9" s="25"/>
    </row>
    <row r="10" ht="25.5">
      <c r="A10" s="1" t="s">
        <v>185</v>
      </c>
      <c r="B10" s="1">
        <v>1</v>
      </c>
      <c r="C10" s="26" t="s">
        <v>6123</v>
      </c>
      <c r="D10" t="s">
        <v>641</v>
      </c>
      <c r="E10" s="27" t="s">
        <v>6124</v>
      </c>
      <c r="F10" s="28" t="s">
        <v>285</v>
      </c>
      <c r="G10" s="29">
        <v>72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6125</v>
      </c>
    </row>
    <row r="12">
      <c r="A12" s="1" t="s">
        <v>193</v>
      </c>
      <c r="E12" s="33" t="s">
        <v>6126</v>
      </c>
    </row>
    <row r="13">
      <c r="A13" s="1" t="s">
        <v>194</v>
      </c>
      <c r="E13" s="27" t="s">
        <v>6127</v>
      </c>
    </row>
    <row r="14" ht="25.5">
      <c r="A14" s="1" t="s">
        <v>185</v>
      </c>
      <c r="B14" s="1">
        <v>2</v>
      </c>
      <c r="C14" s="26" t="s">
        <v>6128</v>
      </c>
      <c r="D14" t="s">
        <v>239</v>
      </c>
      <c r="E14" s="27" t="s">
        <v>6129</v>
      </c>
      <c r="F14" s="28" t="s">
        <v>285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</row>
    <row r="17">
      <c r="A17" s="1" t="s">
        <v>194</v>
      </c>
      <c r="E17" s="27" t="s">
        <v>6127</v>
      </c>
    </row>
    <row r="18" ht="25.5">
      <c r="A18" s="1" t="s">
        <v>185</v>
      </c>
      <c r="B18" s="1">
        <v>3</v>
      </c>
      <c r="C18" s="26" t="s">
        <v>6130</v>
      </c>
      <c r="D18" t="s">
        <v>239</v>
      </c>
      <c r="E18" s="27" t="s">
        <v>6131</v>
      </c>
      <c r="F18" s="28" t="s">
        <v>285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</row>
    <row r="21">
      <c r="A21" s="1" t="s">
        <v>194</v>
      </c>
      <c r="E21" s="27" t="s">
        <v>6127</v>
      </c>
    </row>
    <row r="22">
      <c r="A22" s="1" t="s">
        <v>185</v>
      </c>
      <c r="B22" s="1">
        <v>6</v>
      </c>
      <c r="C22" s="26" t="s">
        <v>6132</v>
      </c>
      <c r="D22" t="s">
        <v>239</v>
      </c>
      <c r="E22" s="27" t="s">
        <v>6133</v>
      </c>
      <c r="F22" s="28" t="s">
        <v>285</v>
      </c>
      <c r="G22" s="29">
        <v>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</row>
    <row r="25">
      <c r="A25" s="1" t="s">
        <v>194</v>
      </c>
      <c r="E25" s="27" t="s">
        <v>6127</v>
      </c>
    </row>
    <row r="26" ht="25.5">
      <c r="A26" s="1" t="s">
        <v>185</v>
      </c>
      <c r="B26" s="1">
        <v>7</v>
      </c>
      <c r="C26" s="26" t="s">
        <v>6134</v>
      </c>
      <c r="D26" t="s">
        <v>641</v>
      </c>
      <c r="E26" s="27" t="s">
        <v>6135</v>
      </c>
      <c r="F26" s="28" t="s">
        <v>285</v>
      </c>
      <c r="G26" s="29">
        <v>26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</row>
    <row r="29">
      <c r="A29" s="1" t="s">
        <v>194</v>
      </c>
      <c r="E29" s="27" t="s">
        <v>6127</v>
      </c>
    </row>
    <row r="30">
      <c r="A30" s="1" t="s">
        <v>185</v>
      </c>
      <c r="B30" s="1">
        <v>4</v>
      </c>
      <c r="C30" s="26" t="s">
        <v>6136</v>
      </c>
      <c r="D30" t="s">
        <v>239</v>
      </c>
      <c r="E30" s="27" t="s">
        <v>6137</v>
      </c>
      <c r="F30" s="28" t="s">
        <v>285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</row>
    <row r="33" ht="114.75">
      <c r="A33" s="1" t="s">
        <v>194</v>
      </c>
      <c r="E33" s="27" t="s">
        <v>6138</v>
      </c>
    </row>
    <row r="34">
      <c r="A34" s="1" t="s">
        <v>185</v>
      </c>
      <c r="B34" s="1">
        <v>5</v>
      </c>
      <c r="C34" s="26" t="s">
        <v>6139</v>
      </c>
      <c r="D34" t="s">
        <v>239</v>
      </c>
      <c r="E34" s="27" t="s">
        <v>6140</v>
      </c>
      <c r="F34" s="28" t="s">
        <v>285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</row>
    <row r="37" ht="114.75">
      <c r="A37" s="1" t="s">
        <v>194</v>
      </c>
      <c r="E37" s="27" t="s">
        <v>6141</v>
      </c>
    </row>
    <row r="38">
      <c r="A38" s="1" t="s">
        <v>182</v>
      </c>
      <c r="C38" s="22" t="s">
        <v>778</v>
      </c>
      <c r="E38" s="23" t="s">
        <v>6142</v>
      </c>
      <c r="L38" s="24">
        <f>SUMIFS(L39:L54,A39:A54,"P")</f>
        <v>0</v>
      </c>
      <c r="M38" s="24">
        <f>SUMIFS(M39:M54,A39:A54,"P")</f>
        <v>0</v>
      </c>
      <c r="N38" s="25"/>
    </row>
    <row r="39" ht="25.5">
      <c r="A39" s="1" t="s">
        <v>185</v>
      </c>
      <c r="B39" s="1">
        <v>8</v>
      </c>
      <c r="C39" s="26" t="s">
        <v>6130</v>
      </c>
      <c r="D39" t="s">
        <v>641</v>
      </c>
      <c r="E39" s="27" t="s">
        <v>6131</v>
      </c>
      <c r="F39" s="28" t="s">
        <v>285</v>
      </c>
      <c r="G39" s="29">
        <v>3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</row>
    <row r="42" ht="114.75">
      <c r="A42" s="1" t="s">
        <v>194</v>
      </c>
      <c r="E42" s="27" t="s">
        <v>6143</v>
      </c>
    </row>
    <row r="43" ht="25.5">
      <c r="A43" s="1" t="s">
        <v>185</v>
      </c>
      <c r="B43" s="1">
        <v>11</v>
      </c>
      <c r="C43" s="26" t="s">
        <v>6134</v>
      </c>
      <c r="D43" t="s">
        <v>239</v>
      </c>
      <c r="E43" s="27" t="s">
        <v>6135</v>
      </c>
      <c r="F43" s="28" t="s">
        <v>285</v>
      </c>
      <c r="G43" s="29">
        <v>53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</row>
    <row r="46" ht="76.5">
      <c r="A46" s="1" t="s">
        <v>194</v>
      </c>
      <c r="E46" s="27" t="s">
        <v>6144</v>
      </c>
    </row>
    <row r="47">
      <c r="A47" s="1" t="s">
        <v>185</v>
      </c>
      <c r="B47" s="1">
        <v>9</v>
      </c>
      <c r="C47" s="26" t="s">
        <v>6136</v>
      </c>
      <c r="D47" t="s">
        <v>641</v>
      </c>
      <c r="E47" s="27" t="s">
        <v>6137</v>
      </c>
      <c r="F47" s="28" t="s">
        <v>285</v>
      </c>
      <c r="G47" s="29">
        <v>19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759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</row>
    <row r="50" ht="114.75">
      <c r="A50" s="1" t="s">
        <v>194</v>
      </c>
      <c r="E50" s="27" t="s">
        <v>6138</v>
      </c>
    </row>
    <row r="51">
      <c r="A51" s="1" t="s">
        <v>185</v>
      </c>
      <c r="B51" s="1">
        <v>10</v>
      </c>
      <c r="C51" s="26" t="s">
        <v>6139</v>
      </c>
      <c r="D51" t="s">
        <v>641</v>
      </c>
      <c r="E51" s="27" t="s">
        <v>6140</v>
      </c>
      <c r="F51" s="28" t="s">
        <v>285</v>
      </c>
      <c r="G51" s="29">
        <v>19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759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</row>
    <row r="54" ht="114.75">
      <c r="A54" s="1" t="s">
        <v>194</v>
      </c>
      <c r="E54" s="27" t="s">
        <v>6141</v>
      </c>
    </row>
    <row r="55">
      <c r="A55" s="1" t="s">
        <v>182</v>
      </c>
      <c r="C55" s="22" t="s">
        <v>1006</v>
      </c>
      <c r="E55" s="23" t="s">
        <v>6145</v>
      </c>
      <c r="L55" s="24">
        <f>SUMIFS(L56:L63,A56:A63,"P")</f>
        <v>0</v>
      </c>
      <c r="M55" s="24">
        <f>SUMIFS(M56:M63,A56:A63,"P")</f>
        <v>0</v>
      </c>
      <c r="N55" s="25"/>
    </row>
    <row r="56" ht="25.5">
      <c r="A56" s="1" t="s">
        <v>185</v>
      </c>
      <c r="B56" s="1">
        <v>12</v>
      </c>
      <c r="C56" s="26" t="s">
        <v>6123</v>
      </c>
      <c r="D56" t="s">
        <v>239</v>
      </c>
      <c r="E56" s="27" t="s">
        <v>6124</v>
      </c>
      <c r="F56" s="28" t="s">
        <v>285</v>
      </c>
      <c r="G56" s="29">
        <v>22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242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191</v>
      </c>
      <c r="E57" s="27" t="s">
        <v>243</v>
      </c>
    </row>
    <row r="58">
      <c r="A58" s="1" t="s">
        <v>193</v>
      </c>
    </row>
    <row r="59" ht="114.75">
      <c r="A59" s="1" t="s">
        <v>194</v>
      </c>
      <c r="E59" s="27" t="s">
        <v>5238</v>
      </c>
    </row>
    <row r="60" ht="25.5">
      <c r="A60" s="1" t="s">
        <v>185</v>
      </c>
      <c r="B60" s="1">
        <v>13</v>
      </c>
      <c r="C60" s="26" t="s">
        <v>6134</v>
      </c>
      <c r="D60" t="s">
        <v>778</v>
      </c>
      <c r="E60" s="27" t="s">
        <v>6135</v>
      </c>
      <c r="F60" s="28" t="s">
        <v>285</v>
      </c>
      <c r="G60" s="29">
        <v>34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242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191</v>
      </c>
      <c r="E61" s="27" t="s">
        <v>243</v>
      </c>
    </row>
    <row r="62">
      <c r="A62" s="1" t="s">
        <v>193</v>
      </c>
    </row>
    <row r="63" ht="76.5">
      <c r="A63" s="1" t="s">
        <v>194</v>
      </c>
      <c r="E63" s="27" t="s">
        <v>6144</v>
      </c>
    </row>
    <row r="64">
      <c r="A64" s="1" t="s">
        <v>182</v>
      </c>
      <c r="C64" s="22" t="s">
        <v>3069</v>
      </c>
      <c r="E64" s="23" t="s">
        <v>6146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185</v>
      </c>
      <c r="B65" s="1">
        <v>14</v>
      </c>
      <c r="C65" s="26" t="s">
        <v>6130</v>
      </c>
      <c r="D65" t="s">
        <v>778</v>
      </c>
      <c r="E65" s="27" t="s">
        <v>6131</v>
      </c>
      <c r="F65" s="28" t="s">
        <v>285</v>
      </c>
      <c r="G65" s="29">
        <v>15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242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191</v>
      </c>
      <c r="E66" s="27" t="s">
        <v>243</v>
      </c>
    </row>
    <row r="67">
      <c r="A67" s="1" t="s">
        <v>193</v>
      </c>
    </row>
    <row r="68" ht="114.75">
      <c r="A68" s="1" t="s">
        <v>194</v>
      </c>
      <c r="E68" s="27" t="s">
        <v>6143</v>
      </c>
    </row>
    <row r="69" ht="25.5">
      <c r="A69" s="1" t="s">
        <v>185</v>
      </c>
      <c r="B69" s="1">
        <v>16</v>
      </c>
      <c r="C69" s="26" t="s">
        <v>6147</v>
      </c>
      <c r="D69" t="s">
        <v>239</v>
      </c>
      <c r="E69" s="27" t="s">
        <v>6148</v>
      </c>
      <c r="F69" s="28" t="s">
        <v>285</v>
      </c>
      <c r="G69" s="29">
        <v>23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242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191</v>
      </c>
      <c r="E70" s="27" t="s">
        <v>243</v>
      </c>
    </row>
    <row r="71">
      <c r="A71" s="1" t="s">
        <v>193</v>
      </c>
    </row>
    <row r="72" ht="76.5">
      <c r="A72" s="1" t="s">
        <v>194</v>
      </c>
      <c r="E72" s="27" t="s">
        <v>6149</v>
      </c>
    </row>
    <row r="73">
      <c r="A73" s="1" t="s">
        <v>185</v>
      </c>
      <c r="B73" s="1">
        <v>15</v>
      </c>
      <c r="C73" s="26" t="s">
        <v>6150</v>
      </c>
      <c r="D73" t="s">
        <v>239</v>
      </c>
      <c r="E73" s="27" t="s">
        <v>6151</v>
      </c>
      <c r="F73" s="28" t="s">
        <v>285</v>
      </c>
      <c r="G73" s="29">
        <v>55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242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191</v>
      </c>
      <c r="E74" s="27" t="s">
        <v>243</v>
      </c>
    </row>
    <row r="75">
      <c r="A75" s="1" t="s">
        <v>193</v>
      </c>
    </row>
    <row r="76" ht="102">
      <c r="A76" s="1" t="s">
        <v>194</v>
      </c>
      <c r="E76" s="27" t="s">
        <v>5362</v>
      </c>
    </row>
    <row r="77">
      <c r="A77" s="1" t="s">
        <v>182</v>
      </c>
      <c r="C77" s="22" t="s">
        <v>1684</v>
      </c>
      <c r="E77" s="23" t="s">
        <v>6152</v>
      </c>
      <c r="L77" s="24">
        <f>SUMIFS(L78:L93,A78:A93,"P")</f>
        <v>0</v>
      </c>
      <c r="M77" s="24">
        <f>SUMIFS(M78:M93,A78:A93,"P")</f>
        <v>0</v>
      </c>
      <c r="N77" s="25"/>
    </row>
    <row r="78">
      <c r="A78" s="1" t="s">
        <v>185</v>
      </c>
      <c r="B78" s="1">
        <v>18</v>
      </c>
      <c r="C78" s="26" t="s">
        <v>6153</v>
      </c>
      <c r="D78" t="s">
        <v>239</v>
      </c>
      <c r="E78" s="27" t="s">
        <v>6154</v>
      </c>
      <c r="F78" s="28" t="s">
        <v>285</v>
      </c>
      <c r="G78" s="29">
        <v>96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</row>
    <row r="81" ht="89.25">
      <c r="A81" s="1" t="s">
        <v>194</v>
      </c>
      <c r="E81" s="27" t="s">
        <v>6155</v>
      </c>
    </row>
    <row r="82">
      <c r="A82" s="1" t="s">
        <v>185</v>
      </c>
      <c r="B82" s="1">
        <v>19</v>
      </c>
      <c r="C82" s="26" t="s">
        <v>5327</v>
      </c>
      <c r="D82" t="s">
        <v>239</v>
      </c>
      <c r="E82" s="27" t="s">
        <v>5328</v>
      </c>
      <c r="F82" s="28" t="s">
        <v>285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</row>
    <row r="85" ht="102">
      <c r="A85" s="1" t="s">
        <v>194</v>
      </c>
      <c r="E85" s="27" t="s">
        <v>5329</v>
      </c>
    </row>
    <row r="86">
      <c r="A86" s="1" t="s">
        <v>185</v>
      </c>
      <c r="B86" s="1">
        <v>17</v>
      </c>
      <c r="C86" s="26" t="s">
        <v>5331</v>
      </c>
      <c r="D86" t="s">
        <v>239</v>
      </c>
      <c r="E86" s="27" t="s">
        <v>5332</v>
      </c>
      <c r="F86" s="28" t="s">
        <v>503</v>
      </c>
      <c r="G86" s="29">
        <v>24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</row>
    <row r="89" ht="102">
      <c r="A89" s="1" t="s">
        <v>194</v>
      </c>
      <c r="E89" s="27" t="s">
        <v>5333</v>
      </c>
    </row>
    <row r="90">
      <c r="A90" s="1" t="s">
        <v>185</v>
      </c>
      <c r="B90" s="1">
        <v>20</v>
      </c>
      <c r="C90" s="26" t="s">
        <v>5334</v>
      </c>
      <c r="D90" t="s">
        <v>239</v>
      </c>
      <c r="E90" s="27" t="s">
        <v>5335</v>
      </c>
      <c r="F90" s="28" t="s">
        <v>503</v>
      </c>
      <c r="G90" s="29">
        <v>24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</row>
    <row r="93" ht="89.25">
      <c r="A93" s="1" t="s">
        <v>194</v>
      </c>
      <c r="E93" s="27" t="s">
        <v>5337</v>
      </c>
    </row>
  </sheetData>
  <sheetProtection sheet="1" objects="1" scenarios="1" spinCount="100000" saltValue="nNHsI7hwNo278dm3vk0knWHpgouk9GaIBe9sd6XeFcvYeKJGhkonP9eGWii0fYT6Zk6q5WBR9J3VSV0eIVRj1A==" hashValue="FxyBeuncVhMk/XCnXooGEDXkJrrvYjJNNtjGCTNjDTRitXO+4s31CwzxIJWiKwK2XUGbi3jtHus+5Rz4S+KYj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152</v>
      </c>
      <c r="M3" s="20">
        <f>Rekapitulace!C80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152</v>
      </c>
      <c r="D4" s="1"/>
      <c r="E4" s="17" t="s">
        <v>153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COUNTIFS(L8:L59,"=0",A8:A59,"P")+COUNTIFS(L8:L59,"",A8:A59,"P")+SUM(Q8:Q59)</f>
        <v>0</v>
      </c>
    </row>
    <row r="8">
      <c r="A8" s="1" t="s">
        <v>180</v>
      </c>
      <c r="C8" s="22" t="s">
        <v>6156</v>
      </c>
      <c r="E8" s="23" t="s">
        <v>155</v>
      </c>
      <c r="L8" s="24">
        <f>L9+L26</f>
        <v>0</v>
      </c>
      <c r="M8" s="24">
        <f>M9+M26</f>
        <v>0</v>
      </c>
      <c r="N8" s="25"/>
    </row>
    <row r="9">
      <c r="A9" s="1" t="s">
        <v>182</v>
      </c>
      <c r="C9" s="22" t="s">
        <v>641</v>
      </c>
      <c r="E9" s="23" t="s">
        <v>6157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185</v>
      </c>
      <c r="B10" s="1">
        <v>1</v>
      </c>
      <c r="C10" s="26" t="s">
        <v>6158</v>
      </c>
      <c r="D10" t="s">
        <v>239</v>
      </c>
      <c r="E10" s="27" t="s">
        <v>6159</v>
      </c>
      <c r="F10" s="28" t="s">
        <v>319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4682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191</v>
      </c>
      <c r="E11" s="27" t="s">
        <v>6160</v>
      </c>
    </row>
    <row r="12">
      <c r="A12" s="1" t="s">
        <v>193</v>
      </c>
      <c r="E12" s="33" t="s">
        <v>6161</v>
      </c>
    </row>
    <row r="13" ht="114.75">
      <c r="A13" s="1" t="s">
        <v>194</v>
      </c>
      <c r="E13" s="27" t="s">
        <v>6162</v>
      </c>
    </row>
    <row r="14">
      <c r="A14" s="1" t="s">
        <v>185</v>
      </c>
      <c r="B14" s="1">
        <v>2</v>
      </c>
      <c r="C14" s="26" t="s">
        <v>6163</v>
      </c>
      <c r="D14" t="s">
        <v>239</v>
      </c>
      <c r="E14" s="27" t="s">
        <v>6164</v>
      </c>
      <c r="F14" s="28" t="s">
        <v>319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4682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6165</v>
      </c>
    </row>
    <row r="16">
      <c r="A16" s="1" t="s">
        <v>193</v>
      </c>
      <c r="E16" s="33" t="s">
        <v>6161</v>
      </c>
    </row>
    <row r="17" ht="89.25">
      <c r="A17" s="1" t="s">
        <v>194</v>
      </c>
      <c r="E17" s="27" t="s">
        <v>6166</v>
      </c>
    </row>
    <row r="18">
      <c r="A18" s="1" t="s">
        <v>185</v>
      </c>
      <c r="B18" s="1">
        <v>3</v>
      </c>
      <c r="C18" s="26" t="s">
        <v>6167</v>
      </c>
      <c r="D18" t="s">
        <v>239</v>
      </c>
      <c r="E18" s="27" t="s">
        <v>6168</v>
      </c>
      <c r="F18" s="28" t="s">
        <v>319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4682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6169</v>
      </c>
    </row>
    <row r="20">
      <c r="A20" s="1" t="s">
        <v>193</v>
      </c>
      <c r="E20" s="33" t="s">
        <v>6161</v>
      </c>
    </row>
    <row r="21" ht="102">
      <c r="A21" s="1" t="s">
        <v>194</v>
      </c>
      <c r="E21" s="27" t="s">
        <v>6170</v>
      </c>
    </row>
    <row r="22">
      <c r="A22" s="1" t="s">
        <v>185</v>
      </c>
      <c r="B22" s="1">
        <v>4</v>
      </c>
      <c r="C22" s="26" t="s">
        <v>6171</v>
      </c>
      <c r="D22" t="s">
        <v>239</v>
      </c>
      <c r="E22" s="27" t="s">
        <v>6172</v>
      </c>
      <c r="F22" s="28" t="s">
        <v>319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4682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6173</v>
      </c>
    </row>
    <row r="24">
      <c r="A24" s="1" t="s">
        <v>193</v>
      </c>
      <c r="E24" s="33" t="s">
        <v>6161</v>
      </c>
    </row>
    <row r="25" ht="38.25">
      <c r="A25" s="1" t="s">
        <v>194</v>
      </c>
      <c r="E25" s="27" t="s">
        <v>6174</v>
      </c>
    </row>
    <row r="26">
      <c r="A26" s="1" t="s">
        <v>182</v>
      </c>
      <c r="C26" s="22" t="s">
        <v>778</v>
      </c>
      <c r="E26" s="23" t="s">
        <v>6175</v>
      </c>
      <c r="L26" s="24">
        <f>SUMIFS(L27:L58,A27:A58,"P")</f>
        <v>0</v>
      </c>
      <c r="M26" s="24">
        <f>SUMIFS(M27:M58,A27:A58,"P")</f>
        <v>0</v>
      </c>
      <c r="N26" s="25"/>
    </row>
    <row r="27">
      <c r="A27" s="1" t="s">
        <v>185</v>
      </c>
      <c r="B27" s="1">
        <v>5</v>
      </c>
      <c r="C27" s="26" t="s">
        <v>6176</v>
      </c>
      <c r="D27" t="s">
        <v>239</v>
      </c>
      <c r="E27" s="27" t="s">
        <v>6177</v>
      </c>
      <c r="F27" s="28" t="s">
        <v>319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4682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191</v>
      </c>
      <c r="E28" s="27" t="s">
        <v>243</v>
      </c>
    </row>
    <row r="29">
      <c r="A29" s="1" t="s">
        <v>193</v>
      </c>
      <c r="E29" s="33" t="s">
        <v>6161</v>
      </c>
    </row>
    <row r="30">
      <c r="A30" s="1" t="s">
        <v>194</v>
      </c>
      <c r="E30" s="27" t="s">
        <v>243</v>
      </c>
    </row>
    <row r="31">
      <c r="A31" s="1" t="s">
        <v>185</v>
      </c>
      <c r="B31" s="1">
        <v>6</v>
      </c>
      <c r="C31" s="26" t="s">
        <v>6178</v>
      </c>
      <c r="D31" t="s">
        <v>239</v>
      </c>
      <c r="E31" s="27" t="s">
        <v>6179</v>
      </c>
      <c r="F31" s="28" t="s">
        <v>319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4682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191</v>
      </c>
      <c r="E32" s="27" t="s">
        <v>6180</v>
      </c>
    </row>
    <row r="33">
      <c r="A33" s="1" t="s">
        <v>193</v>
      </c>
      <c r="E33" s="33" t="s">
        <v>6161</v>
      </c>
    </row>
    <row r="34" ht="89.25">
      <c r="A34" s="1" t="s">
        <v>194</v>
      </c>
      <c r="E34" s="27" t="s">
        <v>6181</v>
      </c>
    </row>
    <row r="35">
      <c r="A35" s="1" t="s">
        <v>185</v>
      </c>
      <c r="B35" s="1">
        <v>7</v>
      </c>
      <c r="C35" s="26" t="s">
        <v>6182</v>
      </c>
      <c r="D35" t="s">
        <v>239</v>
      </c>
      <c r="E35" s="27" t="s">
        <v>6183</v>
      </c>
      <c r="F35" s="28" t="s">
        <v>319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4682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191</v>
      </c>
      <c r="E36" s="27" t="s">
        <v>6184</v>
      </c>
    </row>
    <row r="37">
      <c r="A37" s="1" t="s">
        <v>193</v>
      </c>
      <c r="E37" s="33" t="s">
        <v>6161</v>
      </c>
    </row>
    <row r="38" ht="76.5">
      <c r="A38" s="1" t="s">
        <v>194</v>
      </c>
      <c r="E38" s="27" t="s">
        <v>6185</v>
      </c>
    </row>
    <row r="39">
      <c r="A39" s="1" t="s">
        <v>185</v>
      </c>
      <c r="B39" s="1">
        <v>8</v>
      </c>
      <c r="C39" s="26" t="s">
        <v>6186</v>
      </c>
      <c r="D39" t="s">
        <v>239</v>
      </c>
      <c r="E39" s="27" t="s">
        <v>6187</v>
      </c>
      <c r="F39" s="28" t="s">
        <v>319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4682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191</v>
      </c>
      <c r="E40" s="27" t="s">
        <v>243</v>
      </c>
    </row>
    <row r="41">
      <c r="A41" s="1" t="s">
        <v>193</v>
      </c>
      <c r="E41" s="33" t="s">
        <v>6161</v>
      </c>
    </row>
    <row r="42">
      <c r="A42" s="1" t="s">
        <v>194</v>
      </c>
      <c r="E42" s="27" t="s">
        <v>243</v>
      </c>
    </row>
    <row r="43">
      <c r="A43" s="1" t="s">
        <v>185</v>
      </c>
      <c r="B43" s="1">
        <v>9</v>
      </c>
      <c r="C43" s="26" t="s">
        <v>6188</v>
      </c>
      <c r="D43" t="s">
        <v>239</v>
      </c>
      <c r="E43" s="27" t="s">
        <v>6189</v>
      </c>
      <c r="F43" s="28" t="s">
        <v>319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4682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6190</v>
      </c>
    </row>
    <row r="45">
      <c r="A45" s="1" t="s">
        <v>193</v>
      </c>
      <c r="E45" s="33" t="s">
        <v>6161</v>
      </c>
    </row>
    <row r="46" ht="76.5">
      <c r="A46" s="1" t="s">
        <v>194</v>
      </c>
      <c r="E46" s="27" t="s">
        <v>6191</v>
      </c>
    </row>
    <row r="47">
      <c r="A47" s="1" t="s">
        <v>185</v>
      </c>
      <c r="B47" s="1">
        <v>10</v>
      </c>
      <c r="C47" s="26" t="s">
        <v>6192</v>
      </c>
      <c r="D47" t="s">
        <v>239</v>
      </c>
      <c r="E47" s="27" t="s">
        <v>6193</v>
      </c>
      <c r="F47" s="28" t="s">
        <v>319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4682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6194</v>
      </c>
    </row>
    <row r="49">
      <c r="A49" s="1" t="s">
        <v>193</v>
      </c>
      <c r="E49" s="33" t="s">
        <v>6195</v>
      </c>
    </row>
    <row r="50" ht="178.5">
      <c r="A50" s="1" t="s">
        <v>194</v>
      </c>
      <c r="E50" s="27" t="s">
        <v>6196</v>
      </c>
    </row>
    <row r="51">
      <c r="A51" s="1" t="s">
        <v>185</v>
      </c>
      <c r="B51" s="1">
        <v>11</v>
      </c>
      <c r="C51" s="26" t="s">
        <v>6197</v>
      </c>
      <c r="D51" t="s">
        <v>239</v>
      </c>
      <c r="E51" s="27" t="s">
        <v>6198</v>
      </c>
      <c r="F51" s="28" t="s">
        <v>319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4682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6199</v>
      </c>
    </row>
    <row r="53">
      <c r="A53" s="1" t="s">
        <v>193</v>
      </c>
      <c r="E53" s="33" t="s">
        <v>6161</v>
      </c>
    </row>
    <row r="54" ht="114.75">
      <c r="A54" s="1" t="s">
        <v>194</v>
      </c>
      <c r="E54" s="27" t="s">
        <v>6200</v>
      </c>
    </row>
    <row r="55">
      <c r="A55" s="1" t="s">
        <v>185</v>
      </c>
      <c r="B55" s="1">
        <v>12</v>
      </c>
      <c r="C55" s="26" t="s">
        <v>6201</v>
      </c>
      <c r="D55" t="s">
        <v>239</v>
      </c>
      <c r="E55" s="27" t="s">
        <v>6202</v>
      </c>
      <c r="F55" s="28" t="s">
        <v>319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4682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6125</v>
      </c>
    </row>
    <row r="57">
      <c r="A57" s="1" t="s">
        <v>193</v>
      </c>
      <c r="E57" s="33" t="s">
        <v>6161</v>
      </c>
    </row>
    <row r="58" ht="76.5">
      <c r="A58" s="1" t="s">
        <v>194</v>
      </c>
      <c r="E58" s="27" t="s">
        <v>6203</v>
      </c>
    </row>
  </sheetData>
  <sheetProtection sheet="1" objects="1" scenarios="1" spinCount="100000" saltValue="PHA0vHhUTeBLKP/EvUEhMKuUmPX6AxVITZrxz1DLroGC7gYI1i1cQlKLedJTxyXrTPAb98pN82R9A3ftF14Hbw==" hashValue="RLJYe8mkIODLJOinSLCGUA8zD6qIPWjivOqmXQNnPYq2z/iOxB/xkl3yfPHPr/ZneTABiFvYc/ZHjeJGVEXMT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156</v>
      </c>
      <c r="M3" s="20">
        <f>Rekapitulace!C82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156</v>
      </c>
      <c r="D4" s="1"/>
      <c r="E4" s="17" t="s">
        <v>157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COUNTIFS(L8:L154,"=0",A8:A154,"P")+COUNTIFS(L8:L154,"",A8:A154,"P")+SUM(Q8:Q154)</f>
        <v>0</v>
      </c>
    </row>
    <row r="8">
      <c r="A8" s="1" t="s">
        <v>180</v>
      </c>
      <c r="C8" s="22" t="s">
        <v>6204</v>
      </c>
      <c r="E8" s="23" t="s">
        <v>159</v>
      </c>
      <c r="L8" s="24">
        <f>L9</f>
        <v>0</v>
      </c>
      <c r="M8" s="24">
        <f>M9</f>
        <v>0</v>
      </c>
      <c r="N8" s="25"/>
    </row>
    <row r="9">
      <c r="A9" s="1" t="s">
        <v>182</v>
      </c>
      <c r="C9" s="22" t="s">
        <v>641</v>
      </c>
      <c r="E9" s="23" t="s">
        <v>6205</v>
      </c>
      <c r="L9" s="24">
        <f>SUMIFS(L10:L153,A10:A153,"P")</f>
        <v>0</v>
      </c>
      <c r="M9" s="24">
        <f>SUMIFS(M10:M153,A10:A153,"P")</f>
        <v>0</v>
      </c>
      <c r="N9" s="25"/>
    </row>
    <row r="10" ht="25.5">
      <c r="A10" s="1" t="s">
        <v>185</v>
      </c>
      <c r="B10" s="1">
        <v>1</v>
      </c>
      <c r="C10" s="26" t="s">
        <v>186</v>
      </c>
      <c r="D10" t="s">
        <v>187</v>
      </c>
      <c r="E10" s="27" t="s">
        <v>6206</v>
      </c>
      <c r="F10" s="28" t="s">
        <v>189</v>
      </c>
      <c r="G10" s="29">
        <v>25875.149000000001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2</v>
      </c>
      <c r="C14" s="26" t="s">
        <v>196</v>
      </c>
      <c r="D14" t="s">
        <v>197</v>
      </c>
      <c r="E14" s="27" t="s">
        <v>6207</v>
      </c>
      <c r="F14" s="28" t="s">
        <v>189</v>
      </c>
      <c r="G14" s="29">
        <v>248.56800000000001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3</v>
      </c>
      <c r="C18" s="26" t="s">
        <v>199</v>
      </c>
      <c r="D18" t="s">
        <v>200</v>
      </c>
      <c r="E18" s="27" t="s">
        <v>6208</v>
      </c>
      <c r="F18" s="28" t="s">
        <v>189</v>
      </c>
      <c r="G18" s="29">
        <v>93.609999999999999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15</v>
      </c>
      <c r="C22" s="26" t="s">
        <v>1009</v>
      </c>
      <c r="D22" t="s">
        <v>1010</v>
      </c>
      <c r="E22" s="27" t="s">
        <v>6209</v>
      </c>
      <c r="F22" s="28" t="s">
        <v>189</v>
      </c>
      <c r="G22" s="29">
        <v>51.610999999999997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16</v>
      </c>
      <c r="C26" s="26" t="s">
        <v>1012</v>
      </c>
      <c r="D26" t="s">
        <v>1013</v>
      </c>
      <c r="E26" s="27" t="s">
        <v>6210</v>
      </c>
      <c r="F26" s="28" t="s">
        <v>189</v>
      </c>
      <c r="G26" s="29">
        <v>311.29300000000001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4</v>
      </c>
      <c r="C30" s="26" t="s">
        <v>202</v>
      </c>
      <c r="D30" t="s">
        <v>203</v>
      </c>
      <c r="E30" s="27" t="s">
        <v>6211</v>
      </c>
      <c r="F30" s="28" t="s">
        <v>189</v>
      </c>
      <c r="G30" s="29">
        <v>938.43899999999996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26</v>
      </c>
      <c r="C34" s="26" t="s">
        <v>2556</v>
      </c>
      <c r="D34" t="s">
        <v>2557</v>
      </c>
      <c r="E34" s="27" t="s">
        <v>6212</v>
      </c>
      <c r="F34" s="28" t="s">
        <v>189</v>
      </c>
      <c r="G34" s="29">
        <v>0.157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19</v>
      </c>
      <c r="C38" s="26" t="s">
        <v>2074</v>
      </c>
      <c r="D38" t="s">
        <v>2075</v>
      </c>
      <c r="E38" s="27" t="s">
        <v>6213</v>
      </c>
      <c r="F38" s="28" t="s">
        <v>189</v>
      </c>
      <c r="G38" s="29">
        <v>5386.0069999999996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</row>
    <row r="41" ht="153">
      <c r="A41" s="1" t="s">
        <v>194</v>
      </c>
      <c r="E41" s="27" t="s">
        <v>195</v>
      </c>
    </row>
    <row r="42" ht="25.5">
      <c r="A42" s="1" t="s">
        <v>185</v>
      </c>
      <c r="B42" s="1">
        <v>5</v>
      </c>
      <c r="C42" s="26" t="s">
        <v>205</v>
      </c>
      <c r="D42" t="s">
        <v>206</v>
      </c>
      <c r="E42" s="27" t="s">
        <v>6214</v>
      </c>
      <c r="F42" s="28" t="s">
        <v>189</v>
      </c>
      <c r="G42" s="29">
        <v>672.928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190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</row>
    <row r="45" ht="127.5">
      <c r="A45" s="1" t="s">
        <v>194</v>
      </c>
      <c r="E45" s="27" t="s">
        <v>208</v>
      </c>
    </row>
    <row r="46" ht="25.5">
      <c r="A46" s="1" t="s">
        <v>185</v>
      </c>
      <c r="B46" s="1">
        <v>30</v>
      </c>
      <c r="C46" s="26" t="s">
        <v>4856</v>
      </c>
      <c r="D46" t="s">
        <v>4857</v>
      </c>
      <c r="E46" s="27" t="s">
        <v>6215</v>
      </c>
      <c r="F46" s="28" t="s">
        <v>189</v>
      </c>
      <c r="G46" s="29">
        <v>38.546999999999997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190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</row>
    <row r="49" ht="153">
      <c r="A49" s="1" t="s">
        <v>194</v>
      </c>
      <c r="E49" s="27" t="s">
        <v>195</v>
      </c>
    </row>
    <row r="50" ht="25.5">
      <c r="A50" s="1" t="s">
        <v>185</v>
      </c>
      <c r="B50" s="1">
        <v>31</v>
      </c>
      <c r="C50" s="26" t="s">
        <v>4860</v>
      </c>
      <c r="D50" t="s">
        <v>4861</v>
      </c>
      <c r="E50" s="27" t="s">
        <v>6216</v>
      </c>
      <c r="F50" s="28" t="s">
        <v>189</v>
      </c>
      <c r="G50" s="29">
        <v>0.041000000000000002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190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</row>
    <row r="53" ht="153">
      <c r="A53" s="1" t="s">
        <v>194</v>
      </c>
      <c r="E53" s="27" t="s">
        <v>195</v>
      </c>
    </row>
    <row r="54" ht="25.5">
      <c r="A54" s="1" t="s">
        <v>185</v>
      </c>
      <c r="B54" s="1">
        <v>34</v>
      </c>
      <c r="C54" s="26" t="s">
        <v>5411</v>
      </c>
      <c r="D54" t="s">
        <v>5412</v>
      </c>
      <c r="E54" s="27" t="s">
        <v>6217</v>
      </c>
      <c r="F54" s="28" t="s">
        <v>189</v>
      </c>
      <c r="G54" s="29">
        <v>0.10000000000000001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190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</row>
    <row r="57" ht="153">
      <c r="A57" s="1" t="s">
        <v>194</v>
      </c>
      <c r="E57" s="27" t="s">
        <v>195</v>
      </c>
    </row>
    <row r="58" ht="25.5">
      <c r="A58" s="1" t="s">
        <v>185</v>
      </c>
      <c r="B58" s="1">
        <v>20</v>
      </c>
      <c r="C58" s="26" t="s">
        <v>2482</v>
      </c>
      <c r="D58" t="s">
        <v>2483</v>
      </c>
      <c r="E58" s="27" t="s">
        <v>6218</v>
      </c>
      <c r="F58" s="28" t="s">
        <v>189</v>
      </c>
      <c r="G58" s="29">
        <v>557.97400000000005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190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</row>
    <row r="61" ht="153">
      <c r="A61" s="1" t="s">
        <v>194</v>
      </c>
      <c r="E61" s="27" t="s">
        <v>195</v>
      </c>
    </row>
    <row r="62" ht="25.5">
      <c r="A62" s="1" t="s">
        <v>185</v>
      </c>
      <c r="B62" s="1">
        <v>28</v>
      </c>
      <c r="C62" s="26" t="s">
        <v>2704</v>
      </c>
      <c r="D62" t="s">
        <v>2705</v>
      </c>
      <c r="E62" s="27" t="s">
        <v>6219</v>
      </c>
      <c r="F62" s="28" t="s">
        <v>189</v>
      </c>
      <c r="G62" s="29">
        <v>1.5700000000000001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190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</row>
    <row r="65" ht="153">
      <c r="A65" s="1" t="s">
        <v>194</v>
      </c>
      <c r="E65" s="27" t="s">
        <v>195</v>
      </c>
    </row>
    <row r="66" ht="25.5">
      <c r="A66" s="1" t="s">
        <v>185</v>
      </c>
      <c r="B66" s="1">
        <v>17</v>
      </c>
      <c r="C66" s="26" t="s">
        <v>1231</v>
      </c>
      <c r="D66" t="s">
        <v>1232</v>
      </c>
      <c r="E66" s="27" t="s">
        <v>6220</v>
      </c>
      <c r="F66" s="28" t="s">
        <v>189</v>
      </c>
      <c r="G66" s="29">
        <v>0.14999999999999999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190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</row>
    <row r="69" ht="153">
      <c r="A69" s="1" t="s">
        <v>194</v>
      </c>
      <c r="E69" s="27" t="s">
        <v>195</v>
      </c>
    </row>
    <row r="70" ht="25.5">
      <c r="A70" s="1" t="s">
        <v>185</v>
      </c>
      <c r="B70" s="1">
        <v>6</v>
      </c>
      <c r="C70" s="26" t="s">
        <v>209</v>
      </c>
      <c r="D70" t="s">
        <v>210</v>
      </c>
      <c r="E70" s="27" t="s">
        <v>6221</v>
      </c>
      <c r="F70" s="28" t="s">
        <v>189</v>
      </c>
      <c r="G70" s="29">
        <v>69.290000000000006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190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</row>
    <row r="73" ht="153">
      <c r="A73" s="1" t="s">
        <v>194</v>
      </c>
      <c r="E73" s="27" t="s">
        <v>195</v>
      </c>
    </row>
    <row r="74" ht="25.5">
      <c r="A74" s="1" t="s">
        <v>185</v>
      </c>
      <c r="B74" s="1">
        <v>21</v>
      </c>
      <c r="C74" s="26" t="s">
        <v>2486</v>
      </c>
      <c r="D74" t="s">
        <v>2487</v>
      </c>
      <c r="E74" s="27" t="s">
        <v>6222</v>
      </c>
      <c r="F74" s="28" t="s">
        <v>189</v>
      </c>
      <c r="G74" s="29">
        <v>0.83699999999999997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190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</row>
    <row r="77" ht="153">
      <c r="A77" s="1" t="s">
        <v>194</v>
      </c>
      <c r="E77" s="27" t="s">
        <v>195</v>
      </c>
    </row>
    <row r="78" ht="25.5">
      <c r="A78" s="1" t="s">
        <v>185</v>
      </c>
      <c r="B78" s="1">
        <v>22</v>
      </c>
      <c r="C78" s="26" t="s">
        <v>2490</v>
      </c>
      <c r="D78" t="s">
        <v>2491</v>
      </c>
      <c r="E78" s="27" t="s">
        <v>6223</v>
      </c>
      <c r="F78" s="28" t="s">
        <v>189</v>
      </c>
      <c r="G78" s="29">
        <v>1.625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190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</row>
    <row r="81" ht="153">
      <c r="A81" s="1" t="s">
        <v>194</v>
      </c>
      <c r="E81" s="27" t="s">
        <v>195</v>
      </c>
    </row>
    <row r="82" ht="25.5">
      <c r="A82" s="1" t="s">
        <v>185</v>
      </c>
      <c r="B82" s="1">
        <v>35</v>
      </c>
      <c r="C82" s="26" t="s">
        <v>5415</v>
      </c>
      <c r="D82" t="s">
        <v>5416</v>
      </c>
      <c r="E82" s="27" t="s">
        <v>6224</v>
      </c>
      <c r="F82" s="28" t="s">
        <v>189</v>
      </c>
      <c r="G82" s="29">
        <v>0.29999999999999999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190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</row>
    <row r="85" ht="153">
      <c r="A85" s="1" t="s">
        <v>194</v>
      </c>
      <c r="E85" s="27" t="s">
        <v>195</v>
      </c>
    </row>
    <row r="86" ht="25.5">
      <c r="A86" s="1" t="s">
        <v>185</v>
      </c>
      <c r="B86" s="1">
        <v>36</v>
      </c>
      <c r="C86" s="26" t="s">
        <v>5419</v>
      </c>
      <c r="D86" t="s">
        <v>5420</v>
      </c>
      <c r="E86" s="27" t="s">
        <v>6225</v>
      </c>
      <c r="F86" s="28" t="s">
        <v>189</v>
      </c>
      <c r="G86" s="29">
        <v>0.29999999999999999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190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</row>
    <row r="89" ht="153">
      <c r="A89" s="1" t="s">
        <v>194</v>
      </c>
      <c r="E89" s="27" t="s">
        <v>195</v>
      </c>
    </row>
    <row r="90" ht="25.5">
      <c r="A90" s="1" t="s">
        <v>185</v>
      </c>
      <c r="B90" s="1">
        <v>7</v>
      </c>
      <c r="C90" s="26" t="s">
        <v>212</v>
      </c>
      <c r="D90" t="s">
        <v>213</v>
      </c>
      <c r="E90" s="27" t="s">
        <v>6226</v>
      </c>
      <c r="F90" s="28" t="s">
        <v>189</v>
      </c>
      <c r="G90" s="29">
        <v>392.63999999999999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190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</row>
    <row r="93" ht="153">
      <c r="A93" s="1" t="s">
        <v>194</v>
      </c>
      <c r="E93" s="27" t="s">
        <v>195</v>
      </c>
    </row>
    <row r="94" ht="25.5">
      <c r="A94" s="1" t="s">
        <v>185</v>
      </c>
      <c r="B94" s="1">
        <v>29</v>
      </c>
      <c r="C94" s="26" t="s">
        <v>2977</v>
      </c>
      <c r="D94" t="s">
        <v>2978</v>
      </c>
      <c r="E94" s="27" t="s">
        <v>6227</v>
      </c>
      <c r="F94" s="28" t="s">
        <v>189</v>
      </c>
      <c r="G94" s="29">
        <v>1417.4390000000001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190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</row>
    <row r="97" ht="153">
      <c r="A97" s="1" t="s">
        <v>194</v>
      </c>
      <c r="E97" s="27" t="s">
        <v>195</v>
      </c>
    </row>
    <row r="98" ht="25.5">
      <c r="A98" s="1" t="s">
        <v>185</v>
      </c>
      <c r="B98" s="1">
        <v>8</v>
      </c>
      <c r="C98" s="26" t="s">
        <v>215</v>
      </c>
      <c r="D98" t="s">
        <v>216</v>
      </c>
      <c r="E98" s="27" t="s">
        <v>6228</v>
      </c>
      <c r="F98" s="28" t="s">
        <v>189</v>
      </c>
      <c r="G98" s="29">
        <v>1.21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190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</row>
    <row r="101" ht="127.5">
      <c r="A101" s="1" t="s">
        <v>194</v>
      </c>
      <c r="E101" s="27" t="s">
        <v>208</v>
      </c>
    </row>
    <row r="102" ht="25.5">
      <c r="A102" s="1" t="s">
        <v>185</v>
      </c>
      <c r="B102" s="1">
        <v>9</v>
      </c>
      <c r="C102" s="26" t="s">
        <v>218</v>
      </c>
      <c r="D102" t="s">
        <v>219</v>
      </c>
      <c r="E102" s="27" t="s">
        <v>6229</v>
      </c>
      <c r="F102" s="28" t="s">
        <v>189</v>
      </c>
      <c r="G102" s="29">
        <v>2.1560000000000001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190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</row>
    <row r="105" ht="153">
      <c r="A105" s="1" t="s">
        <v>194</v>
      </c>
      <c r="E105" s="27" t="s">
        <v>195</v>
      </c>
    </row>
    <row r="106" ht="25.5">
      <c r="A106" s="1" t="s">
        <v>185</v>
      </c>
      <c r="B106" s="1">
        <v>10</v>
      </c>
      <c r="C106" s="26" t="s">
        <v>221</v>
      </c>
      <c r="D106" t="s">
        <v>222</v>
      </c>
      <c r="E106" s="27" t="s">
        <v>6230</v>
      </c>
      <c r="F106" s="28" t="s">
        <v>189</v>
      </c>
      <c r="G106" s="29">
        <v>3.71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190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</row>
    <row r="109" ht="153">
      <c r="A109" s="1" t="s">
        <v>194</v>
      </c>
      <c r="E109" s="27" t="s">
        <v>195</v>
      </c>
    </row>
    <row r="110" ht="25.5">
      <c r="A110" s="1" t="s">
        <v>185</v>
      </c>
      <c r="B110" s="1">
        <v>23</v>
      </c>
      <c r="C110" s="26" t="s">
        <v>2496</v>
      </c>
      <c r="D110" t="s">
        <v>2497</v>
      </c>
      <c r="E110" s="27" t="s">
        <v>6231</v>
      </c>
      <c r="F110" s="28" t="s">
        <v>189</v>
      </c>
      <c r="G110" s="29">
        <v>2077.8690000000001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190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</row>
    <row r="113" ht="153">
      <c r="A113" s="1" t="s">
        <v>194</v>
      </c>
      <c r="E113" s="27" t="s">
        <v>195</v>
      </c>
    </row>
    <row r="114" ht="25.5">
      <c r="A114" s="1" t="s">
        <v>185</v>
      </c>
      <c r="B114" s="1">
        <v>25</v>
      </c>
      <c r="C114" s="26" t="s">
        <v>2500</v>
      </c>
      <c r="D114" t="s">
        <v>2501</v>
      </c>
      <c r="E114" s="27" t="s">
        <v>6232</v>
      </c>
      <c r="F114" s="28" t="s">
        <v>189</v>
      </c>
      <c r="G114" s="29">
        <v>251.983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190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</row>
    <row r="117" ht="153">
      <c r="A117" s="1" t="s">
        <v>194</v>
      </c>
      <c r="E117" s="27" t="s">
        <v>195</v>
      </c>
    </row>
    <row r="118" ht="25.5">
      <c r="A118" s="1" t="s">
        <v>185</v>
      </c>
      <c r="B118" s="1">
        <v>24</v>
      </c>
      <c r="C118" s="26" t="s">
        <v>2504</v>
      </c>
      <c r="D118" t="s">
        <v>2505</v>
      </c>
      <c r="E118" s="27" t="s">
        <v>6233</v>
      </c>
      <c r="F118" s="28" t="s">
        <v>189</v>
      </c>
      <c r="G118" s="29">
        <v>36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190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</row>
    <row r="121" ht="153">
      <c r="A121" s="1" t="s">
        <v>194</v>
      </c>
      <c r="E121" s="27" t="s">
        <v>195</v>
      </c>
    </row>
    <row r="122" ht="25.5">
      <c r="A122" s="1" t="s">
        <v>185</v>
      </c>
      <c r="B122" s="1">
        <v>11</v>
      </c>
      <c r="C122" s="26" t="s">
        <v>224</v>
      </c>
      <c r="D122" t="s">
        <v>225</v>
      </c>
      <c r="E122" s="27" t="s">
        <v>6234</v>
      </c>
      <c r="F122" s="28" t="s">
        <v>189</v>
      </c>
      <c r="G122" s="29">
        <v>1.3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190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</row>
    <row r="125" ht="153">
      <c r="A125" s="1" t="s">
        <v>194</v>
      </c>
      <c r="E125" s="27" t="s">
        <v>195</v>
      </c>
    </row>
    <row r="126" ht="25.5">
      <c r="A126" s="1" t="s">
        <v>185</v>
      </c>
      <c r="B126" s="1">
        <v>32</v>
      </c>
      <c r="C126" s="26" t="s">
        <v>4867</v>
      </c>
      <c r="D126" t="s">
        <v>4868</v>
      </c>
      <c r="E126" s="27" t="s">
        <v>6235</v>
      </c>
      <c r="F126" s="28" t="s">
        <v>189</v>
      </c>
      <c r="G126" s="29">
        <v>0.041000000000000002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190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</row>
    <row r="129" ht="153">
      <c r="A129" s="1" t="s">
        <v>194</v>
      </c>
      <c r="E129" s="27" t="s">
        <v>195</v>
      </c>
    </row>
    <row r="130" ht="25.5">
      <c r="A130" s="1" t="s">
        <v>185</v>
      </c>
      <c r="B130" s="1">
        <v>12</v>
      </c>
      <c r="C130" s="26" t="s">
        <v>227</v>
      </c>
      <c r="D130" t="s">
        <v>228</v>
      </c>
      <c r="E130" s="27" t="s">
        <v>6236</v>
      </c>
      <c r="F130" s="28" t="s">
        <v>189</v>
      </c>
      <c r="G130" s="29">
        <v>0.055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190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</row>
    <row r="133" ht="153">
      <c r="A133" s="1" t="s">
        <v>194</v>
      </c>
      <c r="E133" s="27" t="s">
        <v>195</v>
      </c>
    </row>
    <row r="134" ht="25.5">
      <c r="A134" s="1" t="s">
        <v>185</v>
      </c>
      <c r="B134" s="1">
        <v>13</v>
      </c>
      <c r="C134" s="26" t="s">
        <v>230</v>
      </c>
      <c r="D134" t="s">
        <v>231</v>
      </c>
      <c r="E134" s="27" t="s">
        <v>6237</v>
      </c>
      <c r="F134" s="28" t="s">
        <v>189</v>
      </c>
      <c r="G134" s="29">
        <v>44.780999999999999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190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</row>
    <row r="137" ht="153">
      <c r="A137" s="1" t="s">
        <v>194</v>
      </c>
      <c r="E137" s="27" t="s">
        <v>195</v>
      </c>
    </row>
    <row r="138" ht="25.5">
      <c r="A138" s="1" t="s">
        <v>185</v>
      </c>
      <c r="B138" s="1">
        <v>14</v>
      </c>
      <c r="C138" s="26" t="s">
        <v>233</v>
      </c>
      <c r="D138" t="s">
        <v>234</v>
      </c>
      <c r="E138" s="27" t="s">
        <v>6238</v>
      </c>
      <c r="F138" s="28" t="s">
        <v>189</v>
      </c>
      <c r="G138" s="29">
        <v>0.45000000000000001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190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</row>
    <row r="141" ht="153">
      <c r="A141" s="1" t="s">
        <v>194</v>
      </c>
      <c r="E141" s="27" t="s">
        <v>195</v>
      </c>
    </row>
    <row r="142" ht="25.5">
      <c r="A142" s="1" t="s">
        <v>185</v>
      </c>
      <c r="B142" s="1">
        <v>18</v>
      </c>
      <c r="C142" s="26" t="s">
        <v>1411</v>
      </c>
      <c r="D142" t="s">
        <v>1412</v>
      </c>
      <c r="E142" s="27" t="s">
        <v>6239</v>
      </c>
      <c r="F142" s="28" t="s">
        <v>189</v>
      </c>
      <c r="G142" s="29">
        <v>0.29999999999999999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190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191</v>
      </c>
      <c r="E143" s="27" t="s">
        <v>243</v>
      </c>
    </row>
    <row r="144">
      <c r="A144" s="1" t="s">
        <v>193</v>
      </c>
    </row>
    <row r="145" ht="153">
      <c r="A145" s="1" t="s">
        <v>194</v>
      </c>
      <c r="E145" s="27" t="s">
        <v>195</v>
      </c>
    </row>
    <row r="146" ht="25.5">
      <c r="A146" s="1" t="s">
        <v>185</v>
      </c>
      <c r="B146" s="1">
        <v>27</v>
      </c>
      <c r="C146" s="26" t="s">
        <v>2566</v>
      </c>
      <c r="D146" t="s">
        <v>2567</v>
      </c>
      <c r="E146" s="27" t="s">
        <v>6240</v>
      </c>
      <c r="F146" s="28" t="s">
        <v>189</v>
      </c>
      <c r="G146" s="29">
        <v>4.3869999999999996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190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191</v>
      </c>
      <c r="E147" s="27" t="s">
        <v>243</v>
      </c>
    </row>
    <row r="148">
      <c r="A148" s="1" t="s">
        <v>193</v>
      </c>
    </row>
    <row r="149" ht="153">
      <c r="A149" s="1" t="s">
        <v>194</v>
      </c>
      <c r="E149" s="27" t="s">
        <v>195</v>
      </c>
    </row>
    <row r="150" ht="25.5">
      <c r="A150" s="1" t="s">
        <v>185</v>
      </c>
      <c r="B150" s="1">
        <v>33</v>
      </c>
      <c r="C150" s="26" t="s">
        <v>4871</v>
      </c>
      <c r="D150" t="s">
        <v>4872</v>
      </c>
      <c r="E150" s="27" t="s">
        <v>6241</v>
      </c>
      <c r="F150" s="28" t="s">
        <v>189</v>
      </c>
      <c r="G150" s="29">
        <v>8.6029999999999998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190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191</v>
      </c>
      <c r="E151" s="27" t="s">
        <v>243</v>
      </c>
    </row>
    <row r="152">
      <c r="A152" s="1" t="s">
        <v>193</v>
      </c>
    </row>
    <row r="153" ht="153">
      <c r="A153" s="1" t="s">
        <v>194</v>
      </c>
      <c r="E153" s="27" t="s">
        <v>195</v>
      </c>
    </row>
  </sheetData>
  <sheetProtection sheet="1" objects="1" scenarios="1" spinCount="100000" saltValue="OCYGGpxTQWrVWVZYXEGSYqPLwqKZEh8y30a08HEHX8r0Li9uG5BUZWjVJAazwyvfnF0POfxjrD681I7b7VjCKA==" hashValue="iKZiDGg/90f6sUvxJCKa+6xmlkZ5yioREXE89WP8dSj3EccOyi1p+scysF+6gI7nEYOOw2mcf3KTJvcppPmi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COUNTIFS(L8:L79,"=0",A8:A79,"P")+COUNTIFS(L8:L79,"",A8:A79,"P")+SUM(Q8:Q79)</f>
        <v>0</v>
      </c>
    </row>
    <row r="8">
      <c r="A8" s="1" t="s">
        <v>180</v>
      </c>
      <c r="C8" s="22" t="s">
        <v>696</v>
      </c>
      <c r="E8" s="23" t="s">
        <v>23</v>
      </c>
      <c r="L8" s="24">
        <f>L9+L42</f>
        <v>0</v>
      </c>
      <c r="M8" s="24">
        <f>M9+M42</f>
        <v>0</v>
      </c>
      <c r="N8" s="25"/>
    </row>
    <row r="9">
      <c r="A9" s="1" t="s">
        <v>182</v>
      </c>
      <c r="C9" s="22" t="s">
        <v>641</v>
      </c>
      <c r="E9" s="23" t="s">
        <v>184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185</v>
      </c>
      <c r="B10" s="1">
        <v>10</v>
      </c>
      <c r="C10" s="26" t="s">
        <v>186</v>
      </c>
      <c r="D10" t="s">
        <v>187</v>
      </c>
      <c r="E10" s="27" t="s">
        <v>188</v>
      </c>
      <c r="F10" s="28" t="s">
        <v>189</v>
      </c>
      <c r="G10" s="29">
        <v>7.7599999999999998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190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192</v>
      </c>
    </row>
    <row r="12">
      <c r="A12" s="1" t="s">
        <v>193</v>
      </c>
    </row>
    <row r="13" ht="153">
      <c r="A13" s="1" t="s">
        <v>194</v>
      </c>
      <c r="E13" s="27" t="s">
        <v>195</v>
      </c>
    </row>
    <row r="14" ht="25.5">
      <c r="A14" s="1" t="s">
        <v>185</v>
      </c>
      <c r="B14" s="1">
        <v>11</v>
      </c>
      <c r="C14" s="26" t="s">
        <v>196</v>
      </c>
      <c r="D14" t="s">
        <v>197</v>
      </c>
      <c r="E14" s="27" t="s">
        <v>198</v>
      </c>
      <c r="F14" s="28" t="s">
        <v>189</v>
      </c>
      <c r="G14" s="29">
        <v>1.9399999999999999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190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192</v>
      </c>
    </row>
    <row r="16">
      <c r="A16" s="1" t="s">
        <v>193</v>
      </c>
    </row>
    <row r="17" ht="153">
      <c r="A17" s="1" t="s">
        <v>194</v>
      </c>
      <c r="E17" s="27" t="s">
        <v>195</v>
      </c>
    </row>
    <row r="18" ht="25.5">
      <c r="A18" s="1" t="s">
        <v>185</v>
      </c>
      <c r="B18" s="1">
        <v>12</v>
      </c>
      <c r="C18" s="26" t="s">
        <v>199</v>
      </c>
      <c r="D18" t="s">
        <v>200</v>
      </c>
      <c r="E18" s="27" t="s">
        <v>201</v>
      </c>
      <c r="F18" s="28" t="s">
        <v>189</v>
      </c>
      <c r="G18" s="29">
        <v>0.51000000000000001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190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192</v>
      </c>
    </row>
    <row r="20">
      <c r="A20" s="1" t="s">
        <v>193</v>
      </c>
    </row>
    <row r="21" ht="153">
      <c r="A21" s="1" t="s">
        <v>194</v>
      </c>
      <c r="E21" s="27" t="s">
        <v>195</v>
      </c>
    </row>
    <row r="22" ht="25.5">
      <c r="A22" s="1" t="s">
        <v>185</v>
      </c>
      <c r="B22" s="1">
        <v>13</v>
      </c>
      <c r="C22" s="26" t="s">
        <v>202</v>
      </c>
      <c r="D22" t="s">
        <v>203</v>
      </c>
      <c r="E22" s="27" t="s">
        <v>204</v>
      </c>
      <c r="F22" s="28" t="s">
        <v>189</v>
      </c>
      <c r="G22" s="29">
        <v>2.02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190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192</v>
      </c>
    </row>
    <row r="24">
      <c r="A24" s="1" t="s">
        <v>193</v>
      </c>
    </row>
    <row r="25" ht="153">
      <c r="A25" s="1" t="s">
        <v>194</v>
      </c>
      <c r="E25" s="27" t="s">
        <v>195</v>
      </c>
    </row>
    <row r="26" ht="25.5">
      <c r="A26" s="1" t="s">
        <v>185</v>
      </c>
      <c r="B26" s="1">
        <v>14</v>
      </c>
      <c r="C26" s="26" t="s">
        <v>205</v>
      </c>
      <c r="D26" t="s">
        <v>206</v>
      </c>
      <c r="E26" s="27" t="s">
        <v>207</v>
      </c>
      <c r="F26" s="28" t="s">
        <v>189</v>
      </c>
      <c r="G26" s="29">
        <v>0.72999999999999998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190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192</v>
      </c>
    </row>
    <row r="28">
      <c r="A28" s="1" t="s">
        <v>193</v>
      </c>
    </row>
    <row r="29" ht="153">
      <c r="A29" s="1" t="s">
        <v>194</v>
      </c>
      <c r="E29" s="27" t="s">
        <v>195</v>
      </c>
    </row>
    <row r="30" ht="25.5">
      <c r="A30" s="1" t="s">
        <v>185</v>
      </c>
      <c r="B30" s="1">
        <v>17</v>
      </c>
      <c r="C30" s="26" t="s">
        <v>227</v>
      </c>
      <c r="D30" t="s">
        <v>228</v>
      </c>
      <c r="E30" s="27" t="s">
        <v>229</v>
      </c>
      <c r="F30" s="28" t="s">
        <v>189</v>
      </c>
      <c r="G30" s="29">
        <v>0.0040000000000000001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190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192</v>
      </c>
    </row>
    <row r="32">
      <c r="A32" s="1" t="s">
        <v>193</v>
      </c>
    </row>
    <row r="33" ht="153">
      <c r="A33" s="1" t="s">
        <v>194</v>
      </c>
      <c r="E33" s="27" t="s">
        <v>195</v>
      </c>
    </row>
    <row r="34" ht="25.5">
      <c r="A34" s="1" t="s">
        <v>185</v>
      </c>
      <c r="B34" s="1">
        <v>16</v>
      </c>
      <c r="C34" s="26" t="s">
        <v>230</v>
      </c>
      <c r="D34" t="s">
        <v>231</v>
      </c>
      <c r="E34" s="27" t="s">
        <v>232</v>
      </c>
      <c r="F34" s="28" t="s">
        <v>189</v>
      </c>
      <c r="G34" s="29">
        <v>0.059999999999999998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190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192</v>
      </c>
    </row>
    <row r="36">
      <c r="A36" s="1" t="s">
        <v>193</v>
      </c>
    </row>
    <row r="37" ht="153">
      <c r="A37" s="1" t="s">
        <v>194</v>
      </c>
      <c r="E37" s="27" t="s">
        <v>195</v>
      </c>
    </row>
    <row r="38" ht="25.5">
      <c r="A38" s="1" t="s">
        <v>185</v>
      </c>
      <c r="B38" s="1">
        <v>15</v>
      </c>
      <c r="C38" s="26" t="s">
        <v>642</v>
      </c>
      <c r="D38" t="s">
        <v>239</v>
      </c>
      <c r="E38" s="27" t="s">
        <v>697</v>
      </c>
      <c r="F38" s="28" t="s">
        <v>189</v>
      </c>
      <c r="G38" s="29">
        <v>0.29999999999999999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190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645</v>
      </c>
    </row>
    <row r="40">
      <c r="A40" s="1" t="s">
        <v>193</v>
      </c>
    </row>
    <row r="41" ht="153">
      <c r="A41" s="1" t="s">
        <v>194</v>
      </c>
      <c r="E41" s="27" t="s">
        <v>646</v>
      </c>
    </row>
    <row r="42">
      <c r="A42" s="1" t="s">
        <v>182</v>
      </c>
      <c r="C42" s="22" t="s">
        <v>183</v>
      </c>
      <c r="E42" s="23" t="s">
        <v>331</v>
      </c>
      <c r="L42" s="24">
        <f>SUMIFS(L43:L78,A43:A78,"P")</f>
        <v>0</v>
      </c>
      <c r="M42" s="24">
        <f>SUMIFS(M43:M78,A43:A78,"P")</f>
        <v>0</v>
      </c>
      <c r="N42" s="25"/>
    </row>
    <row r="43">
      <c r="A43" s="1" t="s">
        <v>185</v>
      </c>
      <c r="B43" s="1">
        <v>1</v>
      </c>
      <c r="C43" s="26" t="s">
        <v>362</v>
      </c>
      <c r="D43" t="s">
        <v>239</v>
      </c>
      <c r="E43" s="27" t="s">
        <v>363</v>
      </c>
      <c r="F43" s="28" t="s">
        <v>289</v>
      </c>
      <c r="G43" s="29">
        <v>10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191</v>
      </c>
      <c r="E44" s="27" t="s">
        <v>243</v>
      </c>
    </row>
    <row r="45">
      <c r="A45" s="1" t="s">
        <v>193</v>
      </c>
    </row>
    <row r="46" ht="114.75">
      <c r="A46" s="1" t="s">
        <v>194</v>
      </c>
      <c r="E46" s="27" t="s">
        <v>364</v>
      </c>
    </row>
    <row r="47">
      <c r="A47" s="1" t="s">
        <v>185</v>
      </c>
      <c r="B47" s="1">
        <v>2</v>
      </c>
      <c r="C47" s="26" t="s">
        <v>365</v>
      </c>
      <c r="D47" t="s">
        <v>239</v>
      </c>
      <c r="E47" s="27" t="s">
        <v>366</v>
      </c>
      <c r="F47" s="28" t="s">
        <v>289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191</v>
      </c>
      <c r="E48" s="27" t="s">
        <v>243</v>
      </c>
    </row>
    <row r="49">
      <c r="A49" s="1" t="s">
        <v>193</v>
      </c>
    </row>
    <row r="50" ht="114.75">
      <c r="A50" s="1" t="s">
        <v>194</v>
      </c>
      <c r="E50" s="27" t="s">
        <v>367</v>
      </c>
    </row>
    <row r="51">
      <c r="A51" s="1" t="s">
        <v>185</v>
      </c>
      <c r="B51" s="1">
        <v>3</v>
      </c>
      <c r="C51" s="26" t="s">
        <v>542</v>
      </c>
      <c r="D51" t="s">
        <v>239</v>
      </c>
      <c r="E51" s="27" t="s">
        <v>543</v>
      </c>
      <c r="F51" s="28" t="s">
        <v>289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191</v>
      </c>
      <c r="E52" s="27" t="s">
        <v>243</v>
      </c>
    </row>
    <row r="53">
      <c r="A53" s="1" t="s">
        <v>193</v>
      </c>
    </row>
    <row r="54" ht="127.5">
      <c r="A54" s="1" t="s">
        <v>194</v>
      </c>
      <c r="E54" s="27" t="s">
        <v>370</v>
      </c>
    </row>
    <row r="55">
      <c r="A55" s="1" t="s">
        <v>185</v>
      </c>
      <c r="B55" s="1">
        <v>4</v>
      </c>
      <c r="C55" s="26" t="s">
        <v>377</v>
      </c>
      <c r="D55" t="s">
        <v>239</v>
      </c>
      <c r="E55" s="27" t="s">
        <v>378</v>
      </c>
      <c r="F55" s="28" t="s">
        <v>285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191</v>
      </c>
      <c r="E56" s="27" t="s">
        <v>243</v>
      </c>
    </row>
    <row r="57">
      <c r="A57" s="1" t="s">
        <v>193</v>
      </c>
    </row>
    <row r="58" ht="114.75">
      <c r="A58" s="1" t="s">
        <v>194</v>
      </c>
      <c r="E58" s="27" t="s">
        <v>379</v>
      </c>
    </row>
    <row r="59" ht="25.5">
      <c r="A59" s="1" t="s">
        <v>185</v>
      </c>
      <c r="B59" s="1">
        <v>5</v>
      </c>
      <c r="C59" s="26" t="s">
        <v>380</v>
      </c>
      <c r="D59" t="s">
        <v>239</v>
      </c>
      <c r="E59" s="27" t="s">
        <v>381</v>
      </c>
      <c r="F59" s="28" t="s">
        <v>285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242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191</v>
      </c>
      <c r="E60" s="27" t="s">
        <v>243</v>
      </c>
    </row>
    <row r="61">
      <c r="A61" s="1" t="s">
        <v>193</v>
      </c>
    </row>
    <row r="62" ht="127.5">
      <c r="A62" s="1" t="s">
        <v>194</v>
      </c>
      <c r="E62" s="27" t="s">
        <v>382</v>
      </c>
    </row>
    <row r="63">
      <c r="A63" s="1" t="s">
        <v>185</v>
      </c>
      <c r="B63" s="1">
        <v>6</v>
      </c>
      <c r="C63" s="26" t="s">
        <v>501</v>
      </c>
      <c r="D63" t="s">
        <v>239</v>
      </c>
      <c r="E63" s="27" t="s">
        <v>502</v>
      </c>
      <c r="F63" s="28" t="s">
        <v>503</v>
      </c>
      <c r="G63" s="29">
        <v>100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242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191</v>
      </c>
      <c r="E64" s="27" t="s">
        <v>243</v>
      </c>
    </row>
    <row r="65">
      <c r="A65" s="1" t="s">
        <v>193</v>
      </c>
    </row>
    <row r="66" ht="114.75">
      <c r="A66" s="1" t="s">
        <v>194</v>
      </c>
      <c r="E66" s="27" t="s">
        <v>504</v>
      </c>
    </row>
    <row r="67">
      <c r="A67" s="1" t="s">
        <v>185</v>
      </c>
      <c r="B67" s="1">
        <v>7</v>
      </c>
      <c r="C67" s="26" t="s">
        <v>505</v>
      </c>
      <c r="D67" t="s">
        <v>239</v>
      </c>
      <c r="E67" s="27" t="s">
        <v>506</v>
      </c>
      <c r="F67" s="28" t="s">
        <v>503</v>
      </c>
      <c r="G67" s="29">
        <v>60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242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191</v>
      </c>
      <c r="E68" s="27" t="s">
        <v>243</v>
      </c>
    </row>
    <row r="69">
      <c r="A69" s="1" t="s">
        <v>193</v>
      </c>
    </row>
    <row r="70" ht="102">
      <c r="A70" s="1" t="s">
        <v>194</v>
      </c>
      <c r="E70" s="27" t="s">
        <v>507</v>
      </c>
    </row>
    <row r="71">
      <c r="A71" s="1" t="s">
        <v>185</v>
      </c>
      <c r="B71" s="1">
        <v>8</v>
      </c>
      <c r="C71" s="26" t="s">
        <v>508</v>
      </c>
      <c r="D71" t="s">
        <v>239</v>
      </c>
      <c r="E71" s="27" t="s">
        <v>509</v>
      </c>
      <c r="F71" s="28" t="s">
        <v>285</v>
      </c>
      <c r="G71" s="29">
        <v>30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242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191</v>
      </c>
      <c r="E72" s="27" t="s">
        <v>243</v>
      </c>
    </row>
    <row r="73">
      <c r="A73" s="1" t="s">
        <v>193</v>
      </c>
    </row>
    <row r="74" ht="140.25">
      <c r="A74" s="1" t="s">
        <v>194</v>
      </c>
      <c r="E74" s="27" t="s">
        <v>510</v>
      </c>
    </row>
    <row r="75">
      <c r="A75" s="1" t="s">
        <v>185</v>
      </c>
      <c r="B75" s="1">
        <v>9</v>
      </c>
      <c r="C75" s="26" t="s">
        <v>517</v>
      </c>
      <c r="D75" t="s">
        <v>239</v>
      </c>
      <c r="E75" s="27" t="s">
        <v>518</v>
      </c>
      <c r="F75" s="28" t="s">
        <v>503</v>
      </c>
      <c r="G75" s="29">
        <v>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242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191</v>
      </c>
      <c r="E76" s="27" t="s">
        <v>243</v>
      </c>
    </row>
    <row r="77">
      <c r="A77" s="1" t="s">
        <v>193</v>
      </c>
    </row>
    <row r="78" ht="114.75">
      <c r="A78" s="1" t="s">
        <v>194</v>
      </c>
      <c r="E78" s="27" t="s">
        <v>519</v>
      </c>
    </row>
  </sheetData>
  <sheetProtection sheet="1" objects="1" scenarios="1" spinCount="100000" saltValue="CT6PitYE23WGJSNMhotkKberXgPX+6qWINKcBz8iFIuYT28LGOlTrL5rfnz53DPL/FeQUN6WwKnpcfrsu8OwvQ==" hashValue="fJmYayiCh3IDS3JasI0aLwV6/6zW7Z5lUepaI9wK0byQNgxEPbDNNOmKd7dQkK/UifQIAJkRnGsBUWuKNL6I6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COUNTIFS(L8:L556,"=0",A8:A556,"P")+COUNTIFS(L8:L556,"",A8:A556,"P")+SUM(Q8:Q556)</f>
        <v>0</v>
      </c>
    </row>
    <row r="8">
      <c r="A8" s="1" t="s">
        <v>180</v>
      </c>
      <c r="C8" s="22" t="s">
        <v>698</v>
      </c>
      <c r="E8" s="23" t="s">
        <v>27</v>
      </c>
      <c r="L8" s="24">
        <f>L9+L142+L527</f>
        <v>0</v>
      </c>
      <c r="M8" s="24">
        <f>M9+M142+M527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SUMIFS(L10:L141,A10:A141,"P")</f>
        <v>0</v>
      </c>
      <c r="M9" s="24">
        <f>SUMIFS(M10:M141,A10:A141,"P")</f>
        <v>0</v>
      </c>
      <c r="N9" s="25"/>
    </row>
    <row r="10">
      <c r="A10" s="1" t="s">
        <v>185</v>
      </c>
      <c r="B10" s="1">
        <v>6</v>
      </c>
      <c r="C10" s="26" t="s">
        <v>700</v>
      </c>
      <c r="D10" t="s">
        <v>239</v>
      </c>
      <c r="E10" s="27" t="s">
        <v>701</v>
      </c>
      <c r="F10" s="28" t="s">
        <v>269</v>
      </c>
      <c r="G10" s="29">
        <v>2000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702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7</v>
      </c>
      <c r="C14" s="26" t="s">
        <v>704</v>
      </c>
      <c r="D14" t="s">
        <v>239</v>
      </c>
      <c r="E14" s="27" t="s">
        <v>705</v>
      </c>
      <c r="F14" s="28" t="s">
        <v>285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706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2</v>
      </c>
      <c r="C18" s="26" t="s">
        <v>250</v>
      </c>
      <c r="D18" t="s">
        <v>239</v>
      </c>
      <c r="E18" s="27" t="s">
        <v>251</v>
      </c>
      <c r="F18" s="28" t="s">
        <v>241</v>
      </c>
      <c r="G18" s="29">
        <v>30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707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3</v>
      </c>
      <c r="C22" s="26" t="s">
        <v>256</v>
      </c>
      <c r="D22" t="s">
        <v>239</v>
      </c>
      <c r="E22" s="27" t="s">
        <v>257</v>
      </c>
      <c r="F22" s="28" t="s">
        <v>241</v>
      </c>
      <c r="G22" s="29">
        <v>2962.2249999999999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708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9</v>
      </c>
      <c r="C26" s="26" t="s">
        <v>709</v>
      </c>
      <c r="D26" t="s">
        <v>239</v>
      </c>
      <c r="E26" s="27" t="s">
        <v>710</v>
      </c>
      <c r="F26" s="28" t="s">
        <v>289</v>
      </c>
      <c r="G26" s="29">
        <v>470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711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4</v>
      </c>
      <c r="C30" s="26" t="s">
        <v>262</v>
      </c>
      <c r="D30" t="s">
        <v>239</v>
      </c>
      <c r="E30" s="27" t="s">
        <v>263</v>
      </c>
      <c r="F30" s="28" t="s">
        <v>241</v>
      </c>
      <c r="G30" s="29">
        <v>2845.0349999999999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712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8</v>
      </c>
      <c r="C34" s="26" t="s">
        <v>713</v>
      </c>
      <c r="D34" t="s">
        <v>239</v>
      </c>
      <c r="E34" s="27" t="s">
        <v>714</v>
      </c>
      <c r="F34" s="28" t="s">
        <v>241</v>
      </c>
      <c r="G34" s="29">
        <v>30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707</v>
      </c>
    </row>
    <row r="37">
      <c r="A37" s="1" t="s">
        <v>194</v>
      </c>
      <c r="E37" s="27" t="s">
        <v>703</v>
      </c>
    </row>
    <row r="38" ht="25.5">
      <c r="A38" s="1" t="s">
        <v>185</v>
      </c>
      <c r="B38" s="1">
        <v>27</v>
      </c>
      <c r="C38" s="26" t="s">
        <v>715</v>
      </c>
      <c r="D38" t="s">
        <v>239</v>
      </c>
      <c r="E38" s="27" t="s">
        <v>716</v>
      </c>
      <c r="F38" s="28" t="s">
        <v>285</v>
      </c>
      <c r="G38" s="29">
        <v>92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717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29</v>
      </c>
      <c r="C42" s="26" t="s">
        <v>718</v>
      </c>
      <c r="D42" t="s">
        <v>239</v>
      </c>
      <c r="E42" s="27" t="s">
        <v>719</v>
      </c>
      <c r="F42" s="28" t="s">
        <v>285</v>
      </c>
      <c r="G42" s="29">
        <v>52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720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30</v>
      </c>
      <c r="C46" s="26" t="s">
        <v>283</v>
      </c>
      <c r="D46" t="s">
        <v>239</v>
      </c>
      <c r="E46" s="27" t="s">
        <v>284</v>
      </c>
      <c r="F46" s="28" t="s">
        <v>285</v>
      </c>
      <c r="G46" s="29">
        <v>50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721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31</v>
      </c>
      <c r="C50" s="26" t="s">
        <v>722</v>
      </c>
      <c r="D50" t="s">
        <v>239</v>
      </c>
      <c r="E50" s="27" t="s">
        <v>723</v>
      </c>
      <c r="F50" s="28" t="s">
        <v>285</v>
      </c>
      <c r="G50" s="29">
        <v>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724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10</v>
      </c>
      <c r="C54" s="26" t="s">
        <v>287</v>
      </c>
      <c r="D54" t="s">
        <v>239</v>
      </c>
      <c r="E54" s="27" t="s">
        <v>288</v>
      </c>
      <c r="F54" s="28" t="s">
        <v>289</v>
      </c>
      <c r="G54" s="29">
        <v>2215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725</v>
      </c>
    </row>
    <row r="57">
      <c r="A57" s="1" t="s">
        <v>194</v>
      </c>
      <c r="E57" s="27" t="s">
        <v>703</v>
      </c>
    </row>
    <row r="58">
      <c r="A58" s="1" t="s">
        <v>185</v>
      </c>
      <c r="B58" s="1">
        <v>12</v>
      </c>
      <c r="C58" s="26" t="s">
        <v>540</v>
      </c>
      <c r="D58" t="s">
        <v>239</v>
      </c>
      <c r="E58" s="27" t="s">
        <v>541</v>
      </c>
      <c r="F58" s="28" t="s">
        <v>289</v>
      </c>
      <c r="G58" s="29">
        <v>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726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14</v>
      </c>
      <c r="C62" s="26" t="s">
        <v>291</v>
      </c>
      <c r="D62" t="s">
        <v>239</v>
      </c>
      <c r="E62" s="27" t="s">
        <v>292</v>
      </c>
      <c r="F62" s="28" t="s">
        <v>289</v>
      </c>
      <c r="G62" s="29">
        <v>1095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727</v>
      </c>
    </row>
    <row r="65">
      <c r="A65" s="1" t="s">
        <v>194</v>
      </c>
      <c r="E65" s="27" t="s">
        <v>703</v>
      </c>
    </row>
    <row r="66">
      <c r="A66" s="1" t="s">
        <v>185</v>
      </c>
      <c r="B66" s="1">
        <v>16</v>
      </c>
      <c r="C66" s="26" t="s">
        <v>294</v>
      </c>
      <c r="D66" t="s">
        <v>239</v>
      </c>
      <c r="E66" s="27" t="s">
        <v>295</v>
      </c>
      <c r="F66" s="28" t="s">
        <v>289</v>
      </c>
      <c r="G66" s="29">
        <v>8225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728</v>
      </c>
    </row>
    <row r="69">
      <c r="A69" s="1" t="s">
        <v>194</v>
      </c>
      <c r="E69" s="27" t="s">
        <v>703</v>
      </c>
    </row>
    <row r="70" ht="25.5">
      <c r="A70" s="1" t="s">
        <v>185</v>
      </c>
      <c r="B70" s="1">
        <v>18</v>
      </c>
      <c r="C70" s="26" t="s">
        <v>297</v>
      </c>
      <c r="D70" t="s">
        <v>239</v>
      </c>
      <c r="E70" s="27" t="s">
        <v>298</v>
      </c>
      <c r="F70" s="28" t="s">
        <v>285</v>
      </c>
      <c r="G70" s="29">
        <v>12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729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19</v>
      </c>
      <c r="C74" s="26" t="s">
        <v>730</v>
      </c>
      <c r="D74" t="s">
        <v>239</v>
      </c>
      <c r="E74" s="27" t="s">
        <v>731</v>
      </c>
      <c r="F74" s="28" t="s">
        <v>285</v>
      </c>
      <c r="G74" s="29">
        <v>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724</v>
      </c>
    </row>
    <row r="77">
      <c r="A77" s="1" t="s">
        <v>194</v>
      </c>
      <c r="E77" s="27" t="s">
        <v>703</v>
      </c>
    </row>
    <row r="78" ht="25.5">
      <c r="A78" s="1" t="s">
        <v>185</v>
      </c>
      <c r="B78" s="1">
        <v>15</v>
      </c>
      <c r="C78" s="26" t="s">
        <v>732</v>
      </c>
      <c r="D78" t="s">
        <v>239</v>
      </c>
      <c r="E78" s="27" t="s">
        <v>733</v>
      </c>
      <c r="F78" s="28" t="s">
        <v>289</v>
      </c>
      <c r="G78" s="29">
        <v>100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734</v>
      </c>
    </row>
    <row r="81">
      <c r="A81" s="1" t="s">
        <v>194</v>
      </c>
      <c r="E81" s="27" t="s">
        <v>703</v>
      </c>
    </row>
    <row r="82" ht="25.5">
      <c r="A82" s="1" t="s">
        <v>185</v>
      </c>
      <c r="B82" s="1">
        <v>11</v>
      </c>
      <c r="C82" s="26" t="s">
        <v>735</v>
      </c>
      <c r="D82" t="s">
        <v>239</v>
      </c>
      <c r="E82" s="27" t="s">
        <v>736</v>
      </c>
      <c r="F82" s="28" t="s">
        <v>289</v>
      </c>
      <c r="G82" s="29">
        <v>2215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725</v>
      </c>
    </row>
    <row r="85">
      <c r="A85" s="1" t="s">
        <v>194</v>
      </c>
      <c r="E85" s="27" t="s">
        <v>703</v>
      </c>
    </row>
    <row r="86" ht="25.5">
      <c r="A86" s="1" t="s">
        <v>185</v>
      </c>
      <c r="B86" s="1">
        <v>13</v>
      </c>
      <c r="C86" s="26" t="s">
        <v>737</v>
      </c>
      <c r="D86" t="s">
        <v>239</v>
      </c>
      <c r="E86" s="27" t="s">
        <v>738</v>
      </c>
      <c r="F86" s="28" t="s">
        <v>289</v>
      </c>
      <c r="G86" s="29">
        <v>525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726</v>
      </c>
    </row>
    <row r="89">
      <c r="A89" s="1" t="s">
        <v>194</v>
      </c>
      <c r="E89" s="27" t="s">
        <v>703</v>
      </c>
    </row>
    <row r="90" ht="25.5">
      <c r="A90" s="1" t="s">
        <v>185</v>
      </c>
      <c r="B90" s="1">
        <v>25</v>
      </c>
      <c r="C90" s="26" t="s">
        <v>739</v>
      </c>
      <c r="D90" t="s">
        <v>239</v>
      </c>
      <c r="E90" s="27" t="s">
        <v>740</v>
      </c>
      <c r="F90" s="28" t="s">
        <v>289</v>
      </c>
      <c r="G90" s="29">
        <v>30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707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26</v>
      </c>
      <c r="C94" s="26" t="s">
        <v>741</v>
      </c>
      <c r="D94" t="s">
        <v>239</v>
      </c>
      <c r="E94" s="27" t="s">
        <v>742</v>
      </c>
      <c r="F94" s="28" t="s">
        <v>289</v>
      </c>
      <c r="G94" s="29">
        <v>20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743</v>
      </c>
    </row>
    <row r="97">
      <c r="A97" s="1" t="s">
        <v>194</v>
      </c>
      <c r="E97" s="27" t="s">
        <v>703</v>
      </c>
    </row>
    <row r="98" ht="25.5">
      <c r="A98" s="1" t="s">
        <v>185</v>
      </c>
      <c r="B98" s="1">
        <v>20</v>
      </c>
      <c r="C98" s="26" t="s">
        <v>744</v>
      </c>
      <c r="D98" t="s">
        <v>239</v>
      </c>
      <c r="E98" s="27" t="s">
        <v>745</v>
      </c>
      <c r="F98" s="28" t="s">
        <v>285</v>
      </c>
      <c r="G98" s="29">
        <v>23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746</v>
      </c>
    </row>
    <row r="101">
      <c r="A101" s="1" t="s">
        <v>194</v>
      </c>
      <c r="E101" s="27" t="s">
        <v>703</v>
      </c>
    </row>
    <row r="102" ht="25.5">
      <c r="A102" s="1" t="s">
        <v>185</v>
      </c>
      <c r="B102" s="1">
        <v>21</v>
      </c>
      <c r="C102" s="26" t="s">
        <v>747</v>
      </c>
      <c r="D102" t="s">
        <v>239</v>
      </c>
      <c r="E102" s="27" t="s">
        <v>748</v>
      </c>
      <c r="F102" s="28" t="s">
        <v>285</v>
      </c>
      <c r="G102" s="29">
        <v>17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749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22</v>
      </c>
      <c r="C106" s="26" t="s">
        <v>750</v>
      </c>
      <c r="D106" t="s">
        <v>239</v>
      </c>
      <c r="E106" s="27" t="s">
        <v>751</v>
      </c>
      <c r="F106" s="28" t="s">
        <v>285</v>
      </c>
      <c r="G106" s="29">
        <v>30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707</v>
      </c>
    </row>
    <row r="109">
      <c r="A109" s="1" t="s">
        <v>194</v>
      </c>
      <c r="E109" s="27" t="s">
        <v>703</v>
      </c>
    </row>
    <row r="110">
      <c r="A110" s="1" t="s">
        <v>185</v>
      </c>
      <c r="B110" s="1">
        <v>23</v>
      </c>
      <c r="C110" s="26" t="s">
        <v>752</v>
      </c>
      <c r="D110" t="s">
        <v>239</v>
      </c>
      <c r="E110" s="27" t="s">
        <v>753</v>
      </c>
      <c r="F110" s="28" t="s">
        <v>285</v>
      </c>
      <c r="G110" s="29">
        <v>60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242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754</v>
      </c>
    </row>
    <row r="113">
      <c r="A113" s="1" t="s">
        <v>194</v>
      </c>
      <c r="E113" s="27" t="s">
        <v>703</v>
      </c>
    </row>
    <row r="114" ht="25.5">
      <c r="A114" s="1" t="s">
        <v>185</v>
      </c>
      <c r="B114" s="1">
        <v>28</v>
      </c>
      <c r="C114" s="26" t="s">
        <v>755</v>
      </c>
      <c r="D114" t="s">
        <v>239</v>
      </c>
      <c r="E114" s="27" t="s">
        <v>756</v>
      </c>
      <c r="F114" s="28" t="s">
        <v>285</v>
      </c>
      <c r="G114" s="29">
        <v>50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721</v>
      </c>
    </row>
    <row r="117">
      <c r="A117" s="1" t="s">
        <v>194</v>
      </c>
      <c r="E117" s="27" t="s">
        <v>703</v>
      </c>
    </row>
    <row r="118" ht="25.5">
      <c r="A118" s="1" t="s">
        <v>185</v>
      </c>
      <c r="B118" s="1">
        <v>32</v>
      </c>
      <c r="C118" s="26" t="s">
        <v>757</v>
      </c>
      <c r="D118" t="s">
        <v>239</v>
      </c>
      <c r="E118" s="27" t="s">
        <v>758</v>
      </c>
      <c r="F118" s="28" t="s">
        <v>385</v>
      </c>
      <c r="G118" s="29">
        <v>8.8200000000000003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759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760</v>
      </c>
    </row>
    <row r="121" ht="89.25">
      <c r="A121" s="1" t="s">
        <v>194</v>
      </c>
      <c r="E121" s="27" t="s">
        <v>761</v>
      </c>
    </row>
    <row r="122" ht="38.25">
      <c r="A122" s="1" t="s">
        <v>185</v>
      </c>
      <c r="B122" s="1">
        <v>5</v>
      </c>
      <c r="C122" s="26" t="s">
        <v>762</v>
      </c>
      <c r="D122" t="s">
        <v>239</v>
      </c>
      <c r="E122" s="27" t="s">
        <v>763</v>
      </c>
      <c r="F122" s="28" t="s">
        <v>241</v>
      </c>
      <c r="G122" s="29">
        <v>100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759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734</v>
      </c>
    </row>
    <row r="125" ht="409.5">
      <c r="A125" s="1" t="s">
        <v>194</v>
      </c>
      <c r="E125" s="27" t="s">
        <v>764</v>
      </c>
    </row>
    <row r="126" ht="25.5">
      <c r="A126" s="1" t="s">
        <v>185</v>
      </c>
      <c r="B126" s="1">
        <v>17</v>
      </c>
      <c r="C126" s="26" t="s">
        <v>765</v>
      </c>
      <c r="D126" t="s">
        <v>239</v>
      </c>
      <c r="E126" s="27" t="s">
        <v>766</v>
      </c>
      <c r="F126" s="28" t="s">
        <v>285</v>
      </c>
      <c r="G126" s="29">
        <v>20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759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743</v>
      </c>
    </row>
    <row r="129" ht="76.5">
      <c r="A129" s="1" t="s">
        <v>194</v>
      </c>
      <c r="E129" s="27" t="s">
        <v>767</v>
      </c>
    </row>
    <row r="130">
      <c r="A130" s="1" t="s">
        <v>185</v>
      </c>
      <c r="B130" s="1">
        <v>1</v>
      </c>
      <c r="C130" s="26" t="s">
        <v>768</v>
      </c>
      <c r="D130" t="s">
        <v>239</v>
      </c>
      <c r="E130" s="27" t="s">
        <v>769</v>
      </c>
      <c r="F130" s="28" t="s">
        <v>385</v>
      </c>
      <c r="G130" s="29">
        <v>8.8200000000000003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759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760</v>
      </c>
    </row>
    <row r="133" ht="76.5">
      <c r="A133" s="1" t="s">
        <v>194</v>
      </c>
      <c r="E133" s="27" t="s">
        <v>770</v>
      </c>
    </row>
    <row r="134">
      <c r="A134" s="1" t="s">
        <v>185</v>
      </c>
      <c r="B134" s="1">
        <v>33</v>
      </c>
      <c r="C134" s="26" t="s">
        <v>771</v>
      </c>
      <c r="D134" t="s">
        <v>239</v>
      </c>
      <c r="E134" s="27" t="s">
        <v>772</v>
      </c>
      <c r="F134" s="28" t="s">
        <v>385</v>
      </c>
      <c r="G134" s="29">
        <v>8.8200000000000003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759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191</v>
      </c>
      <c r="E135" s="27" t="s">
        <v>243</v>
      </c>
    </row>
    <row r="136">
      <c r="A136" s="1" t="s">
        <v>193</v>
      </c>
      <c r="E136" s="33" t="s">
        <v>760</v>
      </c>
    </row>
    <row r="137" ht="89.25">
      <c r="A137" s="1" t="s">
        <v>194</v>
      </c>
      <c r="E137" s="27" t="s">
        <v>773</v>
      </c>
    </row>
    <row r="138" ht="25.5">
      <c r="A138" s="1" t="s">
        <v>185</v>
      </c>
      <c r="B138" s="1">
        <v>24</v>
      </c>
      <c r="C138" s="26" t="s">
        <v>774</v>
      </c>
      <c r="D138" t="s">
        <v>239</v>
      </c>
      <c r="E138" s="27" t="s">
        <v>775</v>
      </c>
      <c r="F138" s="28" t="s">
        <v>289</v>
      </c>
      <c r="G138" s="29">
        <v>260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759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191</v>
      </c>
      <c r="E139" s="27" t="s">
        <v>243</v>
      </c>
    </row>
    <row r="140">
      <c r="A140" s="1" t="s">
        <v>193</v>
      </c>
      <c r="E140" s="33" t="s">
        <v>776</v>
      </c>
    </row>
    <row r="141" ht="102">
      <c r="A141" s="1" t="s">
        <v>194</v>
      </c>
      <c r="E141" s="27" t="s">
        <v>777</v>
      </c>
    </row>
    <row r="142">
      <c r="A142" s="1" t="s">
        <v>182</v>
      </c>
      <c r="C142" s="22" t="s">
        <v>778</v>
      </c>
      <c r="E142" s="23" t="s">
        <v>779</v>
      </c>
      <c r="L142" s="24">
        <f>SUMIFS(L143:L526,A143:A526,"P")</f>
        <v>0</v>
      </c>
      <c r="M142" s="24">
        <f>SUMIFS(M143:M526,A143:A526,"P")</f>
        <v>0</v>
      </c>
      <c r="N142" s="25"/>
    </row>
    <row r="143" ht="25.5">
      <c r="A143" s="1" t="s">
        <v>185</v>
      </c>
      <c r="B143" s="1">
        <v>42</v>
      </c>
      <c r="C143" s="26" t="s">
        <v>780</v>
      </c>
      <c r="D143" t="s">
        <v>239</v>
      </c>
      <c r="E143" s="27" t="s">
        <v>781</v>
      </c>
      <c r="F143" s="28" t="s">
        <v>289</v>
      </c>
      <c r="G143" s="29">
        <v>280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782</v>
      </c>
    </row>
    <row r="146">
      <c r="A146" s="1" t="s">
        <v>194</v>
      </c>
      <c r="E146" s="27" t="s">
        <v>703</v>
      </c>
    </row>
    <row r="147">
      <c r="A147" s="1" t="s">
        <v>185</v>
      </c>
      <c r="B147" s="1">
        <v>99</v>
      </c>
      <c r="C147" s="26" t="s">
        <v>311</v>
      </c>
      <c r="D147" t="s">
        <v>239</v>
      </c>
      <c r="E147" s="27" t="s">
        <v>312</v>
      </c>
      <c r="F147" s="28" t="s">
        <v>285</v>
      </c>
      <c r="G147" s="29">
        <v>6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724</v>
      </c>
    </row>
    <row r="150">
      <c r="A150" s="1" t="s">
        <v>194</v>
      </c>
      <c r="E150" s="27" t="s">
        <v>703</v>
      </c>
    </row>
    <row r="151">
      <c r="A151" s="1" t="s">
        <v>185</v>
      </c>
      <c r="B151" s="1">
        <v>98</v>
      </c>
      <c r="C151" s="26" t="s">
        <v>314</v>
      </c>
      <c r="D151" t="s">
        <v>239</v>
      </c>
      <c r="E151" s="27" t="s">
        <v>315</v>
      </c>
      <c r="F151" s="28" t="s">
        <v>285</v>
      </c>
      <c r="G151" s="29">
        <v>35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783</v>
      </c>
    </row>
    <row r="154">
      <c r="A154" s="1" t="s">
        <v>194</v>
      </c>
      <c r="E154" s="27" t="s">
        <v>703</v>
      </c>
    </row>
    <row r="155">
      <c r="A155" s="1" t="s">
        <v>185</v>
      </c>
      <c r="B155" s="1">
        <v>100</v>
      </c>
      <c r="C155" s="26" t="s">
        <v>784</v>
      </c>
      <c r="D155" t="s">
        <v>239</v>
      </c>
      <c r="E155" s="27" t="s">
        <v>785</v>
      </c>
      <c r="F155" s="28" t="s">
        <v>285</v>
      </c>
      <c r="G155" s="29">
        <v>35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783</v>
      </c>
    </row>
    <row r="158">
      <c r="A158" s="1" t="s">
        <v>194</v>
      </c>
      <c r="E158" s="27" t="s">
        <v>703</v>
      </c>
    </row>
    <row r="159" ht="25.5">
      <c r="A159" s="1" t="s">
        <v>185</v>
      </c>
      <c r="B159" s="1">
        <v>101</v>
      </c>
      <c r="C159" s="26" t="s">
        <v>786</v>
      </c>
      <c r="D159" t="s">
        <v>239</v>
      </c>
      <c r="E159" s="27" t="s">
        <v>787</v>
      </c>
      <c r="F159" s="28" t="s">
        <v>289</v>
      </c>
      <c r="G159" s="29">
        <v>175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788</v>
      </c>
    </row>
    <row r="162">
      <c r="A162" s="1" t="s">
        <v>194</v>
      </c>
      <c r="E162" s="27" t="s">
        <v>703</v>
      </c>
    </row>
    <row r="163" ht="25.5">
      <c r="A163" s="1" t="s">
        <v>185</v>
      </c>
      <c r="B163" s="1">
        <v>102</v>
      </c>
      <c r="C163" s="26" t="s">
        <v>789</v>
      </c>
      <c r="D163" t="s">
        <v>239</v>
      </c>
      <c r="E163" s="27" t="s">
        <v>790</v>
      </c>
      <c r="F163" s="28" t="s">
        <v>285</v>
      </c>
      <c r="G163" s="29">
        <v>70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791</v>
      </c>
    </row>
    <row r="166">
      <c r="A166" s="1" t="s">
        <v>194</v>
      </c>
      <c r="E166" s="27" t="s">
        <v>703</v>
      </c>
    </row>
    <row r="167">
      <c r="A167" s="1" t="s">
        <v>185</v>
      </c>
      <c r="B167" s="1">
        <v>92</v>
      </c>
      <c r="C167" s="26" t="s">
        <v>356</v>
      </c>
      <c r="D167" t="s">
        <v>239</v>
      </c>
      <c r="E167" s="27" t="s">
        <v>357</v>
      </c>
      <c r="F167" s="28" t="s">
        <v>285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792</v>
      </c>
    </row>
    <row r="170">
      <c r="A170" s="1" t="s">
        <v>194</v>
      </c>
      <c r="E170" s="27" t="s">
        <v>703</v>
      </c>
    </row>
    <row r="171">
      <c r="A171" s="1" t="s">
        <v>185</v>
      </c>
      <c r="B171" s="1">
        <v>93</v>
      </c>
      <c r="C171" s="26" t="s">
        <v>359</v>
      </c>
      <c r="D171" t="s">
        <v>239</v>
      </c>
      <c r="E171" s="27" t="s">
        <v>360</v>
      </c>
      <c r="F171" s="28" t="s">
        <v>285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792</v>
      </c>
    </row>
    <row r="174">
      <c r="A174" s="1" t="s">
        <v>194</v>
      </c>
      <c r="E174" s="27" t="s">
        <v>703</v>
      </c>
    </row>
    <row r="175">
      <c r="A175" s="1" t="s">
        <v>185</v>
      </c>
      <c r="B175" s="1">
        <v>34</v>
      </c>
      <c r="C175" s="26" t="s">
        <v>793</v>
      </c>
      <c r="D175" t="s">
        <v>239</v>
      </c>
      <c r="E175" s="27" t="s">
        <v>794</v>
      </c>
      <c r="F175" s="28" t="s">
        <v>795</v>
      </c>
      <c r="G175" s="29">
        <v>2.3250000000000002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796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35</v>
      </c>
      <c r="C179" s="26" t="s">
        <v>797</v>
      </c>
      <c r="D179" t="s">
        <v>239</v>
      </c>
      <c r="E179" s="27" t="s">
        <v>798</v>
      </c>
      <c r="F179" s="28" t="s">
        <v>795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792</v>
      </c>
    </row>
    <row r="182">
      <c r="A182" s="1" t="s">
        <v>194</v>
      </c>
      <c r="E182" s="27" t="s">
        <v>703</v>
      </c>
    </row>
    <row r="183">
      <c r="A183" s="1" t="s">
        <v>185</v>
      </c>
      <c r="B183" s="1">
        <v>36</v>
      </c>
      <c r="C183" s="26" t="s">
        <v>799</v>
      </c>
      <c r="D183" t="s">
        <v>239</v>
      </c>
      <c r="E183" s="27" t="s">
        <v>800</v>
      </c>
      <c r="F183" s="28" t="s">
        <v>795</v>
      </c>
      <c r="G183" s="29">
        <v>0.10000000000000001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801</v>
      </c>
    </row>
    <row r="186">
      <c r="A186" s="1" t="s">
        <v>194</v>
      </c>
      <c r="E186" s="27" t="s">
        <v>703</v>
      </c>
    </row>
    <row r="187">
      <c r="A187" s="1" t="s">
        <v>185</v>
      </c>
      <c r="B187" s="1">
        <v>37</v>
      </c>
      <c r="C187" s="26" t="s">
        <v>802</v>
      </c>
      <c r="D187" t="s">
        <v>239</v>
      </c>
      <c r="E187" s="27" t="s">
        <v>803</v>
      </c>
      <c r="F187" s="28" t="s">
        <v>795</v>
      </c>
      <c r="G187" s="29">
        <v>122.95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804</v>
      </c>
    </row>
    <row r="190">
      <c r="A190" s="1" t="s">
        <v>194</v>
      </c>
      <c r="E190" s="27" t="s">
        <v>703</v>
      </c>
    </row>
    <row r="191">
      <c r="A191" s="1" t="s">
        <v>185</v>
      </c>
      <c r="B191" s="1">
        <v>39</v>
      </c>
      <c r="C191" s="26" t="s">
        <v>805</v>
      </c>
      <c r="D191" t="s">
        <v>239</v>
      </c>
      <c r="E191" s="27" t="s">
        <v>806</v>
      </c>
      <c r="F191" s="28" t="s">
        <v>807</v>
      </c>
      <c r="G191" s="29">
        <v>21.359999999999999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808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40</v>
      </c>
      <c r="C195" s="26" t="s">
        <v>809</v>
      </c>
      <c r="D195" t="s">
        <v>239</v>
      </c>
      <c r="E195" s="27" t="s">
        <v>810</v>
      </c>
      <c r="F195" s="28" t="s">
        <v>807</v>
      </c>
      <c r="G195" s="29">
        <v>453.12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811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41</v>
      </c>
      <c r="C199" s="26" t="s">
        <v>812</v>
      </c>
      <c r="D199" t="s">
        <v>239</v>
      </c>
      <c r="E199" s="27" t="s">
        <v>813</v>
      </c>
      <c r="F199" s="28" t="s">
        <v>289</v>
      </c>
      <c r="G199" s="29">
        <v>360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814</v>
      </c>
    </row>
    <row r="202">
      <c r="A202" s="1" t="s">
        <v>194</v>
      </c>
      <c r="E202" s="27" t="s">
        <v>703</v>
      </c>
    </row>
    <row r="203">
      <c r="A203" s="1" t="s">
        <v>185</v>
      </c>
      <c r="B203" s="1">
        <v>43</v>
      </c>
      <c r="C203" s="26" t="s">
        <v>815</v>
      </c>
      <c r="D203" t="s">
        <v>239</v>
      </c>
      <c r="E203" s="27" t="s">
        <v>816</v>
      </c>
      <c r="F203" s="28" t="s">
        <v>285</v>
      </c>
      <c r="G203" s="29">
        <v>18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817</v>
      </c>
    </row>
    <row r="206">
      <c r="A206" s="1" t="s">
        <v>194</v>
      </c>
      <c r="E206" s="27" t="s">
        <v>703</v>
      </c>
    </row>
    <row r="207">
      <c r="A207" s="1" t="s">
        <v>185</v>
      </c>
      <c r="B207" s="1">
        <v>44</v>
      </c>
      <c r="C207" s="26" t="s">
        <v>818</v>
      </c>
      <c r="D207" t="s">
        <v>239</v>
      </c>
      <c r="E207" s="27" t="s">
        <v>819</v>
      </c>
      <c r="F207" s="28" t="s">
        <v>285</v>
      </c>
      <c r="G207" s="29">
        <v>18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817</v>
      </c>
    </row>
    <row r="210">
      <c r="A210" s="1" t="s">
        <v>194</v>
      </c>
      <c r="E210" s="27" t="s">
        <v>703</v>
      </c>
    </row>
    <row r="211">
      <c r="A211" s="1" t="s">
        <v>185</v>
      </c>
      <c r="B211" s="1">
        <v>45</v>
      </c>
      <c r="C211" s="26" t="s">
        <v>820</v>
      </c>
      <c r="D211" t="s">
        <v>239</v>
      </c>
      <c r="E211" s="27" t="s">
        <v>821</v>
      </c>
      <c r="F211" s="28" t="s">
        <v>285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>
      <c r="A213" s="1" t="s">
        <v>193</v>
      </c>
      <c r="E213" s="33" t="s">
        <v>822</v>
      </c>
    </row>
    <row r="214">
      <c r="A214" s="1" t="s">
        <v>194</v>
      </c>
      <c r="E214" s="27" t="s">
        <v>703</v>
      </c>
    </row>
    <row r="215">
      <c r="A215" s="1" t="s">
        <v>185</v>
      </c>
      <c r="B215" s="1">
        <v>46</v>
      </c>
      <c r="C215" s="26" t="s">
        <v>823</v>
      </c>
      <c r="D215" t="s">
        <v>239</v>
      </c>
      <c r="E215" s="27" t="s">
        <v>824</v>
      </c>
      <c r="F215" s="28" t="s">
        <v>285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822</v>
      </c>
    </row>
    <row r="218">
      <c r="A218" s="1" t="s">
        <v>194</v>
      </c>
      <c r="E218" s="27" t="s">
        <v>703</v>
      </c>
    </row>
    <row r="219">
      <c r="A219" s="1" t="s">
        <v>185</v>
      </c>
      <c r="B219" s="1">
        <v>47</v>
      </c>
      <c r="C219" s="26" t="s">
        <v>825</v>
      </c>
      <c r="D219" t="s">
        <v>239</v>
      </c>
      <c r="E219" s="27" t="s">
        <v>826</v>
      </c>
      <c r="F219" s="28" t="s">
        <v>289</v>
      </c>
      <c r="G219" s="29">
        <v>16835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 ht="25.5">
      <c r="A221" s="1" t="s">
        <v>193</v>
      </c>
      <c r="E221" s="33" t="s">
        <v>827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48</v>
      </c>
      <c r="C223" s="26" t="s">
        <v>828</v>
      </c>
      <c r="D223" t="s">
        <v>239</v>
      </c>
      <c r="E223" s="27" t="s">
        <v>829</v>
      </c>
      <c r="F223" s="28" t="s">
        <v>830</v>
      </c>
      <c r="G223" s="29">
        <v>33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831</v>
      </c>
    </row>
    <row r="226">
      <c r="A226" s="1" t="s">
        <v>194</v>
      </c>
      <c r="E226" s="27" t="s">
        <v>703</v>
      </c>
    </row>
    <row r="227">
      <c r="A227" s="1" t="s">
        <v>185</v>
      </c>
      <c r="B227" s="1">
        <v>49</v>
      </c>
      <c r="C227" s="26" t="s">
        <v>832</v>
      </c>
      <c r="D227" t="s">
        <v>239</v>
      </c>
      <c r="E227" s="27" t="s">
        <v>833</v>
      </c>
      <c r="F227" s="28" t="s">
        <v>289</v>
      </c>
      <c r="G227" s="29">
        <v>16835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 ht="25.5">
      <c r="A229" s="1" t="s">
        <v>193</v>
      </c>
      <c r="E229" s="33" t="s">
        <v>827</v>
      </c>
    </row>
    <row r="230">
      <c r="A230" s="1" t="s">
        <v>194</v>
      </c>
      <c r="E230" s="27" t="s">
        <v>703</v>
      </c>
    </row>
    <row r="231">
      <c r="A231" s="1" t="s">
        <v>185</v>
      </c>
      <c r="B231" s="1">
        <v>50</v>
      </c>
      <c r="C231" s="26" t="s">
        <v>834</v>
      </c>
      <c r="D231" t="s">
        <v>239</v>
      </c>
      <c r="E231" s="27" t="s">
        <v>835</v>
      </c>
      <c r="F231" s="28" t="s">
        <v>285</v>
      </c>
      <c r="G231" s="29">
        <v>42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836</v>
      </c>
    </row>
    <row r="234">
      <c r="A234" s="1" t="s">
        <v>194</v>
      </c>
      <c r="E234" s="27" t="s">
        <v>703</v>
      </c>
    </row>
    <row r="235">
      <c r="A235" s="1" t="s">
        <v>185</v>
      </c>
      <c r="B235" s="1">
        <v>51</v>
      </c>
      <c r="C235" s="26" t="s">
        <v>837</v>
      </c>
      <c r="D235" t="s">
        <v>239</v>
      </c>
      <c r="E235" s="27" t="s">
        <v>838</v>
      </c>
      <c r="F235" s="28" t="s">
        <v>285</v>
      </c>
      <c r="G235" s="29">
        <v>42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242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  <c r="E237" s="33" t="s">
        <v>836</v>
      </c>
    </row>
    <row r="238">
      <c r="A238" s="1" t="s">
        <v>194</v>
      </c>
      <c r="E238" s="27" t="s">
        <v>703</v>
      </c>
    </row>
    <row r="239">
      <c r="A239" s="1" t="s">
        <v>185</v>
      </c>
      <c r="B239" s="1">
        <v>52</v>
      </c>
      <c r="C239" s="26" t="s">
        <v>839</v>
      </c>
      <c r="D239" t="s">
        <v>239</v>
      </c>
      <c r="E239" s="27" t="s">
        <v>840</v>
      </c>
      <c r="F239" s="28" t="s">
        <v>285</v>
      </c>
      <c r="G239" s="29">
        <v>16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242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>
      <c r="A241" s="1" t="s">
        <v>193</v>
      </c>
      <c r="E241" s="33" t="s">
        <v>841</v>
      </c>
    </row>
    <row r="242">
      <c r="A242" s="1" t="s">
        <v>194</v>
      </c>
      <c r="E242" s="27" t="s">
        <v>703</v>
      </c>
    </row>
    <row r="243">
      <c r="A243" s="1" t="s">
        <v>185</v>
      </c>
      <c r="B243" s="1">
        <v>53</v>
      </c>
      <c r="C243" s="26" t="s">
        <v>842</v>
      </c>
      <c r="D243" t="s">
        <v>239</v>
      </c>
      <c r="E243" s="27" t="s">
        <v>843</v>
      </c>
      <c r="F243" s="28" t="s">
        <v>285</v>
      </c>
      <c r="G243" s="29">
        <v>16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242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>
      <c r="A245" s="1" t="s">
        <v>193</v>
      </c>
      <c r="E245" s="33" t="s">
        <v>841</v>
      </c>
    </row>
    <row r="246">
      <c r="A246" s="1" t="s">
        <v>194</v>
      </c>
      <c r="E246" s="27" t="s">
        <v>703</v>
      </c>
    </row>
    <row r="247">
      <c r="A247" s="1" t="s">
        <v>185</v>
      </c>
      <c r="B247" s="1">
        <v>54</v>
      </c>
      <c r="C247" s="26" t="s">
        <v>844</v>
      </c>
      <c r="D247" t="s">
        <v>239</v>
      </c>
      <c r="E247" s="27" t="s">
        <v>845</v>
      </c>
      <c r="F247" s="28" t="s">
        <v>285</v>
      </c>
      <c r="G247" s="29">
        <v>6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242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>
      <c r="A249" s="1" t="s">
        <v>193</v>
      </c>
      <c r="E249" s="33" t="s">
        <v>724</v>
      </c>
    </row>
    <row r="250">
      <c r="A250" s="1" t="s">
        <v>194</v>
      </c>
      <c r="E250" s="27" t="s">
        <v>703</v>
      </c>
    </row>
    <row r="251">
      <c r="A251" s="1" t="s">
        <v>185</v>
      </c>
      <c r="B251" s="1">
        <v>55</v>
      </c>
      <c r="C251" s="26" t="s">
        <v>846</v>
      </c>
      <c r="D251" t="s">
        <v>239</v>
      </c>
      <c r="E251" s="27" t="s">
        <v>847</v>
      </c>
      <c r="F251" s="28" t="s">
        <v>285</v>
      </c>
      <c r="G251" s="29">
        <v>6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242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>
      <c r="A253" s="1" t="s">
        <v>193</v>
      </c>
      <c r="E253" s="33" t="s">
        <v>724</v>
      </c>
    </row>
    <row r="254">
      <c r="A254" s="1" t="s">
        <v>194</v>
      </c>
      <c r="E254" s="27" t="s">
        <v>703</v>
      </c>
    </row>
    <row r="255">
      <c r="A255" s="1" t="s">
        <v>185</v>
      </c>
      <c r="B255" s="1">
        <v>56</v>
      </c>
      <c r="C255" s="26" t="s">
        <v>848</v>
      </c>
      <c r="D255" t="s">
        <v>239</v>
      </c>
      <c r="E255" s="27" t="s">
        <v>849</v>
      </c>
      <c r="F255" s="28" t="s">
        <v>285</v>
      </c>
      <c r="G255" s="29">
        <v>36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242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>
      <c r="A257" s="1" t="s">
        <v>193</v>
      </c>
      <c r="E257" s="33" t="s">
        <v>850</v>
      </c>
    </row>
    <row r="258">
      <c r="A258" s="1" t="s">
        <v>194</v>
      </c>
      <c r="E258" s="27" t="s">
        <v>703</v>
      </c>
    </row>
    <row r="259">
      <c r="A259" s="1" t="s">
        <v>185</v>
      </c>
      <c r="B259" s="1">
        <v>57</v>
      </c>
      <c r="C259" s="26" t="s">
        <v>851</v>
      </c>
      <c r="D259" t="s">
        <v>239</v>
      </c>
      <c r="E259" s="27" t="s">
        <v>852</v>
      </c>
      <c r="F259" s="28" t="s">
        <v>285</v>
      </c>
      <c r="G259" s="29">
        <v>36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242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>
      <c r="A261" s="1" t="s">
        <v>193</v>
      </c>
      <c r="E261" s="33" t="s">
        <v>850</v>
      </c>
    </row>
    <row r="262">
      <c r="A262" s="1" t="s">
        <v>194</v>
      </c>
      <c r="E262" s="27" t="s">
        <v>703</v>
      </c>
    </row>
    <row r="263">
      <c r="A263" s="1" t="s">
        <v>185</v>
      </c>
      <c r="B263" s="1">
        <v>58</v>
      </c>
      <c r="C263" s="26" t="s">
        <v>853</v>
      </c>
      <c r="D263" t="s">
        <v>239</v>
      </c>
      <c r="E263" s="27" t="s">
        <v>854</v>
      </c>
      <c r="F263" s="28" t="s">
        <v>285</v>
      </c>
      <c r="G263" s="29">
        <v>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242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>
      <c r="A265" s="1" t="s">
        <v>193</v>
      </c>
      <c r="E265" s="33" t="s">
        <v>855</v>
      </c>
    </row>
    <row r="266">
      <c r="A266" s="1" t="s">
        <v>194</v>
      </c>
      <c r="E266" s="27" t="s">
        <v>703</v>
      </c>
    </row>
    <row r="267">
      <c r="A267" s="1" t="s">
        <v>185</v>
      </c>
      <c r="B267" s="1">
        <v>59</v>
      </c>
      <c r="C267" s="26" t="s">
        <v>856</v>
      </c>
      <c r="D267" t="s">
        <v>239</v>
      </c>
      <c r="E267" s="27" t="s">
        <v>857</v>
      </c>
      <c r="F267" s="28" t="s">
        <v>285</v>
      </c>
      <c r="G267" s="29">
        <v>5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242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>
      <c r="A269" s="1" t="s">
        <v>193</v>
      </c>
      <c r="E269" s="33" t="s">
        <v>855</v>
      </c>
    </row>
    <row r="270">
      <c r="A270" s="1" t="s">
        <v>194</v>
      </c>
      <c r="E270" s="27" t="s">
        <v>703</v>
      </c>
    </row>
    <row r="271">
      <c r="A271" s="1" t="s">
        <v>185</v>
      </c>
      <c r="B271" s="1">
        <v>60</v>
      </c>
      <c r="C271" s="26" t="s">
        <v>858</v>
      </c>
      <c r="D271" t="s">
        <v>239</v>
      </c>
      <c r="E271" s="27" t="s">
        <v>859</v>
      </c>
      <c r="F271" s="28" t="s">
        <v>285</v>
      </c>
      <c r="G271" s="29">
        <v>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242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>
      <c r="A273" s="1" t="s">
        <v>193</v>
      </c>
      <c r="E273" s="33" t="s">
        <v>724</v>
      </c>
    </row>
    <row r="274">
      <c r="A274" s="1" t="s">
        <v>194</v>
      </c>
      <c r="E274" s="27" t="s">
        <v>703</v>
      </c>
    </row>
    <row r="275">
      <c r="A275" s="1" t="s">
        <v>185</v>
      </c>
      <c r="B275" s="1">
        <v>61</v>
      </c>
      <c r="C275" s="26" t="s">
        <v>860</v>
      </c>
      <c r="D275" t="s">
        <v>239</v>
      </c>
      <c r="E275" s="27" t="s">
        <v>861</v>
      </c>
      <c r="F275" s="28" t="s">
        <v>285</v>
      </c>
      <c r="G275" s="29">
        <v>6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242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>
      <c r="A277" s="1" t="s">
        <v>193</v>
      </c>
      <c r="E277" s="33" t="s">
        <v>724</v>
      </c>
    </row>
    <row r="278">
      <c r="A278" s="1" t="s">
        <v>194</v>
      </c>
      <c r="E278" s="27" t="s">
        <v>703</v>
      </c>
    </row>
    <row r="279">
      <c r="A279" s="1" t="s">
        <v>185</v>
      </c>
      <c r="B279" s="1">
        <v>62</v>
      </c>
      <c r="C279" s="26" t="s">
        <v>862</v>
      </c>
      <c r="D279" t="s">
        <v>239</v>
      </c>
      <c r="E279" s="27" t="s">
        <v>863</v>
      </c>
      <c r="F279" s="28" t="s">
        <v>285</v>
      </c>
      <c r="G279" s="29">
        <v>46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242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>
      <c r="A281" s="1" t="s">
        <v>193</v>
      </c>
      <c r="E281" s="33" t="s">
        <v>864</v>
      </c>
    </row>
    <row r="282">
      <c r="A282" s="1" t="s">
        <v>194</v>
      </c>
      <c r="E282" s="27" t="s">
        <v>703</v>
      </c>
    </row>
    <row r="283">
      <c r="A283" s="1" t="s">
        <v>185</v>
      </c>
      <c r="B283" s="1">
        <v>63</v>
      </c>
      <c r="C283" s="26" t="s">
        <v>865</v>
      </c>
      <c r="D283" t="s">
        <v>239</v>
      </c>
      <c r="E283" s="27" t="s">
        <v>866</v>
      </c>
      <c r="F283" s="28" t="s">
        <v>285</v>
      </c>
      <c r="G283" s="29">
        <v>46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242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>
      <c r="A285" s="1" t="s">
        <v>193</v>
      </c>
      <c r="E285" s="33" t="s">
        <v>864</v>
      </c>
    </row>
    <row r="286">
      <c r="A286" s="1" t="s">
        <v>194</v>
      </c>
      <c r="E286" s="27" t="s">
        <v>703</v>
      </c>
    </row>
    <row r="287">
      <c r="A287" s="1" t="s">
        <v>185</v>
      </c>
      <c r="B287" s="1">
        <v>65</v>
      </c>
      <c r="C287" s="26" t="s">
        <v>867</v>
      </c>
      <c r="D287" t="s">
        <v>239</v>
      </c>
      <c r="E287" s="27" t="s">
        <v>868</v>
      </c>
      <c r="F287" s="28" t="s">
        <v>285</v>
      </c>
      <c r="G287" s="29">
        <v>5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242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>
      <c r="A289" s="1" t="s">
        <v>193</v>
      </c>
      <c r="E289" s="33" t="s">
        <v>855</v>
      </c>
    </row>
    <row r="290">
      <c r="A290" s="1" t="s">
        <v>194</v>
      </c>
      <c r="E290" s="27" t="s">
        <v>703</v>
      </c>
    </row>
    <row r="291">
      <c r="A291" s="1" t="s">
        <v>185</v>
      </c>
      <c r="B291" s="1">
        <v>66</v>
      </c>
      <c r="C291" s="26" t="s">
        <v>869</v>
      </c>
      <c r="D291" t="s">
        <v>239</v>
      </c>
      <c r="E291" s="27" t="s">
        <v>870</v>
      </c>
      <c r="F291" s="28" t="s">
        <v>285</v>
      </c>
      <c r="G291" s="29">
        <v>2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242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>
      <c r="A293" s="1" t="s">
        <v>193</v>
      </c>
      <c r="E293" s="33" t="s">
        <v>871</v>
      </c>
    </row>
    <row r="294">
      <c r="A294" s="1" t="s">
        <v>194</v>
      </c>
      <c r="E294" s="27" t="s">
        <v>703</v>
      </c>
    </row>
    <row r="295">
      <c r="A295" s="1" t="s">
        <v>185</v>
      </c>
      <c r="B295" s="1">
        <v>67</v>
      </c>
      <c r="C295" s="26" t="s">
        <v>872</v>
      </c>
      <c r="D295" t="s">
        <v>239</v>
      </c>
      <c r="E295" s="27" t="s">
        <v>873</v>
      </c>
      <c r="F295" s="28" t="s">
        <v>285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242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>
      <c r="A297" s="1" t="s">
        <v>193</v>
      </c>
      <c r="E297" s="33" t="s">
        <v>871</v>
      </c>
    </row>
    <row r="298">
      <c r="A298" s="1" t="s">
        <v>194</v>
      </c>
      <c r="E298" s="27" t="s">
        <v>703</v>
      </c>
    </row>
    <row r="299">
      <c r="A299" s="1" t="s">
        <v>185</v>
      </c>
      <c r="B299" s="1">
        <v>68</v>
      </c>
      <c r="C299" s="26" t="s">
        <v>874</v>
      </c>
      <c r="D299" t="s">
        <v>239</v>
      </c>
      <c r="E299" s="27" t="s">
        <v>875</v>
      </c>
      <c r="F299" s="28" t="s">
        <v>285</v>
      </c>
      <c r="G299" s="29">
        <v>5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242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  <c r="E301" s="33" t="s">
        <v>855</v>
      </c>
    </row>
    <row r="302">
      <c r="A302" s="1" t="s">
        <v>194</v>
      </c>
      <c r="E302" s="27" t="s">
        <v>703</v>
      </c>
    </row>
    <row r="303">
      <c r="A303" s="1" t="s">
        <v>185</v>
      </c>
      <c r="B303" s="1">
        <v>69</v>
      </c>
      <c r="C303" s="26" t="s">
        <v>876</v>
      </c>
      <c r="D303" t="s">
        <v>239</v>
      </c>
      <c r="E303" s="27" t="s">
        <v>877</v>
      </c>
      <c r="F303" s="28" t="s">
        <v>285</v>
      </c>
      <c r="G303" s="29">
        <v>1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242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>
      <c r="A305" s="1" t="s">
        <v>193</v>
      </c>
      <c r="E305" s="33" t="s">
        <v>792</v>
      </c>
    </row>
    <row r="306">
      <c r="A306" s="1" t="s">
        <v>194</v>
      </c>
      <c r="E306" s="27" t="s">
        <v>703</v>
      </c>
    </row>
    <row r="307">
      <c r="A307" s="1" t="s">
        <v>185</v>
      </c>
      <c r="B307" s="1">
        <v>70</v>
      </c>
      <c r="C307" s="26" t="s">
        <v>878</v>
      </c>
      <c r="D307" t="s">
        <v>239</v>
      </c>
      <c r="E307" s="27" t="s">
        <v>879</v>
      </c>
      <c r="F307" s="28" t="s">
        <v>285</v>
      </c>
      <c r="G307" s="29">
        <v>6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242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>
      <c r="A309" s="1" t="s">
        <v>193</v>
      </c>
      <c r="E309" s="33" t="s">
        <v>724</v>
      </c>
    </row>
    <row r="310">
      <c r="A310" s="1" t="s">
        <v>194</v>
      </c>
      <c r="E310" s="27" t="s">
        <v>703</v>
      </c>
    </row>
    <row r="311">
      <c r="A311" s="1" t="s">
        <v>185</v>
      </c>
      <c r="B311" s="1">
        <v>71</v>
      </c>
      <c r="C311" s="26" t="s">
        <v>880</v>
      </c>
      <c r="D311" t="s">
        <v>239</v>
      </c>
      <c r="E311" s="27" t="s">
        <v>881</v>
      </c>
      <c r="F311" s="28" t="s">
        <v>285</v>
      </c>
      <c r="G311" s="29">
        <v>36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242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>
      <c r="A313" s="1" t="s">
        <v>193</v>
      </c>
      <c r="E313" s="33" t="s">
        <v>850</v>
      </c>
    </row>
    <row r="314">
      <c r="A314" s="1" t="s">
        <v>194</v>
      </c>
      <c r="E314" s="27" t="s">
        <v>703</v>
      </c>
    </row>
    <row r="315">
      <c r="A315" s="1" t="s">
        <v>185</v>
      </c>
      <c r="B315" s="1">
        <v>72</v>
      </c>
      <c r="C315" s="26" t="s">
        <v>882</v>
      </c>
      <c r="D315" t="s">
        <v>239</v>
      </c>
      <c r="E315" s="27" t="s">
        <v>883</v>
      </c>
      <c r="F315" s="28" t="s">
        <v>285</v>
      </c>
      <c r="G315" s="29">
        <v>36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242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>
      <c r="A317" s="1" t="s">
        <v>193</v>
      </c>
      <c r="E317" s="33" t="s">
        <v>850</v>
      </c>
    </row>
    <row r="318">
      <c r="A318" s="1" t="s">
        <v>194</v>
      </c>
      <c r="E318" s="27" t="s">
        <v>703</v>
      </c>
    </row>
    <row r="319">
      <c r="A319" s="1" t="s">
        <v>185</v>
      </c>
      <c r="B319" s="1">
        <v>73</v>
      </c>
      <c r="C319" s="26" t="s">
        <v>884</v>
      </c>
      <c r="D319" t="s">
        <v>239</v>
      </c>
      <c r="E319" s="27" t="s">
        <v>885</v>
      </c>
      <c r="F319" s="28" t="s">
        <v>285</v>
      </c>
      <c r="G319" s="29">
        <v>20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242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191</v>
      </c>
      <c r="E320" s="27" t="s">
        <v>243</v>
      </c>
    </row>
    <row r="321">
      <c r="A321" s="1" t="s">
        <v>193</v>
      </c>
      <c r="E321" s="33" t="s">
        <v>743</v>
      </c>
    </row>
    <row r="322">
      <c r="A322" s="1" t="s">
        <v>194</v>
      </c>
      <c r="E322" s="27" t="s">
        <v>703</v>
      </c>
    </row>
    <row r="323">
      <c r="A323" s="1" t="s">
        <v>185</v>
      </c>
      <c r="B323" s="1">
        <v>74</v>
      </c>
      <c r="C323" s="26" t="s">
        <v>886</v>
      </c>
      <c r="D323" t="s">
        <v>239</v>
      </c>
      <c r="E323" s="27" t="s">
        <v>887</v>
      </c>
      <c r="F323" s="28" t="s">
        <v>285</v>
      </c>
      <c r="G323" s="29">
        <v>20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242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191</v>
      </c>
      <c r="E324" s="27" t="s">
        <v>243</v>
      </c>
    </row>
    <row r="325">
      <c r="A325" s="1" t="s">
        <v>193</v>
      </c>
      <c r="E325" s="33" t="s">
        <v>743</v>
      </c>
    </row>
    <row r="326">
      <c r="A326" s="1" t="s">
        <v>194</v>
      </c>
      <c r="E326" s="27" t="s">
        <v>703</v>
      </c>
    </row>
    <row r="327">
      <c r="A327" s="1" t="s">
        <v>185</v>
      </c>
      <c r="B327" s="1">
        <v>75</v>
      </c>
      <c r="C327" s="26" t="s">
        <v>888</v>
      </c>
      <c r="D327" t="s">
        <v>239</v>
      </c>
      <c r="E327" s="27" t="s">
        <v>889</v>
      </c>
      <c r="F327" s="28" t="s">
        <v>285</v>
      </c>
      <c r="G327" s="29">
        <v>2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242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191</v>
      </c>
      <c r="E328" s="27" t="s">
        <v>243</v>
      </c>
    </row>
    <row r="329">
      <c r="A329" s="1" t="s">
        <v>193</v>
      </c>
      <c r="E329" s="33" t="s">
        <v>871</v>
      </c>
    </row>
    <row r="330">
      <c r="A330" s="1" t="s">
        <v>194</v>
      </c>
      <c r="E330" s="27" t="s">
        <v>703</v>
      </c>
    </row>
    <row r="331">
      <c r="A331" s="1" t="s">
        <v>185</v>
      </c>
      <c r="B331" s="1">
        <v>76</v>
      </c>
      <c r="C331" s="26" t="s">
        <v>890</v>
      </c>
      <c r="D331" t="s">
        <v>239</v>
      </c>
      <c r="E331" s="27" t="s">
        <v>891</v>
      </c>
      <c r="F331" s="28" t="s">
        <v>285</v>
      </c>
      <c r="G331" s="29">
        <v>2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242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191</v>
      </c>
      <c r="E332" s="27" t="s">
        <v>243</v>
      </c>
    </row>
    <row r="333">
      <c r="A333" s="1" t="s">
        <v>193</v>
      </c>
      <c r="E333" s="33" t="s">
        <v>871</v>
      </c>
    </row>
    <row r="334">
      <c r="A334" s="1" t="s">
        <v>194</v>
      </c>
      <c r="E334" s="27" t="s">
        <v>703</v>
      </c>
    </row>
    <row r="335">
      <c r="A335" s="1" t="s">
        <v>185</v>
      </c>
      <c r="B335" s="1">
        <v>77</v>
      </c>
      <c r="C335" s="26" t="s">
        <v>892</v>
      </c>
      <c r="D335" t="s">
        <v>239</v>
      </c>
      <c r="E335" s="27" t="s">
        <v>893</v>
      </c>
      <c r="F335" s="28" t="s">
        <v>285</v>
      </c>
      <c r="G335" s="29">
        <v>8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242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191</v>
      </c>
      <c r="E336" s="27" t="s">
        <v>243</v>
      </c>
    </row>
    <row r="337">
      <c r="A337" s="1" t="s">
        <v>193</v>
      </c>
      <c r="E337" s="33" t="s">
        <v>894</v>
      </c>
    </row>
    <row r="338">
      <c r="A338" s="1" t="s">
        <v>194</v>
      </c>
      <c r="E338" s="27" t="s">
        <v>703</v>
      </c>
    </row>
    <row r="339">
      <c r="A339" s="1" t="s">
        <v>185</v>
      </c>
      <c r="B339" s="1">
        <v>78</v>
      </c>
      <c r="C339" s="26" t="s">
        <v>895</v>
      </c>
      <c r="D339" t="s">
        <v>239</v>
      </c>
      <c r="E339" s="27" t="s">
        <v>896</v>
      </c>
      <c r="F339" s="28" t="s">
        <v>285</v>
      </c>
      <c r="G339" s="29">
        <v>8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242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191</v>
      </c>
      <c r="E340" s="27" t="s">
        <v>243</v>
      </c>
    </row>
    <row r="341">
      <c r="A341" s="1" t="s">
        <v>193</v>
      </c>
      <c r="E341" s="33" t="s">
        <v>894</v>
      </c>
    </row>
    <row r="342">
      <c r="A342" s="1" t="s">
        <v>194</v>
      </c>
      <c r="E342" s="27" t="s">
        <v>703</v>
      </c>
    </row>
    <row r="343">
      <c r="A343" s="1" t="s">
        <v>185</v>
      </c>
      <c r="B343" s="1">
        <v>79</v>
      </c>
      <c r="C343" s="26" t="s">
        <v>897</v>
      </c>
      <c r="D343" t="s">
        <v>239</v>
      </c>
      <c r="E343" s="27" t="s">
        <v>898</v>
      </c>
      <c r="F343" s="28" t="s">
        <v>285</v>
      </c>
      <c r="G343" s="29">
        <v>50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242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191</v>
      </c>
      <c r="E344" s="27" t="s">
        <v>243</v>
      </c>
    </row>
    <row r="345">
      <c r="A345" s="1" t="s">
        <v>193</v>
      </c>
      <c r="E345" s="33" t="s">
        <v>721</v>
      </c>
    </row>
    <row r="346">
      <c r="A346" s="1" t="s">
        <v>194</v>
      </c>
      <c r="E346" s="27" t="s">
        <v>703</v>
      </c>
    </row>
    <row r="347">
      <c r="A347" s="1" t="s">
        <v>185</v>
      </c>
      <c r="B347" s="1">
        <v>81</v>
      </c>
      <c r="C347" s="26" t="s">
        <v>899</v>
      </c>
      <c r="D347" t="s">
        <v>239</v>
      </c>
      <c r="E347" s="27" t="s">
        <v>900</v>
      </c>
      <c r="F347" s="28" t="s">
        <v>285</v>
      </c>
      <c r="G347" s="29">
        <v>30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759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191</v>
      </c>
      <c r="E348" s="27" t="s">
        <v>243</v>
      </c>
    </row>
    <row r="349">
      <c r="A349" s="1" t="s">
        <v>193</v>
      </c>
      <c r="E349" s="33" t="s">
        <v>707</v>
      </c>
    </row>
    <row r="350" ht="178.5">
      <c r="A350" s="1" t="s">
        <v>194</v>
      </c>
      <c r="E350" s="27" t="s">
        <v>901</v>
      </c>
    </row>
    <row r="351">
      <c r="A351" s="1" t="s">
        <v>185</v>
      </c>
      <c r="B351" s="1">
        <v>80</v>
      </c>
      <c r="C351" s="26" t="s">
        <v>902</v>
      </c>
      <c r="D351" t="s">
        <v>239</v>
      </c>
      <c r="E351" s="27" t="s">
        <v>903</v>
      </c>
      <c r="F351" s="28" t="s">
        <v>285</v>
      </c>
      <c r="G351" s="29">
        <v>50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242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191</v>
      </c>
      <c r="E352" s="27" t="s">
        <v>243</v>
      </c>
    </row>
    <row r="353">
      <c r="A353" s="1" t="s">
        <v>193</v>
      </c>
      <c r="E353" s="33" t="s">
        <v>721</v>
      </c>
    </row>
    <row r="354">
      <c r="A354" s="1" t="s">
        <v>194</v>
      </c>
      <c r="E354" s="27" t="s">
        <v>703</v>
      </c>
    </row>
    <row r="355">
      <c r="A355" s="1" t="s">
        <v>185</v>
      </c>
      <c r="B355" s="1">
        <v>82</v>
      </c>
      <c r="C355" s="26" t="s">
        <v>904</v>
      </c>
      <c r="D355" t="s">
        <v>239</v>
      </c>
      <c r="E355" s="27" t="s">
        <v>905</v>
      </c>
      <c r="F355" s="28" t="s">
        <v>285</v>
      </c>
      <c r="G355" s="29">
        <v>13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242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191</v>
      </c>
      <c r="E356" s="27" t="s">
        <v>243</v>
      </c>
    </row>
    <row r="357">
      <c r="A357" s="1" t="s">
        <v>193</v>
      </c>
      <c r="E357" s="33" t="s">
        <v>906</v>
      </c>
    </row>
    <row r="358">
      <c r="A358" s="1" t="s">
        <v>194</v>
      </c>
      <c r="E358" s="27" t="s">
        <v>703</v>
      </c>
    </row>
    <row r="359">
      <c r="A359" s="1" t="s">
        <v>185</v>
      </c>
      <c r="B359" s="1">
        <v>83</v>
      </c>
      <c r="C359" s="26" t="s">
        <v>907</v>
      </c>
      <c r="D359" t="s">
        <v>239</v>
      </c>
      <c r="E359" s="27" t="s">
        <v>908</v>
      </c>
      <c r="F359" s="28" t="s">
        <v>285</v>
      </c>
      <c r="G359" s="29">
        <v>13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242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191</v>
      </c>
      <c r="E360" s="27" t="s">
        <v>243</v>
      </c>
    </row>
    <row r="361">
      <c r="A361" s="1" t="s">
        <v>193</v>
      </c>
      <c r="E361" s="33" t="s">
        <v>906</v>
      </c>
    </row>
    <row r="362">
      <c r="A362" s="1" t="s">
        <v>194</v>
      </c>
      <c r="E362" s="27" t="s">
        <v>703</v>
      </c>
    </row>
    <row r="363">
      <c r="A363" s="1" t="s">
        <v>185</v>
      </c>
      <c r="B363" s="1">
        <v>84</v>
      </c>
      <c r="C363" s="26" t="s">
        <v>909</v>
      </c>
      <c r="D363" t="s">
        <v>239</v>
      </c>
      <c r="E363" s="27" t="s">
        <v>910</v>
      </c>
      <c r="F363" s="28" t="s">
        <v>285</v>
      </c>
      <c r="G363" s="29">
        <v>13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242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191</v>
      </c>
      <c r="E364" s="27" t="s">
        <v>243</v>
      </c>
    </row>
    <row r="365">
      <c r="A365" s="1" t="s">
        <v>193</v>
      </c>
      <c r="E365" s="33" t="s">
        <v>906</v>
      </c>
    </row>
    <row r="366">
      <c r="A366" s="1" t="s">
        <v>194</v>
      </c>
      <c r="E366" s="27" t="s">
        <v>703</v>
      </c>
    </row>
    <row r="367">
      <c r="A367" s="1" t="s">
        <v>185</v>
      </c>
      <c r="B367" s="1">
        <v>85</v>
      </c>
      <c r="C367" s="26" t="s">
        <v>911</v>
      </c>
      <c r="D367" t="s">
        <v>239</v>
      </c>
      <c r="E367" s="27" t="s">
        <v>912</v>
      </c>
      <c r="F367" s="28" t="s">
        <v>285</v>
      </c>
      <c r="G367" s="29">
        <v>13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242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191</v>
      </c>
      <c r="E368" s="27" t="s">
        <v>243</v>
      </c>
    </row>
    <row r="369">
      <c r="A369" s="1" t="s">
        <v>193</v>
      </c>
      <c r="E369" s="33" t="s">
        <v>906</v>
      </c>
    </row>
    <row r="370">
      <c r="A370" s="1" t="s">
        <v>194</v>
      </c>
      <c r="E370" s="27" t="s">
        <v>703</v>
      </c>
    </row>
    <row r="371">
      <c r="A371" s="1" t="s">
        <v>185</v>
      </c>
      <c r="B371" s="1">
        <v>86</v>
      </c>
      <c r="C371" s="26" t="s">
        <v>913</v>
      </c>
      <c r="D371" t="s">
        <v>239</v>
      </c>
      <c r="E371" s="27" t="s">
        <v>914</v>
      </c>
      <c r="F371" s="28" t="s">
        <v>285</v>
      </c>
      <c r="G371" s="29">
        <v>26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242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191</v>
      </c>
      <c r="E372" s="27" t="s">
        <v>243</v>
      </c>
    </row>
    <row r="373">
      <c r="A373" s="1" t="s">
        <v>193</v>
      </c>
      <c r="E373" s="33" t="s">
        <v>915</v>
      </c>
    </row>
    <row r="374">
      <c r="A374" s="1" t="s">
        <v>194</v>
      </c>
      <c r="E374" s="27" t="s">
        <v>703</v>
      </c>
    </row>
    <row r="375">
      <c r="A375" s="1" t="s">
        <v>185</v>
      </c>
      <c r="B375" s="1">
        <v>87</v>
      </c>
      <c r="C375" s="26" t="s">
        <v>916</v>
      </c>
      <c r="D375" t="s">
        <v>239</v>
      </c>
      <c r="E375" s="27" t="s">
        <v>917</v>
      </c>
      <c r="F375" s="28" t="s">
        <v>285</v>
      </c>
      <c r="G375" s="29">
        <v>26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242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191</v>
      </c>
      <c r="E376" s="27" t="s">
        <v>243</v>
      </c>
    </row>
    <row r="377">
      <c r="A377" s="1" t="s">
        <v>193</v>
      </c>
      <c r="E377" s="33" t="s">
        <v>915</v>
      </c>
    </row>
    <row r="378">
      <c r="A378" s="1" t="s">
        <v>194</v>
      </c>
      <c r="E378" s="27" t="s">
        <v>703</v>
      </c>
    </row>
    <row r="379">
      <c r="A379" s="1" t="s">
        <v>185</v>
      </c>
      <c r="B379" s="1">
        <v>88</v>
      </c>
      <c r="C379" s="26" t="s">
        <v>918</v>
      </c>
      <c r="D379" t="s">
        <v>239</v>
      </c>
      <c r="E379" s="27" t="s">
        <v>919</v>
      </c>
      <c r="F379" s="28" t="s">
        <v>285</v>
      </c>
      <c r="G379" s="29">
        <v>32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242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191</v>
      </c>
      <c r="E380" s="27" t="s">
        <v>243</v>
      </c>
    </row>
    <row r="381">
      <c r="A381" s="1" t="s">
        <v>193</v>
      </c>
      <c r="E381" s="33" t="s">
        <v>920</v>
      </c>
    </row>
    <row r="382">
      <c r="A382" s="1" t="s">
        <v>194</v>
      </c>
      <c r="E382" s="27" t="s">
        <v>703</v>
      </c>
    </row>
    <row r="383">
      <c r="A383" s="1" t="s">
        <v>185</v>
      </c>
      <c r="B383" s="1">
        <v>89</v>
      </c>
      <c r="C383" s="26" t="s">
        <v>921</v>
      </c>
      <c r="D383" t="s">
        <v>239</v>
      </c>
      <c r="E383" s="27" t="s">
        <v>922</v>
      </c>
      <c r="F383" s="28" t="s">
        <v>285</v>
      </c>
      <c r="G383" s="29">
        <v>32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242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191</v>
      </c>
      <c r="E384" s="27" t="s">
        <v>243</v>
      </c>
    </row>
    <row r="385">
      <c r="A385" s="1" t="s">
        <v>193</v>
      </c>
      <c r="E385" s="33" t="s">
        <v>920</v>
      </c>
    </row>
    <row r="386">
      <c r="A386" s="1" t="s">
        <v>194</v>
      </c>
      <c r="E386" s="27" t="s">
        <v>703</v>
      </c>
    </row>
    <row r="387">
      <c r="A387" s="1" t="s">
        <v>185</v>
      </c>
      <c r="B387" s="1">
        <v>90</v>
      </c>
      <c r="C387" s="26" t="s">
        <v>923</v>
      </c>
      <c r="D387" t="s">
        <v>239</v>
      </c>
      <c r="E387" s="27" t="s">
        <v>924</v>
      </c>
      <c r="F387" s="28" t="s">
        <v>285</v>
      </c>
      <c r="G387" s="29">
        <v>320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242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191</v>
      </c>
      <c r="E388" s="27" t="s">
        <v>243</v>
      </c>
    </row>
    <row r="389">
      <c r="A389" s="1" t="s">
        <v>193</v>
      </c>
      <c r="E389" s="33" t="s">
        <v>925</v>
      </c>
    </row>
    <row r="390">
      <c r="A390" s="1" t="s">
        <v>194</v>
      </c>
      <c r="E390" s="27" t="s">
        <v>703</v>
      </c>
    </row>
    <row r="391">
      <c r="A391" s="1" t="s">
        <v>185</v>
      </c>
      <c r="B391" s="1">
        <v>91</v>
      </c>
      <c r="C391" s="26" t="s">
        <v>926</v>
      </c>
      <c r="D391" t="s">
        <v>239</v>
      </c>
      <c r="E391" s="27" t="s">
        <v>927</v>
      </c>
      <c r="F391" s="28" t="s">
        <v>285</v>
      </c>
      <c r="G391" s="29">
        <v>320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242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191</v>
      </c>
      <c r="E392" s="27" t="s">
        <v>243</v>
      </c>
    </row>
    <row r="393">
      <c r="A393" s="1" t="s">
        <v>193</v>
      </c>
      <c r="E393" s="33" t="s">
        <v>925</v>
      </c>
    </row>
    <row r="394">
      <c r="A394" s="1" t="s">
        <v>194</v>
      </c>
      <c r="E394" s="27" t="s">
        <v>703</v>
      </c>
    </row>
    <row r="395">
      <c r="A395" s="1" t="s">
        <v>185</v>
      </c>
      <c r="B395" s="1">
        <v>94</v>
      </c>
      <c r="C395" s="26" t="s">
        <v>928</v>
      </c>
      <c r="D395" t="s">
        <v>239</v>
      </c>
      <c r="E395" s="27" t="s">
        <v>929</v>
      </c>
      <c r="F395" s="28" t="s">
        <v>285</v>
      </c>
      <c r="G395" s="29">
        <v>35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242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191</v>
      </c>
      <c r="E396" s="27" t="s">
        <v>243</v>
      </c>
    </row>
    <row r="397">
      <c r="A397" s="1" t="s">
        <v>193</v>
      </c>
      <c r="E397" s="33" t="s">
        <v>783</v>
      </c>
    </row>
    <row r="398">
      <c r="A398" s="1" t="s">
        <v>194</v>
      </c>
      <c r="E398" s="27" t="s">
        <v>703</v>
      </c>
    </row>
    <row r="399">
      <c r="A399" s="1" t="s">
        <v>185</v>
      </c>
      <c r="B399" s="1">
        <v>95</v>
      </c>
      <c r="C399" s="26" t="s">
        <v>930</v>
      </c>
      <c r="D399" t="s">
        <v>239</v>
      </c>
      <c r="E399" s="27" t="s">
        <v>931</v>
      </c>
      <c r="F399" s="28" t="s">
        <v>285</v>
      </c>
      <c r="G399" s="29">
        <v>35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242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191</v>
      </c>
      <c r="E400" s="27" t="s">
        <v>243</v>
      </c>
    </row>
    <row r="401">
      <c r="A401" s="1" t="s">
        <v>193</v>
      </c>
      <c r="E401" s="33" t="s">
        <v>783</v>
      </c>
    </row>
    <row r="402">
      <c r="A402" s="1" t="s">
        <v>194</v>
      </c>
      <c r="E402" s="27" t="s">
        <v>703</v>
      </c>
    </row>
    <row r="403">
      <c r="A403" s="1" t="s">
        <v>185</v>
      </c>
      <c r="B403" s="1">
        <v>96</v>
      </c>
      <c r="C403" s="26" t="s">
        <v>932</v>
      </c>
      <c r="D403" t="s">
        <v>239</v>
      </c>
      <c r="E403" s="27" t="s">
        <v>933</v>
      </c>
      <c r="F403" s="28" t="s">
        <v>285</v>
      </c>
      <c r="G403" s="29">
        <v>35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242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191</v>
      </c>
      <c r="E404" s="27" t="s">
        <v>243</v>
      </c>
    </row>
    <row r="405">
      <c r="A405" s="1" t="s">
        <v>193</v>
      </c>
      <c r="E405" s="33" t="s">
        <v>783</v>
      </c>
    </row>
    <row r="406">
      <c r="A406" s="1" t="s">
        <v>194</v>
      </c>
      <c r="E406" s="27" t="s">
        <v>703</v>
      </c>
    </row>
    <row r="407">
      <c r="A407" s="1" t="s">
        <v>185</v>
      </c>
      <c r="B407" s="1">
        <v>97</v>
      </c>
      <c r="C407" s="26" t="s">
        <v>934</v>
      </c>
      <c r="D407" t="s">
        <v>239</v>
      </c>
      <c r="E407" s="27" t="s">
        <v>935</v>
      </c>
      <c r="F407" s="28" t="s">
        <v>285</v>
      </c>
      <c r="G407" s="29">
        <v>35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242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191</v>
      </c>
      <c r="E408" s="27" t="s">
        <v>243</v>
      </c>
    </row>
    <row r="409">
      <c r="A409" s="1" t="s">
        <v>193</v>
      </c>
      <c r="E409" s="33" t="s">
        <v>783</v>
      </c>
    </row>
    <row r="410">
      <c r="A410" s="1" t="s">
        <v>194</v>
      </c>
      <c r="E410" s="27" t="s">
        <v>703</v>
      </c>
    </row>
    <row r="411">
      <c r="A411" s="1" t="s">
        <v>185</v>
      </c>
      <c r="B411" s="1">
        <v>103</v>
      </c>
      <c r="C411" s="26" t="s">
        <v>936</v>
      </c>
      <c r="D411" t="s">
        <v>239</v>
      </c>
      <c r="E411" s="27" t="s">
        <v>937</v>
      </c>
      <c r="F411" s="28" t="s">
        <v>289</v>
      </c>
      <c r="G411" s="29">
        <v>525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242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191</v>
      </c>
      <c r="E412" s="27" t="s">
        <v>243</v>
      </c>
    </row>
    <row r="413">
      <c r="A413" s="1" t="s">
        <v>193</v>
      </c>
      <c r="E413" s="33" t="s">
        <v>726</v>
      </c>
    </row>
    <row r="414">
      <c r="A414" s="1" t="s">
        <v>194</v>
      </c>
      <c r="E414" s="27" t="s">
        <v>703</v>
      </c>
    </row>
    <row r="415">
      <c r="A415" s="1" t="s">
        <v>185</v>
      </c>
      <c r="B415" s="1">
        <v>104</v>
      </c>
      <c r="C415" s="26" t="s">
        <v>938</v>
      </c>
      <c r="D415" t="s">
        <v>239</v>
      </c>
      <c r="E415" s="27" t="s">
        <v>939</v>
      </c>
      <c r="F415" s="28" t="s">
        <v>289</v>
      </c>
      <c r="G415" s="29">
        <v>525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242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191</v>
      </c>
      <c r="E416" s="27" t="s">
        <v>243</v>
      </c>
    </row>
    <row r="417">
      <c r="A417" s="1" t="s">
        <v>193</v>
      </c>
      <c r="E417" s="33" t="s">
        <v>726</v>
      </c>
    </row>
    <row r="418">
      <c r="A418" s="1" t="s">
        <v>194</v>
      </c>
      <c r="E418" s="27" t="s">
        <v>703</v>
      </c>
    </row>
    <row r="419">
      <c r="A419" s="1" t="s">
        <v>185</v>
      </c>
      <c r="B419" s="1">
        <v>105</v>
      </c>
      <c r="C419" s="26" t="s">
        <v>940</v>
      </c>
      <c r="D419" t="s">
        <v>239</v>
      </c>
      <c r="E419" s="27" t="s">
        <v>941</v>
      </c>
      <c r="F419" s="28" t="s">
        <v>285</v>
      </c>
      <c r="G419" s="29">
        <v>14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242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191</v>
      </c>
      <c r="E420" s="27" t="s">
        <v>243</v>
      </c>
    </row>
    <row r="421">
      <c r="A421" s="1" t="s">
        <v>193</v>
      </c>
      <c r="E421" s="33" t="s">
        <v>942</v>
      </c>
    </row>
    <row r="422">
      <c r="A422" s="1" t="s">
        <v>194</v>
      </c>
      <c r="E422" s="27" t="s">
        <v>703</v>
      </c>
    </row>
    <row r="423">
      <c r="A423" s="1" t="s">
        <v>185</v>
      </c>
      <c r="B423" s="1">
        <v>106</v>
      </c>
      <c r="C423" s="26" t="s">
        <v>943</v>
      </c>
      <c r="D423" t="s">
        <v>239</v>
      </c>
      <c r="E423" s="27" t="s">
        <v>944</v>
      </c>
      <c r="F423" s="28" t="s">
        <v>285</v>
      </c>
      <c r="G423" s="29">
        <v>6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242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191</v>
      </c>
      <c r="E424" s="27" t="s">
        <v>243</v>
      </c>
    </row>
    <row r="425">
      <c r="A425" s="1" t="s">
        <v>193</v>
      </c>
      <c r="E425" s="33" t="s">
        <v>724</v>
      </c>
    </row>
    <row r="426">
      <c r="A426" s="1" t="s">
        <v>194</v>
      </c>
      <c r="E426" s="27" t="s">
        <v>703</v>
      </c>
    </row>
    <row r="427">
      <c r="A427" s="1" t="s">
        <v>185</v>
      </c>
      <c r="B427" s="1">
        <v>107</v>
      </c>
      <c r="C427" s="26" t="s">
        <v>945</v>
      </c>
      <c r="D427" t="s">
        <v>239</v>
      </c>
      <c r="E427" s="27" t="s">
        <v>946</v>
      </c>
      <c r="F427" s="28" t="s">
        <v>285</v>
      </c>
      <c r="G427" s="29">
        <v>2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242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191</v>
      </c>
      <c r="E428" s="27" t="s">
        <v>243</v>
      </c>
    </row>
    <row r="429">
      <c r="A429" s="1" t="s">
        <v>193</v>
      </c>
      <c r="E429" s="33" t="s">
        <v>871</v>
      </c>
    </row>
    <row r="430">
      <c r="A430" s="1" t="s">
        <v>194</v>
      </c>
      <c r="E430" s="27" t="s">
        <v>703</v>
      </c>
    </row>
    <row r="431">
      <c r="A431" s="1" t="s">
        <v>185</v>
      </c>
      <c r="B431" s="1">
        <v>108</v>
      </c>
      <c r="C431" s="26" t="s">
        <v>947</v>
      </c>
      <c r="D431" t="s">
        <v>239</v>
      </c>
      <c r="E431" s="27" t="s">
        <v>948</v>
      </c>
      <c r="F431" s="28" t="s">
        <v>285</v>
      </c>
      <c r="G431" s="29">
        <v>13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242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191</v>
      </c>
      <c r="E432" s="27" t="s">
        <v>243</v>
      </c>
    </row>
    <row r="433">
      <c r="A433" s="1" t="s">
        <v>193</v>
      </c>
      <c r="E433" s="33" t="s">
        <v>906</v>
      </c>
    </row>
    <row r="434">
      <c r="A434" s="1" t="s">
        <v>194</v>
      </c>
      <c r="E434" s="27" t="s">
        <v>703</v>
      </c>
    </row>
    <row r="435">
      <c r="A435" s="1" t="s">
        <v>185</v>
      </c>
      <c r="B435" s="1">
        <v>109</v>
      </c>
      <c r="C435" s="26" t="s">
        <v>949</v>
      </c>
      <c r="D435" t="s">
        <v>239</v>
      </c>
      <c r="E435" s="27" t="s">
        <v>950</v>
      </c>
      <c r="F435" s="28" t="s">
        <v>285</v>
      </c>
      <c r="G435" s="29">
        <v>9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242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191</v>
      </c>
      <c r="E436" s="27" t="s">
        <v>243</v>
      </c>
    </row>
    <row r="437">
      <c r="A437" s="1" t="s">
        <v>193</v>
      </c>
      <c r="E437" s="33" t="s">
        <v>951</v>
      </c>
    </row>
    <row r="438">
      <c r="A438" s="1" t="s">
        <v>194</v>
      </c>
      <c r="E438" s="27" t="s">
        <v>703</v>
      </c>
    </row>
    <row r="439">
      <c r="A439" s="1" t="s">
        <v>185</v>
      </c>
      <c r="B439" s="1">
        <v>110</v>
      </c>
      <c r="C439" s="26" t="s">
        <v>952</v>
      </c>
      <c r="D439" t="s">
        <v>239</v>
      </c>
      <c r="E439" s="27" t="s">
        <v>953</v>
      </c>
      <c r="F439" s="28" t="s">
        <v>285</v>
      </c>
      <c r="G439" s="29">
        <v>6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242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191</v>
      </c>
      <c r="E440" s="27" t="s">
        <v>243</v>
      </c>
    </row>
    <row r="441">
      <c r="A441" s="1" t="s">
        <v>193</v>
      </c>
      <c r="E441" s="33" t="s">
        <v>724</v>
      </c>
    </row>
    <row r="442">
      <c r="A442" s="1" t="s">
        <v>194</v>
      </c>
      <c r="E442" s="27" t="s">
        <v>703</v>
      </c>
    </row>
    <row r="443">
      <c r="A443" s="1" t="s">
        <v>185</v>
      </c>
      <c r="B443" s="1">
        <v>111</v>
      </c>
      <c r="C443" s="26" t="s">
        <v>954</v>
      </c>
      <c r="D443" t="s">
        <v>239</v>
      </c>
      <c r="E443" s="27" t="s">
        <v>955</v>
      </c>
      <c r="F443" s="28" t="s">
        <v>285</v>
      </c>
      <c r="G443" s="29">
        <v>6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242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191</v>
      </c>
      <c r="E444" s="27" t="s">
        <v>243</v>
      </c>
    </row>
    <row r="445">
      <c r="A445" s="1" t="s">
        <v>193</v>
      </c>
      <c r="E445" s="33" t="s">
        <v>724</v>
      </c>
    </row>
    <row r="446">
      <c r="A446" s="1" t="s">
        <v>194</v>
      </c>
      <c r="E446" s="27" t="s">
        <v>703</v>
      </c>
    </row>
    <row r="447">
      <c r="A447" s="1" t="s">
        <v>185</v>
      </c>
      <c r="B447" s="1">
        <v>112</v>
      </c>
      <c r="C447" s="26" t="s">
        <v>956</v>
      </c>
      <c r="D447" t="s">
        <v>239</v>
      </c>
      <c r="E447" s="27" t="s">
        <v>957</v>
      </c>
      <c r="F447" s="28" t="s">
        <v>285</v>
      </c>
      <c r="G447" s="29">
        <v>20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242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191</v>
      </c>
      <c r="E448" s="27" t="s">
        <v>243</v>
      </c>
    </row>
    <row r="449">
      <c r="A449" s="1" t="s">
        <v>193</v>
      </c>
      <c r="E449" s="33" t="s">
        <v>743</v>
      </c>
    </row>
    <row r="450">
      <c r="A450" s="1" t="s">
        <v>194</v>
      </c>
      <c r="E450" s="27" t="s">
        <v>703</v>
      </c>
    </row>
    <row r="451">
      <c r="A451" s="1" t="s">
        <v>185</v>
      </c>
      <c r="B451" s="1">
        <v>113</v>
      </c>
      <c r="C451" s="26" t="s">
        <v>958</v>
      </c>
      <c r="D451" t="s">
        <v>239</v>
      </c>
      <c r="E451" s="27" t="s">
        <v>959</v>
      </c>
      <c r="F451" s="28" t="s">
        <v>285</v>
      </c>
      <c r="G451" s="29">
        <v>20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242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191</v>
      </c>
      <c r="E452" s="27" t="s">
        <v>243</v>
      </c>
    </row>
    <row r="453">
      <c r="A453" s="1" t="s">
        <v>193</v>
      </c>
      <c r="E453" s="33" t="s">
        <v>743</v>
      </c>
    </row>
    <row r="454">
      <c r="A454" s="1" t="s">
        <v>194</v>
      </c>
      <c r="E454" s="27" t="s">
        <v>703</v>
      </c>
    </row>
    <row r="455">
      <c r="A455" s="1" t="s">
        <v>185</v>
      </c>
      <c r="B455" s="1">
        <v>114</v>
      </c>
      <c r="C455" s="26" t="s">
        <v>960</v>
      </c>
      <c r="D455" t="s">
        <v>239</v>
      </c>
      <c r="E455" s="27" t="s">
        <v>961</v>
      </c>
      <c r="F455" s="28" t="s">
        <v>285</v>
      </c>
      <c r="G455" s="29">
        <v>6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242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191</v>
      </c>
      <c r="E456" s="27" t="s">
        <v>243</v>
      </c>
    </row>
    <row r="457">
      <c r="A457" s="1" t="s">
        <v>193</v>
      </c>
      <c r="E457" s="33" t="s">
        <v>724</v>
      </c>
    </row>
    <row r="458">
      <c r="A458" s="1" t="s">
        <v>194</v>
      </c>
      <c r="E458" s="27" t="s">
        <v>703</v>
      </c>
    </row>
    <row r="459">
      <c r="A459" s="1" t="s">
        <v>185</v>
      </c>
      <c r="B459" s="1">
        <v>115</v>
      </c>
      <c r="C459" s="26" t="s">
        <v>962</v>
      </c>
      <c r="D459" t="s">
        <v>239</v>
      </c>
      <c r="E459" s="27" t="s">
        <v>963</v>
      </c>
      <c r="F459" s="28" t="s">
        <v>285</v>
      </c>
      <c r="G459" s="29">
        <v>6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242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191</v>
      </c>
      <c r="E460" s="27" t="s">
        <v>243</v>
      </c>
    </row>
    <row r="461">
      <c r="A461" s="1" t="s">
        <v>193</v>
      </c>
      <c r="E461" s="33" t="s">
        <v>724</v>
      </c>
    </row>
    <row r="462">
      <c r="A462" s="1" t="s">
        <v>194</v>
      </c>
      <c r="E462" s="27" t="s">
        <v>703</v>
      </c>
    </row>
    <row r="463">
      <c r="A463" s="1" t="s">
        <v>185</v>
      </c>
      <c r="B463" s="1">
        <v>116</v>
      </c>
      <c r="C463" s="26" t="s">
        <v>964</v>
      </c>
      <c r="D463" t="s">
        <v>239</v>
      </c>
      <c r="E463" s="27" t="s">
        <v>965</v>
      </c>
      <c r="F463" s="28" t="s">
        <v>285</v>
      </c>
      <c r="G463" s="29">
        <v>5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242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191</v>
      </c>
      <c r="E464" s="27" t="s">
        <v>243</v>
      </c>
    </row>
    <row r="465">
      <c r="A465" s="1" t="s">
        <v>193</v>
      </c>
      <c r="E465" s="33" t="s">
        <v>855</v>
      </c>
    </row>
    <row r="466">
      <c r="A466" s="1" t="s">
        <v>194</v>
      </c>
      <c r="E466" s="27" t="s">
        <v>703</v>
      </c>
    </row>
    <row r="467">
      <c r="A467" s="1" t="s">
        <v>185</v>
      </c>
      <c r="B467" s="1">
        <v>117</v>
      </c>
      <c r="C467" s="26" t="s">
        <v>966</v>
      </c>
      <c r="D467" t="s">
        <v>239</v>
      </c>
      <c r="E467" s="27" t="s">
        <v>967</v>
      </c>
      <c r="F467" s="28" t="s">
        <v>285</v>
      </c>
      <c r="G467" s="29">
        <v>5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242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191</v>
      </c>
      <c r="E468" s="27" t="s">
        <v>243</v>
      </c>
    </row>
    <row r="469">
      <c r="A469" s="1" t="s">
        <v>193</v>
      </c>
      <c r="E469" s="33" t="s">
        <v>855</v>
      </c>
    </row>
    <row r="470">
      <c r="A470" s="1" t="s">
        <v>194</v>
      </c>
      <c r="E470" s="27" t="s">
        <v>703</v>
      </c>
    </row>
    <row r="471">
      <c r="A471" s="1" t="s">
        <v>185</v>
      </c>
      <c r="B471" s="1">
        <v>118</v>
      </c>
      <c r="C471" s="26" t="s">
        <v>968</v>
      </c>
      <c r="D471" t="s">
        <v>239</v>
      </c>
      <c r="E471" s="27" t="s">
        <v>969</v>
      </c>
      <c r="F471" s="28" t="s">
        <v>285</v>
      </c>
      <c r="G471" s="29">
        <v>16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242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191</v>
      </c>
      <c r="E472" s="27" t="s">
        <v>243</v>
      </c>
    </row>
    <row r="473">
      <c r="A473" s="1" t="s">
        <v>193</v>
      </c>
      <c r="E473" s="33" t="s">
        <v>841</v>
      </c>
    </row>
    <row r="474">
      <c r="A474" s="1" t="s">
        <v>194</v>
      </c>
      <c r="E474" s="27" t="s">
        <v>703</v>
      </c>
    </row>
    <row r="475">
      <c r="A475" s="1" t="s">
        <v>185</v>
      </c>
      <c r="B475" s="1">
        <v>119</v>
      </c>
      <c r="C475" s="26" t="s">
        <v>970</v>
      </c>
      <c r="D475" t="s">
        <v>239</v>
      </c>
      <c r="E475" s="27" t="s">
        <v>971</v>
      </c>
      <c r="F475" s="28" t="s">
        <v>285</v>
      </c>
      <c r="G475" s="29">
        <v>460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242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191</v>
      </c>
      <c r="E476" s="27" t="s">
        <v>243</v>
      </c>
    </row>
    <row r="477">
      <c r="A477" s="1" t="s">
        <v>193</v>
      </c>
      <c r="E477" s="33" t="s">
        <v>972</v>
      </c>
    </row>
    <row r="478">
      <c r="A478" s="1" t="s">
        <v>194</v>
      </c>
      <c r="E478" s="27" t="s">
        <v>703</v>
      </c>
    </row>
    <row r="479" ht="25.5">
      <c r="A479" s="1" t="s">
        <v>185</v>
      </c>
      <c r="B479" s="1">
        <v>120</v>
      </c>
      <c r="C479" s="26" t="s">
        <v>973</v>
      </c>
      <c r="D479" t="s">
        <v>239</v>
      </c>
      <c r="E479" s="27" t="s">
        <v>974</v>
      </c>
      <c r="F479" s="28" t="s">
        <v>285</v>
      </c>
      <c r="G479" s="29">
        <v>115</v>
      </c>
      <c r="H479" s="28">
        <v>0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242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191</v>
      </c>
      <c r="E480" s="27" t="s">
        <v>243</v>
      </c>
    </row>
    <row r="481">
      <c r="A481" s="1" t="s">
        <v>193</v>
      </c>
      <c r="E481" s="33" t="s">
        <v>975</v>
      </c>
    </row>
    <row r="482">
      <c r="A482" s="1" t="s">
        <v>194</v>
      </c>
      <c r="E482" s="27" t="s">
        <v>703</v>
      </c>
    </row>
    <row r="483" ht="25.5">
      <c r="A483" s="1" t="s">
        <v>185</v>
      </c>
      <c r="B483" s="1">
        <v>121</v>
      </c>
      <c r="C483" s="26" t="s">
        <v>976</v>
      </c>
      <c r="D483" t="s">
        <v>239</v>
      </c>
      <c r="E483" s="27" t="s">
        <v>977</v>
      </c>
      <c r="F483" s="28" t="s">
        <v>830</v>
      </c>
      <c r="G483" s="29">
        <v>130</v>
      </c>
      <c r="H483" s="28">
        <v>0</v>
      </c>
      <c r="I483" s="30">
        <f>ROUND(G483*H483,P4)</f>
        <v>0</v>
      </c>
      <c r="L483" s="31">
        <v>0</v>
      </c>
      <c r="M483" s="24">
        <f>ROUND(G483*L483,P4)</f>
        <v>0</v>
      </c>
      <c r="N483" s="25" t="s">
        <v>242</v>
      </c>
      <c r="O483" s="32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191</v>
      </c>
      <c r="E484" s="27" t="s">
        <v>243</v>
      </c>
    </row>
    <row r="485">
      <c r="A485" s="1" t="s">
        <v>193</v>
      </c>
      <c r="E485" s="33" t="s">
        <v>978</v>
      </c>
    </row>
    <row r="486">
      <c r="A486" s="1" t="s">
        <v>194</v>
      </c>
      <c r="E486" s="27" t="s">
        <v>703</v>
      </c>
    </row>
    <row r="487">
      <c r="A487" s="1" t="s">
        <v>185</v>
      </c>
      <c r="B487" s="1">
        <v>122</v>
      </c>
      <c r="C487" s="26" t="s">
        <v>979</v>
      </c>
      <c r="D487" t="s">
        <v>239</v>
      </c>
      <c r="E487" s="27" t="s">
        <v>980</v>
      </c>
      <c r="F487" s="28" t="s">
        <v>981</v>
      </c>
      <c r="G487" s="29">
        <v>312</v>
      </c>
      <c r="H487" s="28">
        <v>0</v>
      </c>
      <c r="I487" s="30">
        <f>ROUND(G487*H487,P4)</f>
        <v>0</v>
      </c>
      <c r="L487" s="31">
        <v>0</v>
      </c>
      <c r="M487" s="24">
        <f>ROUND(G487*L487,P4)</f>
        <v>0</v>
      </c>
      <c r="N487" s="25" t="s">
        <v>242</v>
      </c>
      <c r="O487" s="32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191</v>
      </c>
      <c r="E488" s="27" t="s">
        <v>243</v>
      </c>
    </row>
    <row r="489">
      <c r="A489" s="1" t="s">
        <v>193</v>
      </c>
      <c r="E489" s="33" t="s">
        <v>982</v>
      </c>
    </row>
    <row r="490">
      <c r="A490" s="1" t="s">
        <v>194</v>
      </c>
      <c r="E490" s="27" t="s">
        <v>703</v>
      </c>
    </row>
    <row r="491">
      <c r="A491" s="1" t="s">
        <v>185</v>
      </c>
      <c r="B491" s="1">
        <v>38</v>
      </c>
      <c r="C491" s="26" t="s">
        <v>983</v>
      </c>
      <c r="D491" t="s">
        <v>239</v>
      </c>
      <c r="E491" s="27" t="s">
        <v>984</v>
      </c>
      <c r="F491" s="28" t="s">
        <v>337</v>
      </c>
      <c r="G491" s="29">
        <v>2</v>
      </c>
      <c r="H491" s="28">
        <v>0</v>
      </c>
      <c r="I491" s="30">
        <f>ROUND(G491*H491,P4)</f>
        <v>0</v>
      </c>
      <c r="L491" s="31">
        <v>0</v>
      </c>
      <c r="M491" s="24">
        <f>ROUND(G491*L491,P4)</f>
        <v>0</v>
      </c>
      <c r="N491" s="25" t="s">
        <v>242</v>
      </c>
      <c r="O491" s="32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191</v>
      </c>
      <c r="E492" s="27" t="s">
        <v>243</v>
      </c>
    </row>
    <row r="493">
      <c r="A493" s="1" t="s">
        <v>193</v>
      </c>
      <c r="E493" s="33" t="s">
        <v>871</v>
      </c>
    </row>
    <row r="494">
      <c r="A494" s="1" t="s">
        <v>194</v>
      </c>
      <c r="E494" s="27" t="s">
        <v>703</v>
      </c>
    </row>
    <row r="495">
      <c r="A495" s="1" t="s">
        <v>185</v>
      </c>
      <c r="B495" s="1">
        <v>123</v>
      </c>
      <c r="C495" s="26" t="s">
        <v>985</v>
      </c>
      <c r="D495" t="s">
        <v>239</v>
      </c>
      <c r="E495" s="27" t="s">
        <v>986</v>
      </c>
      <c r="F495" s="28" t="s">
        <v>285</v>
      </c>
      <c r="G495" s="29">
        <v>408</v>
      </c>
      <c r="H495" s="28">
        <v>0</v>
      </c>
      <c r="I495" s="30">
        <f>ROUND(G495*H495,P4)</f>
        <v>0</v>
      </c>
      <c r="L495" s="31">
        <v>0</v>
      </c>
      <c r="M495" s="24">
        <f>ROUND(G495*L495,P4)</f>
        <v>0</v>
      </c>
      <c r="N495" s="25" t="s">
        <v>242</v>
      </c>
      <c r="O495" s="32">
        <f>M495*AA495</f>
        <v>0</v>
      </c>
      <c r="P495" s="1">
        <v>3</v>
      </c>
      <c r="AA495" s="1">
        <f>IF(P495=1,$O$3,IF(P495=2,$O$4,$O$5))</f>
        <v>0</v>
      </c>
    </row>
    <row r="496">
      <c r="A496" s="1" t="s">
        <v>191</v>
      </c>
      <c r="E496" s="27" t="s">
        <v>243</v>
      </c>
    </row>
    <row r="497">
      <c r="A497" s="1" t="s">
        <v>193</v>
      </c>
      <c r="E497" s="33" t="s">
        <v>987</v>
      </c>
    </row>
    <row r="498">
      <c r="A498" s="1" t="s">
        <v>194</v>
      </c>
      <c r="E498" s="27" t="s">
        <v>703</v>
      </c>
    </row>
    <row r="499">
      <c r="A499" s="1" t="s">
        <v>185</v>
      </c>
      <c r="B499" s="1">
        <v>124</v>
      </c>
      <c r="C499" s="26" t="s">
        <v>988</v>
      </c>
      <c r="D499" t="s">
        <v>239</v>
      </c>
      <c r="E499" s="27" t="s">
        <v>989</v>
      </c>
      <c r="F499" s="28" t="s">
        <v>285</v>
      </c>
      <c r="G499" s="29">
        <v>408</v>
      </c>
      <c r="H499" s="28">
        <v>0</v>
      </c>
      <c r="I499" s="30">
        <f>ROUND(G499*H499,P4)</f>
        <v>0</v>
      </c>
      <c r="L499" s="31">
        <v>0</v>
      </c>
      <c r="M499" s="24">
        <f>ROUND(G499*L499,P4)</f>
        <v>0</v>
      </c>
      <c r="N499" s="25" t="s">
        <v>242</v>
      </c>
      <c r="O499" s="32">
        <f>M499*AA499</f>
        <v>0</v>
      </c>
      <c r="P499" s="1">
        <v>3</v>
      </c>
      <c r="AA499" s="1">
        <f>IF(P499=1,$O$3,IF(P499=2,$O$4,$O$5))</f>
        <v>0</v>
      </c>
    </row>
    <row r="500">
      <c r="A500" s="1" t="s">
        <v>191</v>
      </c>
      <c r="E500" s="27" t="s">
        <v>243</v>
      </c>
    </row>
    <row r="501">
      <c r="A501" s="1" t="s">
        <v>193</v>
      </c>
      <c r="E501" s="33" t="s">
        <v>987</v>
      </c>
    </row>
    <row r="502">
      <c r="A502" s="1" t="s">
        <v>194</v>
      </c>
      <c r="E502" s="27" t="s">
        <v>703</v>
      </c>
    </row>
    <row r="503">
      <c r="A503" s="1" t="s">
        <v>185</v>
      </c>
      <c r="B503" s="1">
        <v>125</v>
      </c>
      <c r="C503" s="26" t="s">
        <v>990</v>
      </c>
      <c r="D503" t="s">
        <v>239</v>
      </c>
      <c r="E503" s="27" t="s">
        <v>991</v>
      </c>
      <c r="F503" s="28" t="s">
        <v>285</v>
      </c>
      <c r="G503" s="29">
        <v>40</v>
      </c>
      <c r="H503" s="28">
        <v>0</v>
      </c>
      <c r="I503" s="30">
        <f>ROUND(G503*H503,P4)</f>
        <v>0</v>
      </c>
      <c r="L503" s="31">
        <v>0</v>
      </c>
      <c r="M503" s="24">
        <f>ROUND(G503*L503,P4)</f>
        <v>0</v>
      </c>
      <c r="N503" s="25" t="s">
        <v>242</v>
      </c>
      <c r="O503" s="32">
        <f>M503*AA503</f>
        <v>0</v>
      </c>
      <c r="P503" s="1">
        <v>3</v>
      </c>
      <c r="AA503" s="1">
        <f>IF(P503=1,$O$3,IF(P503=2,$O$4,$O$5))</f>
        <v>0</v>
      </c>
    </row>
    <row r="504">
      <c r="A504" s="1" t="s">
        <v>191</v>
      </c>
      <c r="E504" s="27" t="s">
        <v>243</v>
      </c>
    </row>
    <row r="505">
      <c r="A505" s="1" t="s">
        <v>193</v>
      </c>
      <c r="E505" s="33" t="s">
        <v>992</v>
      </c>
    </row>
    <row r="506">
      <c r="A506" s="1" t="s">
        <v>194</v>
      </c>
      <c r="E506" s="27" t="s">
        <v>703</v>
      </c>
    </row>
    <row r="507">
      <c r="A507" s="1" t="s">
        <v>185</v>
      </c>
      <c r="B507" s="1">
        <v>126</v>
      </c>
      <c r="C507" s="26" t="s">
        <v>993</v>
      </c>
      <c r="D507" t="s">
        <v>239</v>
      </c>
      <c r="E507" s="27" t="s">
        <v>994</v>
      </c>
      <c r="F507" s="28" t="s">
        <v>285</v>
      </c>
      <c r="G507" s="29">
        <v>40</v>
      </c>
      <c r="H507" s="28">
        <v>0</v>
      </c>
      <c r="I507" s="30">
        <f>ROUND(G507*H507,P4)</f>
        <v>0</v>
      </c>
      <c r="L507" s="31">
        <v>0</v>
      </c>
      <c r="M507" s="24">
        <f>ROUND(G507*L507,P4)</f>
        <v>0</v>
      </c>
      <c r="N507" s="25" t="s">
        <v>242</v>
      </c>
      <c r="O507" s="32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191</v>
      </c>
      <c r="E508" s="27" t="s">
        <v>243</v>
      </c>
    </row>
    <row r="509">
      <c r="A509" s="1" t="s">
        <v>193</v>
      </c>
      <c r="E509" s="33" t="s">
        <v>992</v>
      </c>
    </row>
    <row r="510">
      <c r="A510" s="1" t="s">
        <v>194</v>
      </c>
      <c r="E510" s="27" t="s">
        <v>703</v>
      </c>
    </row>
    <row r="511">
      <c r="A511" s="1" t="s">
        <v>185</v>
      </c>
      <c r="B511" s="1">
        <v>127</v>
      </c>
      <c r="C511" s="26" t="s">
        <v>995</v>
      </c>
      <c r="D511" t="s">
        <v>239</v>
      </c>
      <c r="E511" s="27" t="s">
        <v>996</v>
      </c>
      <c r="F511" s="28" t="s">
        <v>285</v>
      </c>
      <c r="G511" s="29">
        <v>30</v>
      </c>
      <c r="H511" s="28">
        <v>0</v>
      </c>
      <c r="I511" s="30">
        <f>ROUND(G511*H511,P4)</f>
        <v>0</v>
      </c>
      <c r="L511" s="31">
        <v>0</v>
      </c>
      <c r="M511" s="24">
        <f>ROUND(G511*L511,P4)</f>
        <v>0</v>
      </c>
      <c r="N511" s="25" t="s">
        <v>242</v>
      </c>
      <c r="O511" s="32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191</v>
      </c>
      <c r="E512" s="27" t="s">
        <v>243</v>
      </c>
    </row>
    <row r="513">
      <c r="A513" s="1" t="s">
        <v>193</v>
      </c>
      <c r="E513" s="33" t="s">
        <v>707</v>
      </c>
    </row>
    <row r="514">
      <c r="A514" s="1" t="s">
        <v>194</v>
      </c>
      <c r="E514" s="27" t="s">
        <v>703</v>
      </c>
    </row>
    <row r="515">
      <c r="A515" s="1" t="s">
        <v>185</v>
      </c>
      <c r="B515" s="1">
        <v>128</v>
      </c>
      <c r="C515" s="26" t="s">
        <v>997</v>
      </c>
      <c r="D515" t="s">
        <v>239</v>
      </c>
      <c r="E515" s="27" t="s">
        <v>998</v>
      </c>
      <c r="F515" s="28" t="s">
        <v>285</v>
      </c>
      <c r="G515" s="29">
        <v>30</v>
      </c>
      <c r="H515" s="28">
        <v>0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242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191</v>
      </c>
      <c r="E516" s="27" t="s">
        <v>243</v>
      </c>
    </row>
    <row r="517">
      <c r="A517" s="1" t="s">
        <v>193</v>
      </c>
      <c r="E517" s="33" t="s">
        <v>707</v>
      </c>
    </row>
    <row r="518">
      <c r="A518" s="1" t="s">
        <v>194</v>
      </c>
      <c r="E518" s="27" t="s">
        <v>703</v>
      </c>
    </row>
    <row r="519" ht="25.5">
      <c r="A519" s="1" t="s">
        <v>185</v>
      </c>
      <c r="B519" s="1">
        <v>64</v>
      </c>
      <c r="C519" s="26" t="s">
        <v>999</v>
      </c>
      <c r="D519" t="s">
        <v>239</v>
      </c>
      <c r="E519" s="27" t="s">
        <v>1000</v>
      </c>
      <c r="F519" s="28" t="s">
        <v>285</v>
      </c>
      <c r="G519" s="29">
        <v>5</v>
      </c>
      <c r="H519" s="28">
        <v>0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759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>
      <c r="A520" s="1" t="s">
        <v>191</v>
      </c>
      <c r="E520" s="27" t="s">
        <v>243</v>
      </c>
    </row>
    <row r="521">
      <c r="A521" s="1" t="s">
        <v>193</v>
      </c>
      <c r="E521" s="33" t="s">
        <v>855</v>
      </c>
    </row>
    <row r="522" ht="114.75">
      <c r="A522" s="1" t="s">
        <v>194</v>
      </c>
      <c r="E522" s="27" t="s">
        <v>1001</v>
      </c>
    </row>
    <row r="523">
      <c r="A523" s="1" t="s">
        <v>185</v>
      </c>
      <c r="B523" s="1">
        <v>129</v>
      </c>
      <c r="C523" s="26" t="s">
        <v>1002</v>
      </c>
      <c r="D523" t="s">
        <v>239</v>
      </c>
      <c r="E523" s="27" t="s">
        <v>1003</v>
      </c>
      <c r="F523" s="28" t="s">
        <v>289</v>
      </c>
      <c r="G523" s="29">
        <v>8820</v>
      </c>
      <c r="H523" s="28">
        <v>0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759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191</v>
      </c>
      <c r="E524" s="27" t="s">
        <v>243</v>
      </c>
    </row>
    <row r="525">
      <c r="A525" s="1" t="s">
        <v>193</v>
      </c>
      <c r="E525" s="33" t="s">
        <v>1004</v>
      </c>
    </row>
    <row r="526" ht="102">
      <c r="A526" s="1" t="s">
        <v>194</v>
      </c>
      <c r="E526" s="27" t="s">
        <v>1005</v>
      </c>
    </row>
    <row r="527">
      <c r="A527" s="1" t="s">
        <v>182</v>
      </c>
      <c r="C527" s="22" t="s">
        <v>1006</v>
      </c>
      <c r="E527" s="23" t="s">
        <v>1007</v>
      </c>
      <c r="L527" s="24">
        <f>SUMIFS(L528:L555,A528:A555,"P")</f>
        <v>0</v>
      </c>
      <c r="M527" s="24">
        <f>SUMIFS(M528:M555,A528:A555,"P")</f>
        <v>0</v>
      </c>
      <c r="N527" s="25"/>
    </row>
    <row r="528" ht="25.5">
      <c r="A528" s="1" t="s">
        <v>185</v>
      </c>
      <c r="B528" s="1">
        <v>130</v>
      </c>
      <c r="C528" s="26" t="s">
        <v>186</v>
      </c>
      <c r="D528" t="s">
        <v>187</v>
      </c>
      <c r="E528" s="27" t="s">
        <v>188</v>
      </c>
      <c r="F528" s="28" t="s">
        <v>189</v>
      </c>
      <c r="G528" s="29">
        <v>234.38</v>
      </c>
      <c r="H528" s="28">
        <v>0</v>
      </c>
      <c r="I528" s="30">
        <f>ROUND(G528*H528,P4)</f>
        <v>0</v>
      </c>
      <c r="L528" s="31">
        <v>0</v>
      </c>
      <c r="M528" s="24">
        <f>ROUND(G528*L528,P4)</f>
        <v>0</v>
      </c>
      <c r="N528" s="25" t="s">
        <v>190</v>
      </c>
      <c r="O528" s="32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191</v>
      </c>
      <c r="E529" s="27" t="s">
        <v>192</v>
      </c>
    </row>
    <row r="530">
      <c r="A530" s="1" t="s">
        <v>193</v>
      </c>
      <c r="E530" s="33" t="s">
        <v>1008</v>
      </c>
    </row>
    <row r="531" ht="153">
      <c r="A531" s="1" t="s">
        <v>194</v>
      </c>
      <c r="E531" s="27" t="s">
        <v>195</v>
      </c>
    </row>
    <row r="532" ht="25.5">
      <c r="A532" s="1" t="s">
        <v>185</v>
      </c>
      <c r="B532" s="1">
        <v>131</v>
      </c>
      <c r="C532" s="26" t="s">
        <v>1009</v>
      </c>
      <c r="D532" t="s">
        <v>1010</v>
      </c>
      <c r="E532" s="27" t="s">
        <v>1011</v>
      </c>
      <c r="F532" s="28" t="s">
        <v>189</v>
      </c>
      <c r="G532" s="29">
        <v>0.10000000000000001</v>
      </c>
      <c r="H532" s="28">
        <v>0</v>
      </c>
      <c r="I532" s="30">
        <f>ROUND(G532*H532,P4)</f>
        <v>0</v>
      </c>
      <c r="L532" s="31">
        <v>0</v>
      </c>
      <c r="M532" s="24">
        <f>ROUND(G532*L532,P4)</f>
        <v>0</v>
      </c>
      <c r="N532" s="25" t="s">
        <v>190</v>
      </c>
      <c r="O532" s="32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191</v>
      </c>
      <c r="E533" s="27" t="s">
        <v>192</v>
      </c>
    </row>
    <row r="534">
      <c r="A534" s="1" t="s">
        <v>193</v>
      </c>
      <c r="E534" s="33" t="s">
        <v>801</v>
      </c>
    </row>
    <row r="535" ht="153">
      <c r="A535" s="1" t="s">
        <v>194</v>
      </c>
      <c r="E535" s="27" t="s">
        <v>195</v>
      </c>
    </row>
    <row r="536" ht="25.5">
      <c r="A536" s="1" t="s">
        <v>185</v>
      </c>
      <c r="B536" s="1">
        <v>132</v>
      </c>
      <c r="C536" s="26" t="s">
        <v>1012</v>
      </c>
      <c r="D536" t="s">
        <v>1013</v>
      </c>
      <c r="E536" s="27" t="s">
        <v>1014</v>
      </c>
      <c r="F536" s="28" t="s">
        <v>189</v>
      </c>
      <c r="G536" s="29">
        <v>0.10000000000000001</v>
      </c>
      <c r="H536" s="28">
        <v>0</v>
      </c>
      <c r="I536" s="30">
        <f>ROUND(G536*H536,P4)</f>
        <v>0</v>
      </c>
      <c r="L536" s="31">
        <v>0</v>
      </c>
      <c r="M536" s="24">
        <f>ROUND(G536*L536,P4)</f>
        <v>0</v>
      </c>
      <c r="N536" s="25" t="s">
        <v>190</v>
      </c>
      <c r="O536" s="32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191</v>
      </c>
      <c r="E537" s="27" t="s">
        <v>192</v>
      </c>
    </row>
    <row r="538">
      <c r="A538" s="1" t="s">
        <v>193</v>
      </c>
      <c r="E538" s="33" t="s">
        <v>801</v>
      </c>
    </row>
    <row r="539" ht="153">
      <c r="A539" s="1" t="s">
        <v>194</v>
      </c>
      <c r="E539" s="27" t="s">
        <v>195</v>
      </c>
    </row>
    <row r="540" ht="25.5">
      <c r="A540" s="1" t="s">
        <v>185</v>
      </c>
      <c r="B540" s="1">
        <v>134</v>
      </c>
      <c r="C540" s="26" t="s">
        <v>202</v>
      </c>
      <c r="D540" t="s">
        <v>203</v>
      </c>
      <c r="E540" s="27" t="s">
        <v>204</v>
      </c>
      <c r="F540" s="28" t="s">
        <v>189</v>
      </c>
      <c r="G540" s="29">
        <v>46</v>
      </c>
      <c r="H540" s="28">
        <v>0</v>
      </c>
      <c r="I540" s="30">
        <f>ROUND(G540*H540,P4)</f>
        <v>0</v>
      </c>
      <c r="L540" s="31">
        <v>0</v>
      </c>
      <c r="M540" s="24">
        <f>ROUND(G540*L540,P4)</f>
        <v>0</v>
      </c>
      <c r="N540" s="25" t="s">
        <v>190</v>
      </c>
      <c r="O540" s="32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191</v>
      </c>
      <c r="E541" s="27" t="s">
        <v>192</v>
      </c>
    </row>
    <row r="542">
      <c r="A542" s="1" t="s">
        <v>193</v>
      </c>
      <c r="E542" s="33" t="s">
        <v>864</v>
      </c>
    </row>
    <row r="543" ht="153">
      <c r="A543" s="1" t="s">
        <v>194</v>
      </c>
      <c r="E543" s="27" t="s">
        <v>195</v>
      </c>
    </row>
    <row r="544" ht="25.5">
      <c r="A544" s="1" t="s">
        <v>185</v>
      </c>
      <c r="B544" s="1">
        <v>136</v>
      </c>
      <c r="C544" s="26" t="s">
        <v>205</v>
      </c>
      <c r="D544" t="s">
        <v>206</v>
      </c>
      <c r="E544" s="27" t="s">
        <v>207</v>
      </c>
      <c r="F544" s="28" t="s">
        <v>189</v>
      </c>
      <c r="G544" s="29">
        <v>10</v>
      </c>
      <c r="H544" s="28">
        <v>0</v>
      </c>
      <c r="I544" s="30">
        <f>ROUND(G544*H544,P4)</f>
        <v>0</v>
      </c>
      <c r="L544" s="31">
        <v>0</v>
      </c>
      <c r="M544" s="24">
        <f>ROUND(G544*L544,P4)</f>
        <v>0</v>
      </c>
      <c r="N544" s="25" t="s">
        <v>190</v>
      </c>
      <c r="O544" s="32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191</v>
      </c>
      <c r="E545" s="27" t="s">
        <v>192</v>
      </c>
    </row>
    <row r="546">
      <c r="A546" s="1" t="s">
        <v>193</v>
      </c>
      <c r="E546" s="33" t="s">
        <v>706</v>
      </c>
    </row>
    <row r="547" ht="153">
      <c r="A547" s="1" t="s">
        <v>194</v>
      </c>
      <c r="E547" s="27" t="s">
        <v>1015</v>
      </c>
    </row>
    <row r="548" ht="25.5">
      <c r="A548" s="1" t="s">
        <v>185</v>
      </c>
      <c r="B548" s="1">
        <v>133</v>
      </c>
      <c r="C548" s="26" t="s">
        <v>218</v>
      </c>
      <c r="D548" t="s">
        <v>219</v>
      </c>
      <c r="E548" s="27" t="s">
        <v>220</v>
      </c>
      <c r="F548" s="28" t="s">
        <v>189</v>
      </c>
      <c r="G548" s="29">
        <v>0.10000000000000001</v>
      </c>
      <c r="H548" s="28">
        <v>0</v>
      </c>
      <c r="I548" s="30">
        <f>ROUND(G548*H548,P4)</f>
        <v>0</v>
      </c>
      <c r="L548" s="31">
        <v>0</v>
      </c>
      <c r="M548" s="24">
        <f>ROUND(G548*L548,P4)</f>
        <v>0</v>
      </c>
      <c r="N548" s="25" t="s">
        <v>190</v>
      </c>
      <c r="O548" s="32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191</v>
      </c>
      <c r="E549" s="27" t="s">
        <v>192</v>
      </c>
    </row>
    <row r="550">
      <c r="A550" s="1" t="s">
        <v>193</v>
      </c>
      <c r="E550" s="33" t="s">
        <v>801</v>
      </c>
    </row>
    <row r="551" ht="153">
      <c r="A551" s="1" t="s">
        <v>194</v>
      </c>
      <c r="E551" s="27" t="s">
        <v>195</v>
      </c>
    </row>
    <row r="552" ht="25.5">
      <c r="A552" s="1" t="s">
        <v>185</v>
      </c>
      <c r="B552" s="1">
        <v>135</v>
      </c>
      <c r="C552" s="26" t="s">
        <v>230</v>
      </c>
      <c r="D552" t="s">
        <v>231</v>
      </c>
      <c r="E552" s="27" t="s">
        <v>232</v>
      </c>
      <c r="F552" s="28" t="s">
        <v>189</v>
      </c>
      <c r="G552" s="29">
        <v>0.20000000000000001</v>
      </c>
      <c r="H552" s="28">
        <v>0</v>
      </c>
      <c r="I552" s="30">
        <f>ROUND(G552*H552,P4)</f>
        <v>0</v>
      </c>
      <c r="L552" s="31">
        <v>0</v>
      </c>
      <c r="M552" s="24">
        <f>ROUND(G552*L552,P4)</f>
        <v>0</v>
      </c>
      <c r="N552" s="25" t="s">
        <v>190</v>
      </c>
      <c r="O552" s="32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191</v>
      </c>
      <c r="E553" s="27" t="s">
        <v>192</v>
      </c>
    </row>
    <row r="554">
      <c r="A554" s="1" t="s">
        <v>193</v>
      </c>
      <c r="E554" s="33" t="s">
        <v>1016</v>
      </c>
    </row>
    <row r="555" ht="153">
      <c r="A555" s="1" t="s">
        <v>194</v>
      </c>
      <c r="E555" s="27" t="s">
        <v>195</v>
      </c>
    </row>
  </sheetData>
  <sheetProtection sheet="1" objects="1" scenarios="1" spinCount="100000" saltValue="QQxdgXcg//I3fIobH+nT0qzwLSW/pdLfO0nQU4i6H/XRKMfxqiDE6ZuXEVZ6aCt5SecV8h1N1D7Hw8bGW63bkA==" hashValue="mvjrp17x0JcMx/A9yd6QDdI20OMJrVU5gi9L/JsZxTRTsHXnm/vRuW2JNGUiVWe7neT6BWDVhy49DUB3ZKQ/g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COUNTIFS(L8:L184,"=0",A8:A184,"P")+COUNTIFS(L8:L184,"",A8:A184,"P")+SUM(Q8:Q184)</f>
        <v>0</v>
      </c>
    </row>
    <row r="8">
      <c r="A8" s="1" t="s">
        <v>180</v>
      </c>
      <c r="C8" s="22" t="s">
        <v>1017</v>
      </c>
      <c r="E8" s="23" t="s">
        <v>29</v>
      </c>
      <c r="L8" s="24">
        <f>L9+L102+L159</f>
        <v>0</v>
      </c>
      <c r="M8" s="24">
        <f>M9+M102+M159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SUMIFS(L10:L101,A10:A101,"P")</f>
        <v>0</v>
      </c>
      <c r="M9" s="24">
        <f>SUMIFS(M10:M101,A10:A101,"P")</f>
        <v>0</v>
      </c>
      <c r="N9" s="25"/>
    </row>
    <row r="10">
      <c r="A10" s="1" t="s">
        <v>185</v>
      </c>
      <c r="B10" s="1">
        <v>5</v>
      </c>
      <c r="C10" s="26" t="s">
        <v>700</v>
      </c>
      <c r="D10" t="s">
        <v>239</v>
      </c>
      <c r="E10" s="27" t="s">
        <v>701</v>
      </c>
      <c r="F10" s="28" t="s">
        <v>269</v>
      </c>
      <c r="G10" s="29">
        <v>10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706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6</v>
      </c>
      <c r="C14" s="26" t="s">
        <v>704</v>
      </c>
      <c r="D14" t="s">
        <v>239</v>
      </c>
      <c r="E14" s="27" t="s">
        <v>705</v>
      </c>
      <c r="F14" s="28" t="s">
        <v>285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871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2</v>
      </c>
      <c r="C18" s="26" t="s">
        <v>256</v>
      </c>
      <c r="D18" t="s">
        <v>239</v>
      </c>
      <c r="E18" s="27" t="s">
        <v>257</v>
      </c>
      <c r="F18" s="28" t="s">
        <v>241</v>
      </c>
      <c r="G18" s="29">
        <v>233.09999999999999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1018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3</v>
      </c>
      <c r="C22" s="26" t="s">
        <v>262</v>
      </c>
      <c r="D22" t="s">
        <v>239</v>
      </c>
      <c r="E22" s="27" t="s">
        <v>263</v>
      </c>
      <c r="F22" s="28" t="s">
        <v>241</v>
      </c>
      <c r="G22" s="29">
        <v>209.78999999999999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1019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7</v>
      </c>
      <c r="C26" s="26" t="s">
        <v>713</v>
      </c>
      <c r="D26" t="s">
        <v>239</v>
      </c>
      <c r="E26" s="27" t="s">
        <v>714</v>
      </c>
      <c r="F26" s="28" t="s">
        <v>241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871</v>
      </c>
    </row>
    <row r="29">
      <c r="A29" s="1" t="s">
        <v>194</v>
      </c>
      <c r="E29" s="27" t="s">
        <v>703</v>
      </c>
    </row>
    <row r="30">
      <c r="A30" s="1" t="s">
        <v>185</v>
      </c>
      <c r="B30" s="1">
        <v>19</v>
      </c>
      <c r="C30" s="26" t="s">
        <v>718</v>
      </c>
      <c r="D30" t="s">
        <v>239</v>
      </c>
      <c r="E30" s="27" t="s">
        <v>719</v>
      </c>
      <c r="F30" s="28" t="s">
        <v>285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871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20</v>
      </c>
      <c r="C34" s="26" t="s">
        <v>283</v>
      </c>
      <c r="D34" t="s">
        <v>239</v>
      </c>
      <c r="E34" s="27" t="s">
        <v>284</v>
      </c>
      <c r="F34" s="28" t="s">
        <v>285</v>
      </c>
      <c r="G34" s="29">
        <v>6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724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21</v>
      </c>
      <c r="C38" s="26" t="s">
        <v>722</v>
      </c>
      <c r="D38" t="s">
        <v>239</v>
      </c>
      <c r="E38" s="27" t="s">
        <v>723</v>
      </c>
      <c r="F38" s="28" t="s">
        <v>285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871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8</v>
      </c>
      <c r="C42" s="26" t="s">
        <v>287</v>
      </c>
      <c r="D42" t="s">
        <v>239</v>
      </c>
      <c r="E42" s="27" t="s">
        <v>288</v>
      </c>
      <c r="F42" s="28" t="s">
        <v>289</v>
      </c>
      <c r="G42" s="29">
        <v>335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1020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11</v>
      </c>
      <c r="C46" s="26" t="s">
        <v>291</v>
      </c>
      <c r="D46" t="s">
        <v>239</v>
      </c>
      <c r="E46" s="27" t="s">
        <v>292</v>
      </c>
      <c r="F46" s="28" t="s">
        <v>289</v>
      </c>
      <c r="G46" s="29">
        <v>40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992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10</v>
      </c>
      <c r="C50" s="26" t="s">
        <v>1021</v>
      </c>
      <c r="D50" t="s">
        <v>239</v>
      </c>
      <c r="E50" s="27" t="s">
        <v>1022</v>
      </c>
      <c r="F50" s="28" t="s">
        <v>289</v>
      </c>
      <c r="G50" s="29">
        <v>45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1023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13</v>
      </c>
      <c r="C54" s="26" t="s">
        <v>294</v>
      </c>
      <c r="D54" t="s">
        <v>239</v>
      </c>
      <c r="E54" s="27" t="s">
        <v>295</v>
      </c>
      <c r="F54" s="28" t="s">
        <v>289</v>
      </c>
      <c r="G54" s="29">
        <v>360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814</v>
      </c>
    </row>
    <row r="57">
      <c r="A57" s="1" t="s">
        <v>194</v>
      </c>
      <c r="E57" s="27" t="s">
        <v>703</v>
      </c>
    </row>
    <row r="58" ht="25.5">
      <c r="A58" s="1" t="s">
        <v>185</v>
      </c>
      <c r="B58" s="1">
        <v>12</v>
      </c>
      <c r="C58" s="26" t="s">
        <v>732</v>
      </c>
      <c r="D58" t="s">
        <v>239</v>
      </c>
      <c r="E58" s="27" t="s">
        <v>733</v>
      </c>
      <c r="F58" s="28" t="s">
        <v>289</v>
      </c>
      <c r="G58" s="29">
        <v>30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707</v>
      </c>
    </row>
    <row r="61">
      <c r="A61" s="1" t="s">
        <v>194</v>
      </c>
      <c r="E61" s="27" t="s">
        <v>703</v>
      </c>
    </row>
    <row r="62" ht="25.5">
      <c r="A62" s="1" t="s">
        <v>185</v>
      </c>
      <c r="B62" s="1">
        <v>9</v>
      </c>
      <c r="C62" s="26" t="s">
        <v>735</v>
      </c>
      <c r="D62" t="s">
        <v>239</v>
      </c>
      <c r="E62" s="27" t="s">
        <v>736</v>
      </c>
      <c r="F62" s="28" t="s">
        <v>289</v>
      </c>
      <c r="G62" s="29">
        <v>335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1020</v>
      </c>
    </row>
    <row r="65">
      <c r="A65" s="1" t="s">
        <v>194</v>
      </c>
      <c r="E65" s="27" t="s">
        <v>703</v>
      </c>
    </row>
    <row r="66" ht="25.5">
      <c r="A66" s="1" t="s">
        <v>185</v>
      </c>
      <c r="B66" s="1">
        <v>15</v>
      </c>
      <c r="C66" s="26" t="s">
        <v>1024</v>
      </c>
      <c r="D66" t="s">
        <v>239</v>
      </c>
      <c r="E66" s="27" t="s">
        <v>1025</v>
      </c>
      <c r="F66" s="28" t="s">
        <v>285</v>
      </c>
      <c r="G66" s="29">
        <v>6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724</v>
      </c>
    </row>
    <row r="69">
      <c r="A69" s="1" t="s">
        <v>194</v>
      </c>
      <c r="E69" s="27" t="s">
        <v>703</v>
      </c>
    </row>
    <row r="70">
      <c r="A70" s="1" t="s">
        <v>185</v>
      </c>
      <c r="B70" s="1">
        <v>16</v>
      </c>
      <c r="C70" s="26" t="s">
        <v>750</v>
      </c>
      <c r="D70" t="s">
        <v>239</v>
      </c>
      <c r="E70" s="27" t="s">
        <v>751</v>
      </c>
      <c r="F70" s="28" t="s">
        <v>285</v>
      </c>
      <c r="G70" s="29">
        <v>10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706</v>
      </c>
    </row>
    <row r="73">
      <c r="A73" s="1" t="s">
        <v>194</v>
      </c>
      <c r="E73" s="27" t="s">
        <v>703</v>
      </c>
    </row>
    <row r="74">
      <c r="A74" s="1" t="s">
        <v>185</v>
      </c>
      <c r="B74" s="1">
        <v>17</v>
      </c>
      <c r="C74" s="26" t="s">
        <v>752</v>
      </c>
      <c r="D74" t="s">
        <v>239</v>
      </c>
      <c r="E74" s="27" t="s">
        <v>753</v>
      </c>
      <c r="F74" s="28" t="s">
        <v>285</v>
      </c>
      <c r="G74" s="29">
        <v>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724</v>
      </c>
    </row>
    <row r="77">
      <c r="A77" s="1" t="s">
        <v>194</v>
      </c>
      <c r="E77" s="27" t="s">
        <v>703</v>
      </c>
    </row>
    <row r="78" ht="25.5">
      <c r="A78" s="1" t="s">
        <v>185</v>
      </c>
      <c r="B78" s="1">
        <v>18</v>
      </c>
      <c r="C78" s="26" t="s">
        <v>755</v>
      </c>
      <c r="D78" t="s">
        <v>239</v>
      </c>
      <c r="E78" s="27" t="s">
        <v>756</v>
      </c>
      <c r="F78" s="28" t="s">
        <v>285</v>
      </c>
      <c r="G78" s="29">
        <v>20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743</v>
      </c>
    </row>
    <row r="81">
      <c r="A81" s="1" t="s">
        <v>194</v>
      </c>
      <c r="E81" s="27" t="s">
        <v>703</v>
      </c>
    </row>
    <row r="82" ht="25.5">
      <c r="A82" s="1" t="s">
        <v>185</v>
      </c>
      <c r="B82" s="1">
        <v>22</v>
      </c>
      <c r="C82" s="26" t="s">
        <v>757</v>
      </c>
      <c r="D82" t="s">
        <v>239</v>
      </c>
      <c r="E82" s="27" t="s">
        <v>758</v>
      </c>
      <c r="F82" s="28" t="s">
        <v>385</v>
      </c>
      <c r="G82" s="29">
        <v>0.39000000000000001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759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1026</v>
      </c>
    </row>
    <row r="85" ht="89.25">
      <c r="A85" s="1" t="s">
        <v>194</v>
      </c>
      <c r="E85" s="27" t="s">
        <v>761</v>
      </c>
    </row>
    <row r="86" ht="38.25">
      <c r="A86" s="1" t="s">
        <v>185</v>
      </c>
      <c r="B86" s="1">
        <v>4</v>
      </c>
      <c r="C86" s="26" t="s">
        <v>762</v>
      </c>
      <c r="D86" t="s">
        <v>239</v>
      </c>
      <c r="E86" s="27" t="s">
        <v>763</v>
      </c>
      <c r="F86" s="28" t="s">
        <v>241</v>
      </c>
      <c r="G86" s="29">
        <v>10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759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706</v>
      </c>
    </row>
    <row r="89" ht="409.5">
      <c r="A89" s="1" t="s">
        <v>194</v>
      </c>
      <c r="E89" s="27" t="s">
        <v>764</v>
      </c>
    </row>
    <row r="90" ht="25.5">
      <c r="A90" s="1" t="s">
        <v>185</v>
      </c>
      <c r="B90" s="1">
        <v>14</v>
      </c>
      <c r="C90" s="26" t="s">
        <v>765</v>
      </c>
      <c r="D90" t="s">
        <v>239</v>
      </c>
      <c r="E90" s="27" t="s">
        <v>766</v>
      </c>
      <c r="F90" s="28" t="s">
        <v>285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759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855</v>
      </c>
    </row>
    <row r="93" ht="76.5">
      <c r="A93" s="1" t="s">
        <v>194</v>
      </c>
      <c r="E93" s="27" t="s">
        <v>767</v>
      </c>
    </row>
    <row r="94">
      <c r="A94" s="1" t="s">
        <v>185</v>
      </c>
      <c r="B94" s="1">
        <v>1</v>
      </c>
      <c r="C94" s="26" t="s">
        <v>768</v>
      </c>
      <c r="D94" t="s">
        <v>239</v>
      </c>
      <c r="E94" s="27" t="s">
        <v>769</v>
      </c>
      <c r="F94" s="28" t="s">
        <v>385</v>
      </c>
      <c r="G94" s="29">
        <v>0.39000000000000001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759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1026</v>
      </c>
    </row>
    <row r="97" ht="76.5">
      <c r="A97" s="1" t="s">
        <v>194</v>
      </c>
      <c r="E97" s="27" t="s">
        <v>770</v>
      </c>
    </row>
    <row r="98">
      <c r="A98" s="1" t="s">
        <v>185</v>
      </c>
      <c r="B98" s="1">
        <v>23</v>
      </c>
      <c r="C98" s="26" t="s">
        <v>771</v>
      </c>
      <c r="D98" t="s">
        <v>239</v>
      </c>
      <c r="E98" s="27" t="s">
        <v>772</v>
      </c>
      <c r="F98" s="28" t="s">
        <v>385</v>
      </c>
      <c r="G98" s="29">
        <v>0.39000000000000001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759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1026</v>
      </c>
    </row>
    <row r="101" ht="89.25">
      <c r="A101" s="1" t="s">
        <v>194</v>
      </c>
      <c r="E101" s="27" t="s">
        <v>773</v>
      </c>
    </row>
    <row r="102">
      <c r="A102" s="1" t="s">
        <v>182</v>
      </c>
      <c r="C102" s="22" t="s">
        <v>778</v>
      </c>
      <c r="E102" s="23" t="s">
        <v>779</v>
      </c>
      <c r="L102" s="24">
        <f>SUMIFS(L103:L158,A103:A158,"P")</f>
        <v>0</v>
      </c>
      <c r="M102" s="24">
        <f>SUMIFS(M103:M158,A103:A158,"P")</f>
        <v>0</v>
      </c>
      <c r="N102" s="25"/>
    </row>
    <row r="103">
      <c r="A103" s="1" t="s">
        <v>185</v>
      </c>
      <c r="B103" s="1">
        <v>24</v>
      </c>
      <c r="C103" s="26" t="s">
        <v>799</v>
      </c>
      <c r="D103" t="s">
        <v>239</v>
      </c>
      <c r="E103" s="27" t="s">
        <v>800</v>
      </c>
      <c r="F103" s="28" t="s">
        <v>795</v>
      </c>
      <c r="G103" s="29">
        <v>1.1699999999999999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242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191</v>
      </c>
      <c r="E104" s="27" t="s">
        <v>243</v>
      </c>
    </row>
    <row r="105">
      <c r="A105" s="1" t="s">
        <v>193</v>
      </c>
      <c r="E105" s="33" t="s">
        <v>1027</v>
      </c>
    </row>
    <row r="106">
      <c r="A106" s="1" t="s">
        <v>194</v>
      </c>
      <c r="E106" s="27" t="s">
        <v>703</v>
      </c>
    </row>
    <row r="107">
      <c r="A107" s="1" t="s">
        <v>185</v>
      </c>
      <c r="B107" s="1">
        <v>28</v>
      </c>
      <c r="C107" s="26" t="s">
        <v>1028</v>
      </c>
      <c r="D107" t="s">
        <v>239</v>
      </c>
      <c r="E107" s="27" t="s">
        <v>1029</v>
      </c>
      <c r="F107" s="28" t="s">
        <v>289</v>
      </c>
      <c r="G107" s="29">
        <v>2000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242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191</v>
      </c>
      <c r="E108" s="27" t="s">
        <v>243</v>
      </c>
    </row>
    <row r="109">
      <c r="A109" s="1" t="s">
        <v>193</v>
      </c>
      <c r="E109" s="33" t="s">
        <v>702</v>
      </c>
    </row>
    <row r="110">
      <c r="A110" s="1" t="s">
        <v>194</v>
      </c>
      <c r="E110" s="27" t="s">
        <v>703</v>
      </c>
    </row>
    <row r="111">
      <c r="A111" s="1" t="s">
        <v>185</v>
      </c>
      <c r="B111" s="1">
        <v>25</v>
      </c>
      <c r="C111" s="26" t="s">
        <v>1030</v>
      </c>
      <c r="D111" t="s">
        <v>239</v>
      </c>
      <c r="E111" s="27" t="s">
        <v>1031</v>
      </c>
      <c r="F111" s="28" t="s">
        <v>285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242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191</v>
      </c>
      <c r="E112" s="27" t="s">
        <v>243</v>
      </c>
    </row>
    <row r="113">
      <c r="A113" s="1" t="s">
        <v>193</v>
      </c>
      <c r="E113" s="33" t="s">
        <v>792</v>
      </c>
    </row>
    <row r="114">
      <c r="A114" s="1" t="s">
        <v>194</v>
      </c>
      <c r="E114" s="27" t="s">
        <v>703</v>
      </c>
    </row>
    <row r="115">
      <c r="A115" s="1" t="s">
        <v>185</v>
      </c>
      <c r="B115" s="1">
        <v>26</v>
      </c>
      <c r="C115" s="26" t="s">
        <v>867</v>
      </c>
      <c r="D115" t="s">
        <v>239</v>
      </c>
      <c r="E115" s="27" t="s">
        <v>868</v>
      </c>
      <c r="F115" s="28" t="s">
        <v>285</v>
      </c>
      <c r="G115" s="29">
        <v>8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242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191</v>
      </c>
      <c r="E116" s="27" t="s">
        <v>243</v>
      </c>
    </row>
    <row r="117">
      <c r="A117" s="1" t="s">
        <v>193</v>
      </c>
      <c r="E117" s="33" t="s">
        <v>894</v>
      </c>
    </row>
    <row r="118">
      <c r="A118" s="1" t="s">
        <v>194</v>
      </c>
      <c r="E118" s="27" t="s">
        <v>703</v>
      </c>
    </row>
    <row r="119">
      <c r="A119" s="1" t="s">
        <v>185</v>
      </c>
      <c r="B119" s="1">
        <v>27</v>
      </c>
      <c r="C119" s="26" t="s">
        <v>1032</v>
      </c>
      <c r="D119" t="s">
        <v>239</v>
      </c>
      <c r="E119" s="27" t="s">
        <v>1033</v>
      </c>
      <c r="F119" s="28" t="s">
        <v>285</v>
      </c>
      <c r="G119" s="29">
        <v>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242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191</v>
      </c>
      <c r="E120" s="27" t="s">
        <v>243</v>
      </c>
    </row>
    <row r="121">
      <c r="A121" s="1" t="s">
        <v>193</v>
      </c>
      <c r="E121" s="33" t="s">
        <v>871</v>
      </c>
    </row>
    <row r="122">
      <c r="A122" s="1" t="s">
        <v>194</v>
      </c>
      <c r="E122" s="27" t="s">
        <v>703</v>
      </c>
    </row>
    <row r="123">
      <c r="A123" s="1" t="s">
        <v>185</v>
      </c>
      <c r="B123" s="1">
        <v>29</v>
      </c>
      <c r="C123" s="26" t="s">
        <v>1034</v>
      </c>
      <c r="D123" t="s">
        <v>239</v>
      </c>
      <c r="E123" s="27" t="s">
        <v>1035</v>
      </c>
      <c r="F123" s="28" t="s">
        <v>285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242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191</v>
      </c>
      <c r="E124" s="27" t="s">
        <v>243</v>
      </c>
    </row>
    <row r="125">
      <c r="A125" s="1" t="s">
        <v>193</v>
      </c>
      <c r="E125" s="33" t="s">
        <v>792</v>
      </c>
    </row>
    <row r="126">
      <c r="A126" s="1" t="s">
        <v>194</v>
      </c>
      <c r="E126" s="27" t="s">
        <v>703</v>
      </c>
    </row>
    <row r="127">
      <c r="A127" s="1" t="s">
        <v>185</v>
      </c>
      <c r="B127" s="1">
        <v>32</v>
      </c>
      <c r="C127" s="26" t="s">
        <v>1036</v>
      </c>
      <c r="D127" t="s">
        <v>239</v>
      </c>
      <c r="E127" s="27" t="s">
        <v>1037</v>
      </c>
      <c r="F127" s="28" t="s">
        <v>285</v>
      </c>
      <c r="G127" s="29">
        <v>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242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191</v>
      </c>
      <c r="E128" s="27" t="s">
        <v>243</v>
      </c>
    </row>
    <row r="129">
      <c r="A129" s="1" t="s">
        <v>193</v>
      </c>
      <c r="E129" s="33" t="s">
        <v>724</v>
      </c>
    </row>
    <row r="130">
      <c r="A130" s="1" t="s">
        <v>194</v>
      </c>
      <c r="E130" s="27" t="s">
        <v>703</v>
      </c>
    </row>
    <row r="131">
      <c r="A131" s="1" t="s">
        <v>185</v>
      </c>
      <c r="B131" s="1">
        <v>33</v>
      </c>
      <c r="C131" s="26" t="s">
        <v>958</v>
      </c>
      <c r="D131" t="s">
        <v>239</v>
      </c>
      <c r="E131" s="27" t="s">
        <v>959</v>
      </c>
      <c r="F131" s="28" t="s">
        <v>285</v>
      </c>
      <c r="G131" s="29">
        <v>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242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191</v>
      </c>
      <c r="E132" s="27" t="s">
        <v>243</v>
      </c>
    </row>
    <row r="133">
      <c r="A133" s="1" t="s">
        <v>193</v>
      </c>
      <c r="E133" s="33" t="s">
        <v>724</v>
      </c>
    </row>
    <row r="134">
      <c r="A134" s="1" t="s">
        <v>194</v>
      </c>
      <c r="E134" s="27" t="s">
        <v>703</v>
      </c>
    </row>
    <row r="135">
      <c r="A135" s="1" t="s">
        <v>185</v>
      </c>
      <c r="B135" s="1">
        <v>30</v>
      </c>
      <c r="C135" s="26" t="s">
        <v>1038</v>
      </c>
      <c r="D135" t="s">
        <v>239</v>
      </c>
      <c r="E135" s="27" t="s">
        <v>1039</v>
      </c>
      <c r="F135" s="28" t="s">
        <v>285</v>
      </c>
      <c r="G135" s="29">
        <v>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951</v>
      </c>
    </row>
    <row r="138">
      <c r="A138" s="1" t="s">
        <v>194</v>
      </c>
      <c r="E138" s="27" t="s">
        <v>703</v>
      </c>
    </row>
    <row r="139">
      <c r="A139" s="1" t="s">
        <v>185</v>
      </c>
      <c r="B139" s="1">
        <v>31</v>
      </c>
      <c r="C139" s="26" t="s">
        <v>1040</v>
      </c>
      <c r="D139" t="s">
        <v>239</v>
      </c>
      <c r="E139" s="27" t="s">
        <v>1041</v>
      </c>
      <c r="F139" s="28" t="s">
        <v>285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>
      <c r="A141" s="1" t="s">
        <v>193</v>
      </c>
      <c r="E141" s="33" t="s">
        <v>951</v>
      </c>
    </row>
    <row r="142">
      <c r="A142" s="1" t="s">
        <v>194</v>
      </c>
      <c r="E142" s="27" t="s">
        <v>703</v>
      </c>
    </row>
    <row r="143">
      <c r="A143" s="1" t="s">
        <v>185</v>
      </c>
      <c r="B143" s="1">
        <v>34</v>
      </c>
      <c r="C143" s="26" t="s">
        <v>968</v>
      </c>
      <c r="D143" t="s">
        <v>239</v>
      </c>
      <c r="E143" s="27" t="s">
        <v>969</v>
      </c>
      <c r="F143" s="28" t="s">
        <v>285</v>
      </c>
      <c r="G143" s="29">
        <v>50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721</v>
      </c>
    </row>
    <row r="146">
      <c r="A146" s="1" t="s">
        <v>194</v>
      </c>
      <c r="E146" s="27" t="s">
        <v>703</v>
      </c>
    </row>
    <row r="147" ht="25.5">
      <c r="A147" s="1" t="s">
        <v>185</v>
      </c>
      <c r="B147" s="1">
        <v>35</v>
      </c>
      <c r="C147" s="26" t="s">
        <v>1042</v>
      </c>
      <c r="D147" t="s">
        <v>239</v>
      </c>
      <c r="E147" s="27" t="s">
        <v>1043</v>
      </c>
      <c r="F147" s="28" t="s">
        <v>1044</v>
      </c>
      <c r="G147" s="29">
        <v>50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721</v>
      </c>
    </row>
    <row r="150">
      <c r="A150" s="1" t="s">
        <v>194</v>
      </c>
      <c r="E150" s="27" t="s">
        <v>703</v>
      </c>
    </row>
    <row r="151">
      <c r="A151" s="1" t="s">
        <v>185</v>
      </c>
      <c r="B151" s="1">
        <v>36</v>
      </c>
      <c r="C151" s="26" t="s">
        <v>1045</v>
      </c>
      <c r="D151" t="s">
        <v>239</v>
      </c>
      <c r="E151" s="27" t="s">
        <v>1046</v>
      </c>
      <c r="F151" s="28" t="s">
        <v>981</v>
      </c>
      <c r="G151" s="29">
        <v>24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1047</v>
      </c>
    </row>
    <row r="154">
      <c r="A154" s="1" t="s">
        <v>194</v>
      </c>
      <c r="E154" s="27" t="s">
        <v>703</v>
      </c>
    </row>
    <row r="155">
      <c r="A155" s="1" t="s">
        <v>185</v>
      </c>
      <c r="B155" s="1">
        <v>37</v>
      </c>
      <c r="C155" s="26" t="s">
        <v>1002</v>
      </c>
      <c r="D155" t="s">
        <v>239</v>
      </c>
      <c r="E155" s="27" t="s">
        <v>1003</v>
      </c>
      <c r="F155" s="28" t="s">
        <v>289</v>
      </c>
      <c r="G155" s="29">
        <v>390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759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1048</v>
      </c>
    </row>
    <row r="158" ht="102">
      <c r="A158" s="1" t="s">
        <v>194</v>
      </c>
      <c r="E158" s="27" t="s">
        <v>1005</v>
      </c>
    </row>
    <row r="159">
      <c r="A159" s="1" t="s">
        <v>182</v>
      </c>
      <c r="C159" s="22" t="s">
        <v>1006</v>
      </c>
      <c r="E159" s="23" t="s">
        <v>1007</v>
      </c>
      <c r="L159" s="24">
        <f>SUMIFS(L160:L183,A160:A183,"P")</f>
        <v>0</v>
      </c>
      <c r="M159" s="24">
        <f>SUMIFS(M160:M183,A160:A183,"P")</f>
        <v>0</v>
      </c>
      <c r="N159" s="25"/>
    </row>
    <row r="160" ht="25.5">
      <c r="A160" s="1" t="s">
        <v>185</v>
      </c>
      <c r="B160" s="1">
        <v>38</v>
      </c>
      <c r="C160" s="26" t="s">
        <v>186</v>
      </c>
      <c r="D160" t="s">
        <v>187</v>
      </c>
      <c r="E160" s="27" t="s">
        <v>188</v>
      </c>
      <c r="F160" s="28" t="s">
        <v>189</v>
      </c>
      <c r="G160" s="29">
        <v>43.823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190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191</v>
      </c>
      <c r="E161" s="27" t="s">
        <v>192</v>
      </c>
    </row>
    <row r="162">
      <c r="A162" s="1" t="s">
        <v>193</v>
      </c>
      <c r="E162" s="33" t="s">
        <v>1049</v>
      </c>
    </row>
    <row r="163" ht="153">
      <c r="A163" s="1" t="s">
        <v>194</v>
      </c>
      <c r="E163" s="27" t="s">
        <v>195</v>
      </c>
    </row>
    <row r="164" ht="25.5">
      <c r="A164" s="1" t="s">
        <v>185</v>
      </c>
      <c r="B164" s="1">
        <v>39</v>
      </c>
      <c r="C164" s="26" t="s">
        <v>1009</v>
      </c>
      <c r="D164" t="s">
        <v>1010</v>
      </c>
      <c r="E164" s="27" t="s">
        <v>1011</v>
      </c>
      <c r="F164" s="28" t="s">
        <v>189</v>
      </c>
      <c r="G164" s="29">
        <v>0.10000000000000001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190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191</v>
      </c>
      <c r="E165" s="27" t="s">
        <v>192</v>
      </c>
    </row>
    <row r="166">
      <c r="A166" s="1" t="s">
        <v>193</v>
      </c>
      <c r="E166" s="33" t="s">
        <v>801</v>
      </c>
    </row>
    <row r="167" ht="153">
      <c r="A167" s="1" t="s">
        <v>194</v>
      </c>
      <c r="E167" s="27" t="s">
        <v>195</v>
      </c>
    </row>
    <row r="168" ht="25.5">
      <c r="A168" s="1" t="s">
        <v>185</v>
      </c>
      <c r="B168" s="1">
        <v>40</v>
      </c>
      <c r="C168" s="26" t="s">
        <v>1012</v>
      </c>
      <c r="D168" t="s">
        <v>1013</v>
      </c>
      <c r="E168" s="27" t="s">
        <v>1014</v>
      </c>
      <c r="F168" s="28" t="s">
        <v>189</v>
      </c>
      <c r="G168" s="29">
        <v>0.10000000000000001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190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191</v>
      </c>
      <c r="E169" s="27" t="s">
        <v>192</v>
      </c>
    </row>
    <row r="170">
      <c r="A170" s="1" t="s">
        <v>193</v>
      </c>
      <c r="E170" s="33" t="s">
        <v>801</v>
      </c>
    </row>
    <row r="171" ht="153">
      <c r="A171" s="1" t="s">
        <v>194</v>
      </c>
      <c r="E171" s="27" t="s">
        <v>195</v>
      </c>
    </row>
    <row r="172" ht="25.5">
      <c r="A172" s="1" t="s">
        <v>185</v>
      </c>
      <c r="B172" s="1">
        <v>43</v>
      </c>
      <c r="C172" s="26" t="s">
        <v>205</v>
      </c>
      <c r="D172" t="s">
        <v>206</v>
      </c>
      <c r="E172" s="27" t="s">
        <v>207</v>
      </c>
      <c r="F172" s="28" t="s">
        <v>189</v>
      </c>
      <c r="G172" s="29">
        <v>2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190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191</v>
      </c>
      <c r="E173" s="27" t="s">
        <v>192</v>
      </c>
    </row>
    <row r="174">
      <c r="A174" s="1" t="s">
        <v>193</v>
      </c>
      <c r="E174" s="33" t="s">
        <v>871</v>
      </c>
    </row>
    <row r="175" ht="153">
      <c r="A175" s="1" t="s">
        <v>194</v>
      </c>
      <c r="E175" s="27" t="s">
        <v>1015</v>
      </c>
    </row>
    <row r="176" ht="25.5">
      <c r="A176" s="1" t="s">
        <v>185</v>
      </c>
      <c r="B176" s="1">
        <v>41</v>
      </c>
      <c r="C176" s="26" t="s">
        <v>218</v>
      </c>
      <c r="D176" t="s">
        <v>219</v>
      </c>
      <c r="E176" s="27" t="s">
        <v>220</v>
      </c>
      <c r="F176" s="28" t="s">
        <v>189</v>
      </c>
      <c r="G176" s="29">
        <v>0.10000000000000001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190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191</v>
      </c>
      <c r="E177" s="27" t="s">
        <v>192</v>
      </c>
    </row>
    <row r="178">
      <c r="A178" s="1" t="s">
        <v>193</v>
      </c>
      <c r="E178" s="33" t="s">
        <v>801</v>
      </c>
    </row>
    <row r="179" ht="153">
      <c r="A179" s="1" t="s">
        <v>194</v>
      </c>
      <c r="E179" s="27" t="s">
        <v>195</v>
      </c>
    </row>
    <row r="180" ht="25.5">
      <c r="A180" s="1" t="s">
        <v>185</v>
      </c>
      <c r="B180" s="1">
        <v>42</v>
      </c>
      <c r="C180" s="26" t="s">
        <v>230</v>
      </c>
      <c r="D180" t="s">
        <v>231</v>
      </c>
      <c r="E180" s="27" t="s">
        <v>232</v>
      </c>
      <c r="F180" s="28" t="s">
        <v>189</v>
      </c>
      <c r="G180" s="29">
        <v>0.10000000000000001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190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191</v>
      </c>
      <c r="E181" s="27" t="s">
        <v>192</v>
      </c>
    </row>
    <row r="182">
      <c r="A182" s="1" t="s">
        <v>193</v>
      </c>
      <c r="E182" s="33" t="s">
        <v>801</v>
      </c>
    </row>
    <row r="183" ht="153">
      <c r="A183" s="1" t="s">
        <v>194</v>
      </c>
      <c r="E183" s="27" t="s">
        <v>195</v>
      </c>
    </row>
  </sheetData>
  <sheetProtection sheet="1" objects="1" scenarios="1" spinCount="100000" saltValue="SPuyNuu2VSQxlm5l9ngPNRZtrUBuKU8y7pAPbEWaE3RWDPwxO5rzNvFwA8GByLDsDsgoV1bZcamKJymS919yOw==" hashValue="Y3bzNoKr7jEo1eeEt0xCVSG7lkODfp5rIDfwwgXNg9vytLa5VHcW9A+gJoQ3am4nnDmwObwcTcSCOZ6yb2v8J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160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161</v>
      </c>
      <c r="B3" s="17" t="s">
        <v>162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163</v>
      </c>
      <c r="B4" s="17" t="s">
        <v>164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165</v>
      </c>
      <c r="B5" s="9" t="s">
        <v>166</v>
      </c>
      <c r="C5" s="9" t="s">
        <v>167</v>
      </c>
      <c r="D5" s="9" t="s">
        <v>168</v>
      </c>
      <c r="E5" s="9" t="s">
        <v>169</v>
      </c>
      <c r="F5" s="9" t="s">
        <v>170</v>
      </c>
      <c r="G5" s="9" t="s">
        <v>171</v>
      </c>
      <c r="H5" s="9" t="s">
        <v>172</v>
      </c>
      <c r="I5" s="9" t="s">
        <v>173</v>
      </c>
      <c r="J5" s="21"/>
      <c r="K5" s="21"/>
      <c r="L5" s="9" t="s">
        <v>174</v>
      </c>
      <c r="M5" s="21"/>
      <c r="N5" s="9" t="s">
        <v>175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177</v>
      </c>
      <c r="K7" s="9" t="s">
        <v>178</v>
      </c>
      <c r="L7" s="9" t="s">
        <v>177</v>
      </c>
      <c r="M7" s="9" t="s">
        <v>178</v>
      </c>
      <c r="N7" s="9"/>
      <c r="S7" s="1" t="s">
        <v>179</v>
      </c>
      <c r="T7">
        <f>COUNTIFS(L8:L500,"=0",A8:A500,"P")+COUNTIFS(L8:L500,"",A8:A500,"P")+SUM(Q8:Q500)</f>
        <v>0</v>
      </c>
    </row>
    <row r="8">
      <c r="A8" s="1" t="s">
        <v>180</v>
      </c>
      <c r="C8" s="22" t="s">
        <v>1050</v>
      </c>
      <c r="E8" s="23" t="s">
        <v>31</v>
      </c>
      <c r="L8" s="24">
        <f>L9+L134+L471</f>
        <v>0</v>
      </c>
      <c r="M8" s="24">
        <f>M9+M134+M471</f>
        <v>0</v>
      </c>
      <c r="N8" s="25"/>
    </row>
    <row r="9">
      <c r="A9" s="1" t="s">
        <v>182</v>
      </c>
      <c r="C9" s="22" t="s">
        <v>641</v>
      </c>
      <c r="E9" s="23" t="s">
        <v>699</v>
      </c>
      <c r="L9" s="24">
        <f>SUMIFS(L10:L133,A10:A133,"P")</f>
        <v>0</v>
      </c>
      <c r="M9" s="24">
        <f>SUMIFS(M10:M133,A10:A133,"P")</f>
        <v>0</v>
      </c>
      <c r="N9" s="25"/>
    </row>
    <row r="10">
      <c r="A10" s="1" t="s">
        <v>185</v>
      </c>
      <c r="B10" s="1">
        <v>6</v>
      </c>
      <c r="C10" s="26" t="s">
        <v>700</v>
      </c>
      <c r="D10" t="s">
        <v>239</v>
      </c>
      <c r="E10" s="27" t="s">
        <v>701</v>
      </c>
      <c r="F10" s="28" t="s">
        <v>269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191</v>
      </c>
      <c r="E11" s="27" t="s">
        <v>243</v>
      </c>
    </row>
    <row r="12">
      <c r="A12" s="1" t="s">
        <v>193</v>
      </c>
      <c r="E12" s="33" t="s">
        <v>721</v>
      </c>
    </row>
    <row r="13">
      <c r="A13" s="1" t="s">
        <v>194</v>
      </c>
      <c r="E13" s="27" t="s">
        <v>703</v>
      </c>
    </row>
    <row r="14">
      <c r="A14" s="1" t="s">
        <v>185</v>
      </c>
      <c r="B14" s="1">
        <v>2</v>
      </c>
      <c r="C14" s="26" t="s">
        <v>250</v>
      </c>
      <c r="D14" t="s">
        <v>239</v>
      </c>
      <c r="E14" s="27" t="s">
        <v>251</v>
      </c>
      <c r="F14" s="28" t="s">
        <v>241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191</v>
      </c>
      <c r="E15" s="27" t="s">
        <v>243</v>
      </c>
    </row>
    <row r="16">
      <c r="A16" s="1" t="s">
        <v>193</v>
      </c>
      <c r="E16" s="33" t="s">
        <v>706</v>
      </c>
    </row>
    <row r="17">
      <c r="A17" s="1" t="s">
        <v>194</v>
      </c>
      <c r="E17" s="27" t="s">
        <v>703</v>
      </c>
    </row>
    <row r="18">
      <c r="A18" s="1" t="s">
        <v>185</v>
      </c>
      <c r="B18" s="1">
        <v>3</v>
      </c>
      <c r="C18" s="26" t="s">
        <v>256</v>
      </c>
      <c r="D18" t="s">
        <v>239</v>
      </c>
      <c r="E18" s="27" t="s">
        <v>257</v>
      </c>
      <c r="F18" s="28" t="s">
        <v>241</v>
      </c>
      <c r="G18" s="29">
        <v>325.17500000000001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191</v>
      </c>
      <c r="E19" s="27" t="s">
        <v>243</v>
      </c>
    </row>
    <row r="20">
      <c r="A20" s="1" t="s">
        <v>193</v>
      </c>
      <c r="E20" s="33" t="s">
        <v>1051</v>
      </c>
    </row>
    <row r="21">
      <c r="A21" s="1" t="s">
        <v>194</v>
      </c>
      <c r="E21" s="27" t="s">
        <v>703</v>
      </c>
    </row>
    <row r="22">
      <c r="A22" s="1" t="s">
        <v>185</v>
      </c>
      <c r="B22" s="1">
        <v>4</v>
      </c>
      <c r="C22" s="26" t="s">
        <v>262</v>
      </c>
      <c r="D22" t="s">
        <v>239</v>
      </c>
      <c r="E22" s="27" t="s">
        <v>263</v>
      </c>
      <c r="F22" s="28" t="s">
        <v>241</v>
      </c>
      <c r="G22" s="29">
        <v>303.17500000000001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191</v>
      </c>
      <c r="E23" s="27" t="s">
        <v>243</v>
      </c>
    </row>
    <row r="24">
      <c r="A24" s="1" t="s">
        <v>193</v>
      </c>
      <c r="E24" s="33" t="s">
        <v>1052</v>
      </c>
    </row>
    <row r="25">
      <c r="A25" s="1" t="s">
        <v>194</v>
      </c>
      <c r="E25" s="27" t="s">
        <v>703</v>
      </c>
    </row>
    <row r="26">
      <c r="A26" s="1" t="s">
        <v>185</v>
      </c>
      <c r="B26" s="1">
        <v>7</v>
      </c>
      <c r="C26" s="26" t="s">
        <v>713</v>
      </c>
      <c r="D26" t="s">
        <v>239</v>
      </c>
      <c r="E26" s="27" t="s">
        <v>714</v>
      </c>
      <c r="F26" s="28" t="s">
        <v>241</v>
      </c>
      <c r="G26" s="29">
        <v>30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191</v>
      </c>
      <c r="E27" s="27" t="s">
        <v>243</v>
      </c>
    </row>
    <row r="28">
      <c r="A28" s="1" t="s">
        <v>193</v>
      </c>
      <c r="E28" s="33" t="s">
        <v>707</v>
      </c>
    </row>
    <row r="29">
      <c r="A29" s="1" t="s">
        <v>194</v>
      </c>
      <c r="E29" s="27" t="s">
        <v>703</v>
      </c>
    </row>
    <row r="30" ht="25.5">
      <c r="A30" s="1" t="s">
        <v>185</v>
      </c>
      <c r="B30" s="1">
        <v>25</v>
      </c>
      <c r="C30" s="26" t="s">
        <v>715</v>
      </c>
      <c r="D30" t="s">
        <v>239</v>
      </c>
      <c r="E30" s="27" t="s">
        <v>716</v>
      </c>
      <c r="F30" s="28" t="s">
        <v>285</v>
      </c>
      <c r="G30" s="29">
        <v>50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191</v>
      </c>
      <c r="E31" s="27" t="s">
        <v>243</v>
      </c>
    </row>
    <row r="32">
      <c r="A32" s="1" t="s">
        <v>193</v>
      </c>
      <c r="E32" s="33" t="s">
        <v>721</v>
      </c>
    </row>
    <row r="33">
      <c r="A33" s="1" t="s">
        <v>194</v>
      </c>
      <c r="E33" s="27" t="s">
        <v>703</v>
      </c>
    </row>
    <row r="34">
      <c r="A34" s="1" t="s">
        <v>185</v>
      </c>
      <c r="B34" s="1">
        <v>27</v>
      </c>
      <c r="C34" s="26" t="s">
        <v>718</v>
      </c>
      <c r="D34" t="s">
        <v>239</v>
      </c>
      <c r="E34" s="27" t="s">
        <v>719</v>
      </c>
      <c r="F34" s="28" t="s">
        <v>285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191</v>
      </c>
      <c r="E35" s="27" t="s">
        <v>243</v>
      </c>
    </row>
    <row r="36">
      <c r="A36" s="1" t="s">
        <v>193</v>
      </c>
      <c r="E36" s="33" t="s">
        <v>706</v>
      </c>
    </row>
    <row r="37">
      <c r="A37" s="1" t="s">
        <v>194</v>
      </c>
      <c r="E37" s="27" t="s">
        <v>703</v>
      </c>
    </row>
    <row r="38">
      <c r="A38" s="1" t="s">
        <v>185</v>
      </c>
      <c r="B38" s="1">
        <v>28</v>
      </c>
      <c r="C38" s="26" t="s">
        <v>283</v>
      </c>
      <c r="D38" t="s">
        <v>239</v>
      </c>
      <c r="E38" s="27" t="s">
        <v>284</v>
      </c>
      <c r="F38" s="28" t="s">
        <v>285</v>
      </c>
      <c r="G38" s="29">
        <v>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191</v>
      </c>
      <c r="E39" s="27" t="s">
        <v>243</v>
      </c>
    </row>
    <row r="40">
      <c r="A40" s="1" t="s">
        <v>193</v>
      </c>
      <c r="E40" s="33" t="s">
        <v>743</v>
      </c>
    </row>
    <row r="41">
      <c r="A41" s="1" t="s">
        <v>194</v>
      </c>
      <c r="E41" s="27" t="s">
        <v>703</v>
      </c>
    </row>
    <row r="42">
      <c r="A42" s="1" t="s">
        <v>185</v>
      </c>
      <c r="B42" s="1">
        <v>8</v>
      </c>
      <c r="C42" s="26" t="s">
        <v>287</v>
      </c>
      <c r="D42" t="s">
        <v>239</v>
      </c>
      <c r="E42" s="27" t="s">
        <v>288</v>
      </c>
      <c r="F42" s="28" t="s">
        <v>289</v>
      </c>
      <c r="G42" s="29">
        <v>240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191</v>
      </c>
      <c r="E43" s="27" t="s">
        <v>243</v>
      </c>
    </row>
    <row r="44">
      <c r="A44" s="1" t="s">
        <v>193</v>
      </c>
      <c r="E44" s="33" t="s">
        <v>1053</v>
      </c>
    </row>
    <row r="45">
      <c r="A45" s="1" t="s">
        <v>194</v>
      </c>
      <c r="E45" s="27" t="s">
        <v>703</v>
      </c>
    </row>
    <row r="46">
      <c r="A46" s="1" t="s">
        <v>185</v>
      </c>
      <c r="B46" s="1">
        <v>10</v>
      </c>
      <c r="C46" s="26" t="s">
        <v>540</v>
      </c>
      <c r="D46" t="s">
        <v>239</v>
      </c>
      <c r="E46" s="27" t="s">
        <v>541</v>
      </c>
      <c r="F46" s="28" t="s">
        <v>289</v>
      </c>
      <c r="G46" s="29">
        <v>270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191</v>
      </c>
      <c r="E47" s="27" t="s">
        <v>243</v>
      </c>
    </row>
    <row r="48">
      <c r="A48" s="1" t="s">
        <v>193</v>
      </c>
      <c r="E48" s="33" t="s">
        <v>1054</v>
      </c>
    </row>
    <row r="49">
      <c r="A49" s="1" t="s">
        <v>194</v>
      </c>
      <c r="E49" s="27" t="s">
        <v>703</v>
      </c>
    </row>
    <row r="50">
      <c r="A50" s="1" t="s">
        <v>185</v>
      </c>
      <c r="B50" s="1">
        <v>12</v>
      </c>
      <c r="C50" s="26" t="s">
        <v>291</v>
      </c>
      <c r="D50" t="s">
        <v>239</v>
      </c>
      <c r="E50" s="27" t="s">
        <v>292</v>
      </c>
      <c r="F50" s="28" t="s">
        <v>289</v>
      </c>
      <c r="G50" s="29">
        <v>600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191</v>
      </c>
      <c r="E51" s="27" t="s">
        <v>243</v>
      </c>
    </row>
    <row r="52">
      <c r="A52" s="1" t="s">
        <v>193</v>
      </c>
      <c r="E52" s="33" t="s">
        <v>1055</v>
      </c>
    </row>
    <row r="53">
      <c r="A53" s="1" t="s">
        <v>194</v>
      </c>
      <c r="E53" s="27" t="s">
        <v>703</v>
      </c>
    </row>
    <row r="54">
      <c r="A54" s="1" t="s">
        <v>185</v>
      </c>
      <c r="B54" s="1">
        <v>15</v>
      </c>
      <c r="C54" s="26" t="s">
        <v>294</v>
      </c>
      <c r="D54" t="s">
        <v>239</v>
      </c>
      <c r="E54" s="27" t="s">
        <v>295</v>
      </c>
      <c r="F54" s="28" t="s">
        <v>289</v>
      </c>
      <c r="G54" s="29">
        <v>375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191</v>
      </c>
      <c r="E55" s="27" t="s">
        <v>243</v>
      </c>
    </row>
    <row r="56">
      <c r="A56" s="1" t="s">
        <v>193</v>
      </c>
      <c r="E56" s="33" t="s">
        <v>1056</v>
      </c>
    </row>
    <row r="57">
      <c r="A57" s="1" t="s">
        <v>194</v>
      </c>
      <c r="E57" s="27" t="s">
        <v>703</v>
      </c>
    </row>
    <row r="58" ht="25.5">
      <c r="A58" s="1" t="s">
        <v>185</v>
      </c>
      <c r="B58" s="1">
        <v>17</v>
      </c>
      <c r="C58" s="26" t="s">
        <v>297</v>
      </c>
      <c r="D58" t="s">
        <v>239</v>
      </c>
      <c r="E58" s="27" t="s">
        <v>298</v>
      </c>
      <c r="F58" s="28" t="s">
        <v>285</v>
      </c>
      <c r="G58" s="29">
        <v>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191</v>
      </c>
      <c r="E59" s="27" t="s">
        <v>243</v>
      </c>
    </row>
    <row r="60">
      <c r="A60" s="1" t="s">
        <v>193</v>
      </c>
      <c r="E60" s="33" t="s">
        <v>855</v>
      </c>
    </row>
    <row r="61">
      <c r="A61" s="1" t="s">
        <v>194</v>
      </c>
      <c r="E61" s="27" t="s">
        <v>703</v>
      </c>
    </row>
    <row r="62">
      <c r="A62" s="1" t="s">
        <v>185</v>
      </c>
      <c r="B62" s="1">
        <v>18</v>
      </c>
      <c r="C62" s="26" t="s">
        <v>730</v>
      </c>
      <c r="D62" t="s">
        <v>239</v>
      </c>
      <c r="E62" s="27" t="s">
        <v>731</v>
      </c>
      <c r="F62" s="28" t="s">
        <v>285</v>
      </c>
      <c r="G62" s="29">
        <v>10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191</v>
      </c>
      <c r="E63" s="27" t="s">
        <v>243</v>
      </c>
    </row>
    <row r="64">
      <c r="A64" s="1" t="s">
        <v>193</v>
      </c>
      <c r="E64" s="33" t="s">
        <v>706</v>
      </c>
    </row>
    <row r="65">
      <c r="A65" s="1" t="s">
        <v>194</v>
      </c>
      <c r="E65" s="27" t="s">
        <v>703</v>
      </c>
    </row>
    <row r="66" ht="25.5">
      <c r="A66" s="1" t="s">
        <v>185</v>
      </c>
      <c r="B66" s="1">
        <v>14</v>
      </c>
      <c r="C66" s="26" t="s">
        <v>732</v>
      </c>
      <c r="D66" t="s">
        <v>239</v>
      </c>
      <c r="E66" s="27" t="s">
        <v>733</v>
      </c>
      <c r="F66" s="28" t="s">
        <v>289</v>
      </c>
      <c r="G66" s="29">
        <v>530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191</v>
      </c>
      <c r="E67" s="27" t="s">
        <v>243</v>
      </c>
    </row>
    <row r="68">
      <c r="A68" s="1" t="s">
        <v>193</v>
      </c>
      <c r="E68" s="33" t="s">
        <v>1057</v>
      </c>
    </row>
    <row r="69">
      <c r="A69" s="1" t="s">
        <v>194</v>
      </c>
      <c r="E69" s="27" t="s">
        <v>703</v>
      </c>
    </row>
    <row r="70" ht="25.5">
      <c r="A70" s="1" t="s">
        <v>185</v>
      </c>
      <c r="B70" s="1">
        <v>9</v>
      </c>
      <c r="C70" s="26" t="s">
        <v>735</v>
      </c>
      <c r="D70" t="s">
        <v>239</v>
      </c>
      <c r="E70" s="27" t="s">
        <v>736</v>
      </c>
      <c r="F70" s="28" t="s">
        <v>289</v>
      </c>
      <c r="G70" s="29">
        <v>240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191</v>
      </c>
      <c r="E71" s="27" t="s">
        <v>243</v>
      </c>
    </row>
    <row r="72">
      <c r="A72" s="1" t="s">
        <v>193</v>
      </c>
      <c r="E72" s="33" t="s">
        <v>1053</v>
      </c>
    </row>
    <row r="73">
      <c r="A73" s="1" t="s">
        <v>194</v>
      </c>
      <c r="E73" s="27" t="s">
        <v>703</v>
      </c>
    </row>
    <row r="74" ht="25.5">
      <c r="A74" s="1" t="s">
        <v>185</v>
      </c>
      <c r="B74" s="1">
        <v>11</v>
      </c>
      <c r="C74" s="26" t="s">
        <v>737</v>
      </c>
      <c r="D74" t="s">
        <v>239</v>
      </c>
      <c r="E74" s="27" t="s">
        <v>738</v>
      </c>
      <c r="F74" s="28" t="s">
        <v>289</v>
      </c>
      <c r="G74" s="29">
        <v>270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191</v>
      </c>
      <c r="E75" s="27" t="s">
        <v>243</v>
      </c>
    </row>
    <row r="76">
      <c r="A76" s="1" t="s">
        <v>193</v>
      </c>
      <c r="E76" s="33" t="s">
        <v>1054</v>
      </c>
    </row>
    <row r="77">
      <c r="A77" s="1" t="s">
        <v>194</v>
      </c>
      <c r="E77" s="27" t="s">
        <v>703</v>
      </c>
    </row>
    <row r="78" ht="25.5">
      <c r="A78" s="1" t="s">
        <v>185</v>
      </c>
      <c r="B78" s="1">
        <v>23</v>
      </c>
      <c r="C78" s="26" t="s">
        <v>1058</v>
      </c>
      <c r="D78" t="s">
        <v>239</v>
      </c>
      <c r="E78" s="27" t="s">
        <v>1059</v>
      </c>
      <c r="F78" s="28" t="s">
        <v>289</v>
      </c>
      <c r="G78" s="29">
        <v>50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191</v>
      </c>
      <c r="E79" s="27" t="s">
        <v>243</v>
      </c>
    </row>
    <row r="80">
      <c r="A80" s="1" t="s">
        <v>193</v>
      </c>
      <c r="E80" s="33" t="s">
        <v>721</v>
      </c>
    </row>
    <row r="81">
      <c r="A81" s="1" t="s">
        <v>194</v>
      </c>
      <c r="E81" s="27" t="s">
        <v>703</v>
      </c>
    </row>
    <row r="82">
      <c r="A82" s="1" t="s">
        <v>185</v>
      </c>
      <c r="B82" s="1">
        <v>24</v>
      </c>
      <c r="C82" s="26" t="s">
        <v>741</v>
      </c>
      <c r="D82" t="s">
        <v>239</v>
      </c>
      <c r="E82" s="27" t="s">
        <v>742</v>
      </c>
      <c r="F82" s="28" t="s">
        <v>289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191</v>
      </c>
      <c r="E83" s="27" t="s">
        <v>243</v>
      </c>
    </row>
    <row r="84">
      <c r="A84" s="1" t="s">
        <v>193</v>
      </c>
      <c r="E84" s="33" t="s">
        <v>721</v>
      </c>
    </row>
    <row r="85">
      <c r="A85" s="1" t="s">
        <v>194</v>
      </c>
      <c r="E85" s="27" t="s">
        <v>703</v>
      </c>
    </row>
    <row r="86" ht="25.5">
      <c r="A86" s="1" t="s">
        <v>185</v>
      </c>
      <c r="B86" s="1">
        <v>19</v>
      </c>
      <c r="C86" s="26" t="s">
        <v>744</v>
      </c>
      <c r="D86" t="s">
        <v>239</v>
      </c>
      <c r="E86" s="27" t="s">
        <v>745</v>
      </c>
      <c r="F86" s="28" t="s">
        <v>285</v>
      </c>
      <c r="G86" s="29">
        <v>15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191</v>
      </c>
      <c r="E87" s="27" t="s">
        <v>243</v>
      </c>
    </row>
    <row r="88">
      <c r="A88" s="1" t="s">
        <v>193</v>
      </c>
      <c r="E88" s="33" t="s">
        <v>1060</v>
      </c>
    </row>
    <row r="89">
      <c r="A89" s="1" t="s">
        <v>194</v>
      </c>
      <c r="E89" s="27" t="s">
        <v>703</v>
      </c>
    </row>
    <row r="90" ht="25.5">
      <c r="A90" s="1" t="s">
        <v>185</v>
      </c>
      <c r="B90" s="1">
        <v>20</v>
      </c>
      <c r="C90" s="26" t="s">
        <v>747</v>
      </c>
      <c r="D90" t="s">
        <v>239</v>
      </c>
      <c r="E90" s="27" t="s">
        <v>748</v>
      </c>
      <c r="F90" s="28" t="s">
        <v>285</v>
      </c>
      <c r="G90" s="29">
        <v>20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242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191</v>
      </c>
      <c r="E91" s="27" t="s">
        <v>243</v>
      </c>
    </row>
    <row r="92">
      <c r="A92" s="1" t="s">
        <v>193</v>
      </c>
      <c r="E92" s="33" t="s">
        <v>743</v>
      </c>
    </row>
    <row r="93">
      <c r="A93" s="1" t="s">
        <v>194</v>
      </c>
      <c r="E93" s="27" t="s">
        <v>703</v>
      </c>
    </row>
    <row r="94">
      <c r="A94" s="1" t="s">
        <v>185</v>
      </c>
      <c r="B94" s="1">
        <v>21</v>
      </c>
      <c r="C94" s="26" t="s">
        <v>750</v>
      </c>
      <c r="D94" t="s">
        <v>239</v>
      </c>
      <c r="E94" s="27" t="s">
        <v>751</v>
      </c>
      <c r="F94" s="28" t="s">
        <v>285</v>
      </c>
      <c r="G94" s="29">
        <v>10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242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191</v>
      </c>
      <c r="E95" s="27" t="s">
        <v>243</v>
      </c>
    </row>
    <row r="96">
      <c r="A96" s="1" t="s">
        <v>193</v>
      </c>
      <c r="E96" s="33" t="s">
        <v>706</v>
      </c>
    </row>
    <row r="97">
      <c r="A97" s="1" t="s">
        <v>194</v>
      </c>
      <c r="E97" s="27" t="s">
        <v>703</v>
      </c>
    </row>
    <row r="98">
      <c r="A98" s="1" t="s">
        <v>185</v>
      </c>
      <c r="B98" s="1">
        <v>22</v>
      </c>
      <c r="C98" s="26" t="s">
        <v>752</v>
      </c>
      <c r="D98" t="s">
        <v>239</v>
      </c>
      <c r="E98" s="27" t="s">
        <v>753</v>
      </c>
      <c r="F98" s="28" t="s">
        <v>285</v>
      </c>
      <c r="G98" s="29">
        <v>20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242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191</v>
      </c>
      <c r="E99" s="27" t="s">
        <v>243</v>
      </c>
    </row>
    <row r="100">
      <c r="A100" s="1" t="s">
        <v>193</v>
      </c>
      <c r="E100" s="33" t="s">
        <v>743</v>
      </c>
    </row>
    <row r="101">
      <c r="A101" s="1" t="s">
        <v>194</v>
      </c>
      <c r="E101" s="27" t="s">
        <v>703</v>
      </c>
    </row>
    <row r="102" ht="25.5">
      <c r="A102" s="1" t="s">
        <v>185</v>
      </c>
      <c r="B102" s="1">
        <v>26</v>
      </c>
      <c r="C102" s="26" t="s">
        <v>755</v>
      </c>
      <c r="D102" t="s">
        <v>239</v>
      </c>
      <c r="E102" s="27" t="s">
        <v>756</v>
      </c>
      <c r="F102" s="28" t="s">
        <v>285</v>
      </c>
      <c r="G102" s="29">
        <v>30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242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191</v>
      </c>
      <c r="E103" s="27" t="s">
        <v>243</v>
      </c>
    </row>
    <row r="104">
      <c r="A104" s="1" t="s">
        <v>193</v>
      </c>
      <c r="E104" s="33" t="s">
        <v>707</v>
      </c>
    </row>
    <row r="105">
      <c r="A105" s="1" t="s">
        <v>194</v>
      </c>
      <c r="E105" s="27" t="s">
        <v>703</v>
      </c>
    </row>
    <row r="106">
      <c r="A106" s="1" t="s">
        <v>185</v>
      </c>
      <c r="B106" s="1">
        <v>29</v>
      </c>
      <c r="C106" s="26" t="s">
        <v>1061</v>
      </c>
      <c r="D106" t="s">
        <v>239</v>
      </c>
      <c r="E106" s="27" t="s">
        <v>1062</v>
      </c>
      <c r="F106" s="28" t="s">
        <v>289</v>
      </c>
      <c r="G106" s="29">
        <v>200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242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191</v>
      </c>
      <c r="E107" s="27" t="s">
        <v>243</v>
      </c>
    </row>
    <row r="108">
      <c r="A108" s="1" t="s">
        <v>193</v>
      </c>
      <c r="E108" s="33" t="s">
        <v>1063</v>
      </c>
    </row>
    <row r="109">
      <c r="A109" s="1" t="s">
        <v>194</v>
      </c>
      <c r="E109" s="27" t="s">
        <v>703</v>
      </c>
    </row>
    <row r="110" ht="25.5">
      <c r="A110" s="1" t="s">
        <v>185</v>
      </c>
      <c r="B110" s="1">
        <v>30</v>
      </c>
      <c r="C110" s="26" t="s">
        <v>757</v>
      </c>
      <c r="D110" t="s">
        <v>239</v>
      </c>
      <c r="E110" s="27" t="s">
        <v>758</v>
      </c>
      <c r="F110" s="28" t="s">
        <v>385</v>
      </c>
      <c r="G110" s="29">
        <v>0.52500000000000002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759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191</v>
      </c>
      <c r="E111" s="27" t="s">
        <v>243</v>
      </c>
    </row>
    <row r="112">
      <c r="A112" s="1" t="s">
        <v>193</v>
      </c>
      <c r="E112" s="33" t="s">
        <v>1064</v>
      </c>
    </row>
    <row r="113" ht="89.25">
      <c r="A113" s="1" t="s">
        <v>194</v>
      </c>
      <c r="E113" s="27" t="s">
        <v>761</v>
      </c>
    </row>
    <row r="114" ht="38.25">
      <c r="A114" s="1" t="s">
        <v>185</v>
      </c>
      <c r="B114" s="1">
        <v>5</v>
      </c>
      <c r="C114" s="26" t="s">
        <v>762</v>
      </c>
      <c r="D114" t="s">
        <v>239</v>
      </c>
      <c r="E114" s="27" t="s">
        <v>763</v>
      </c>
      <c r="F114" s="28" t="s">
        <v>241</v>
      </c>
      <c r="G114" s="29">
        <v>50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759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191</v>
      </c>
      <c r="E115" s="27" t="s">
        <v>243</v>
      </c>
    </row>
    <row r="116">
      <c r="A116" s="1" t="s">
        <v>193</v>
      </c>
      <c r="E116" s="33" t="s">
        <v>721</v>
      </c>
    </row>
    <row r="117" ht="409.5">
      <c r="A117" s="1" t="s">
        <v>194</v>
      </c>
      <c r="E117" s="27" t="s">
        <v>764</v>
      </c>
    </row>
    <row r="118" ht="25.5">
      <c r="A118" s="1" t="s">
        <v>185</v>
      </c>
      <c r="B118" s="1">
        <v>16</v>
      </c>
      <c r="C118" s="26" t="s">
        <v>765</v>
      </c>
      <c r="D118" t="s">
        <v>239</v>
      </c>
      <c r="E118" s="27" t="s">
        <v>766</v>
      </c>
      <c r="F118" s="28" t="s">
        <v>285</v>
      </c>
      <c r="G118" s="29">
        <v>20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759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191</v>
      </c>
      <c r="E119" s="27" t="s">
        <v>243</v>
      </c>
    </row>
    <row r="120">
      <c r="A120" s="1" t="s">
        <v>193</v>
      </c>
      <c r="E120" s="33" t="s">
        <v>743</v>
      </c>
    </row>
    <row r="121" ht="76.5">
      <c r="A121" s="1" t="s">
        <v>194</v>
      </c>
      <c r="E121" s="27" t="s">
        <v>767</v>
      </c>
    </row>
    <row r="122">
      <c r="A122" s="1" t="s">
        <v>185</v>
      </c>
      <c r="B122" s="1">
        <v>1</v>
      </c>
      <c r="C122" s="26" t="s">
        <v>768</v>
      </c>
      <c r="D122" t="s">
        <v>239</v>
      </c>
      <c r="E122" s="27" t="s">
        <v>769</v>
      </c>
      <c r="F122" s="28" t="s">
        <v>385</v>
      </c>
      <c r="G122" s="29">
        <v>0.52500000000000002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759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191</v>
      </c>
      <c r="E123" s="27" t="s">
        <v>243</v>
      </c>
    </row>
    <row r="124">
      <c r="A124" s="1" t="s">
        <v>193</v>
      </c>
      <c r="E124" s="33" t="s">
        <v>1064</v>
      </c>
    </row>
    <row r="125" ht="76.5">
      <c r="A125" s="1" t="s">
        <v>194</v>
      </c>
      <c r="E125" s="27" t="s">
        <v>770</v>
      </c>
    </row>
    <row r="126">
      <c r="A126" s="1" t="s">
        <v>185</v>
      </c>
      <c r="B126" s="1">
        <v>31</v>
      </c>
      <c r="C126" s="26" t="s">
        <v>771</v>
      </c>
      <c r="D126" t="s">
        <v>239</v>
      </c>
      <c r="E126" s="27" t="s">
        <v>772</v>
      </c>
      <c r="F126" s="28" t="s">
        <v>385</v>
      </c>
      <c r="G126" s="29">
        <v>0.52500000000000002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759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191</v>
      </c>
      <c r="E127" s="27" t="s">
        <v>243</v>
      </c>
    </row>
    <row r="128">
      <c r="A128" s="1" t="s">
        <v>193</v>
      </c>
      <c r="E128" s="33" t="s">
        <v>1064</v>
      </c>
    </row>
    <row r="129" ht="89.25">
      <c r="A129" s="1" t="s">
        <v>194</v>
      </c>
      <c r="E129" s="27" t="s">
        <v>773</v>
      </c>
    </row>
    <row r="130" ht="25.5">
      <c r="A130" s="1" t="s">
        <v>185</v>
      </c>
      <c r="B130" s="1">
        <v>13</v>
      </c>
      <c r="C130" s="26" t="s">
        <v>1065</v>
      </c>
      <c r="D130" t="s">
        <v>239</v>
      </c>
      <c r="E130" s="27" t="s">
        <v>1066</v>
      </c>
      <c r="F130" s="28" t="s">
        <v>289</v>
      </c>
      <c r="G130" s="29">
        <v>80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759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191</v>
      </c>
      <c r="E131" s="27" t="s">
        <v>243</v>
      </c>
    </row>
    <row r="132">
      <c r="A132" s="1" t="s">
        <v>193</v>
      </c>
      <c r="E132" s="33" t="s">
        <v>1067</v>
      </c>
    </row>
    <row r="133" ht="76.5">
      <c r="A133" s="1" t="s">
        <v>194</v>
      </c>
      <c r="E133" s="27" t="s">
        <v>1068</v>
      </c>
    </row>
    <row r="134">
      <c r="A134" s="1" t="s">
        <v>182</v>
      </c>
      <c r="C134" s="22" t="s">
        <v>778</v>
      </c>
      <c r="E134" s="23" t="s">
        <v>779</v>
      </c>
      <c r="L134" s="24">
        <f>SUMIFS(L135:L470,A135:A470,"P")</f>
        <v>0</v>
      </c>
      <c r="M134" s="24">
        <f>SUMIFS(M135:M470,A135:A470,"P")</f>
        <v>0</v>
      </c>
      <c r="N134" s="25"/>
    </row>
    <row r="135" ht="25.5">
      <c r="A135" s="1" t="s">
        <v>185</v>
      </c>
      <c r="B135" s="1">
        <v>40</v>
      </c>
      <c r="C135" s="26" t="s">
        <v>780</v>
      </c>
      <c r="D135" t="s">
        <v>239</v>
      </c>
      <c r="E135" s="27" t="s">
        <v>781</v>
      </c>
      <c r="F135" s="28" t="s">
        <v>289</v>
      </c>
      <c r="G135" s="29">
        <v>200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242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191</v>
      </c>
      <c r="E136" s="27" t="s">
        <v>243</v>
      </c>
    </row>
    <row r="137">
      <c r="A137" s="1" t="s">
        <v>193</v>
      </c>
      <c r="E137" s="33" t="s">
        <v>1063</v>
      </c>
    </row>
    <row r="138">
      <c r="A138" s="1" t="s">
        <v>194</v>
      </c>
      <c r="E138" s="27" t="s">
        <v>703</v>
      </c>
    </row>
    <row r="139">
      <c r="A139" s="1" t="s">
        <v>185</v>
      </c>
      <c r="B139" s="1">
        <v>89</v>
      </c>
      <c r="C139" s="26" t="s">
        <v>311</v>
      </c>
      <c r="D139" t="s">
        <v>239</v>
      </c>
      <c r="E139" s="27" t="s">
        <v>312</v>
      </c>
      <c r="F139" s="28" t="s">
        <v>285</v>
      </c>
      <c r="G139" s="29">
        <v>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242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191</v>
      </c>
      <c r="E140" s="27" t="s">
        <v>243</v>
      </c>
    </row>
    <row r="141">
      <c r="A141" s="1" t="s">
        <v>193</v>
      </c>
      <c r="E141" s="33" t="s">
        <v>855</v>
      </c>
    </row>
    <row r="142">
      <c r="A142" s="1" t="s">
        <v>194</v>
      </c>
      <c r="E142" s="27" t="s">
        <v>703</v>
      </c>
    </row>
    <row r="143">
      <c r="A143" s="1" t="s">
        <v>185</v>
      </c>
      <c r="B143" s="1">
        <v>88</v>
      </c>
      <c r="C143" s="26" t="s">
        <v>314</v>
      </c>
      <c r="D143" t="s">
        <v>239</v>
      </c>
      <c r="E143" s="27" t="s">
        <v>315</v>
      </c>
      <c r="F143" s="28" t="s">
        <v>285</v>
      </c>
      <c r="G143" s="29">
        <v>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242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191</v>
      </c>
      <c r="E144" s="27" t="s">
        <v>243</v>
      </c>
    </row>
    <row r="145">
      <c r="A145" s="1" t="s">
        <v>193</v>
      </c>
      <c r="E145" s="33" t="s">
        <v>855</v>
      </c>
    </row>
    <row r="146">
      <c r="A146" s="1" t="s">
        <v>194</v>
      </c>
      <c r="E146" s="27" t="s">
        <v>703</v>
      </c>
    </row>
    <row r="147">
      <c r="A147" s="1" t="s">
        <v>185</v>
      </c>
      <c r="B147" s="1">
        <v>90</v>
      </c>
      <c r="C147" s="26" t="s">
        <v>784</v>
      </c>
      <c r="D147" t="s">
        <v>239</v>
      </c>
      <c r="E147" s="27" t="s">
        <v>785</v>
      </c>
      <c r="F147" s="28" t="s">
        <v>285</v>
      </c>
      <c r="G147" s="29">
        <v>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191</v>
      </c>
      <c r="E148" s="27" t="s">
        <v>243</v>
      </c>
    </row>
    <row r="149">
      <c r="A149" s="1" t="s">
        <v>193</v>
      </c>
      <c r="E149" s="33" t="s">
        <v>855</v>
      </c>
    </row>
    <row r="150">
      <c r="A150" s="1" t="s">
        <v>194</v>
      </c>
      <c r="E150" s="27" t="s">
        <v>703</v>
      </c>
    </row>
    <row r="151" ht="25.5">
      <c r="A151" s="1" t="s">
        <v>185</v>
      </c>
      <c r="B151" s="1">
        <v>91</v>
      </c>
      <c r="C151" s="26" t="s">
        <v>786</v>
      </c>
      <c r="D151" t="s">
        <v>239</v>
      </c>
      <c r="E151" s="27" t="s">
        <v>787</v>
      </c>
      <c r="F151" s="28" t="s">
        <v>289</v>
      </c>
      <c r="G151" s="29">
        <v>25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191</v>
      </c>
      <c r="E152" s="27" t="s">
        <v>243</v>
      </c>
    </row>
    <row r="153">
      <c r="A153" s="1" t="s">
        <v>193</v>
      </c>
      <c r="E153" s="33" t="s">
        <v>1069</v>
      </c>
    </row>
    <row r="154">
      <c r="A154" s="1" t="s">
        <v>194</v>
      </c>
      <c r="E154" s="27" t="s">
        <v>703</v>
      </c>
    </row>
    <row r="155" ht="25.5">
      <c r="A155" s="1" t="s">
        <v>185</v>
      </c>
      <c r="B155" s="1">
        <v>92</v>
      </c>
      <c r="C155" s="26" t="s">
        <v>789</v>
      </c>
      <c r="D155" t="s">
        <v>239</v>
      </c>
      <c r="E155" s="27" t="s">
        <v>790</v>
      </c>
      <c r="F155" s="28" t="s">
        <v>285</v>
      </c>
      <c r="G155" s="29">
        <v>10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191</v>
      </c>
      <c r="E156" s="27" t="s">
        <v>243</v>
      </c>
    </row>
    <row r="157">
      <c r="A157" s="1" t="s">
        <v>193</v>
      </c>
      <c r="E157" s="33" t="s">
        <v>706</v>
      </c>
    </row>
    <row r="158">
      <c r="A158" s="1" t="s">
        <v>194</v>
      </c>
      <c r="E158" s="27" t="s">
        <v>703</v>
      </c>
    </row>
    <row r="159">
      <c r="A159" s="1" t="s">
        <v>185</v>
      </c>
      <c r="B159" s="1">
        <v>32</v>
      </c>
      <c r="C159" s="26" t="s">
        <v>1070</v>
      </c>
      <c r="D159" t="s">
        <v>239</v>
      </c>
      <c r="E159" s="27" t="s">
        <v>1071</v>
      </c>
      <c r="F159" s="28" t="s">
        <v>795</v>
      </c>
      <c r="G159" s="29">
        <v>16.649999999999999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242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191</v>
      </c>
      <c r="E160" s="27" t="s">
        <v>243</v>
      </c>
    </row>
    <row r="161">
      <c r="A161" s="1" t="s">
        <v>193</v>
      </c>
      <c r="E161" s="33" t="s">
        <v>1072</v>
      </c>
    </row>
    <row r="162">
      <c r="A162" s="1" t="s">
        <v>194</v>
      </c>
      <c r="E162" s="27" t="s">
        <v>703</v>
      </c>
    </row>
    <row r="163">
      <c r="A163" s="1" t="s">
        <v>185</v>
      </c>
      <c r="B163" s="1">
        <v>33</v>
      </c>
      <c r="C163" s="26" t="s">
        <v>1073</v>
      </c>
      <c r="D163" t="s">
        <v>239</v>
      </c>
      <c r="E163" s="27" t="s">
        <v>1074</v>
      </c>
      <c r="F163" s="28" t="s">
        <v>289</v>
      </c>
      <c r="G163" s="29">
        <v>100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242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191</v>
      </c>
      <c r="E164" s="27" t="s">
        <v>243</v>
      </c>
    </row>
    <row r="165">
      <c r="A165" s="1" t="s">
        <v>193</v>
      </c>
      <c r="E165" s="33" t="s">
        <v>734</v>
      </c>
    </row>
    <row r="166">
      <c r="A166" s="1" t="s">
        <v>194</v>
      </c>
      <c r="E166" s="27" t="s">
        <v>703</v>
      </c>
    </row>
    <row r="167" ht="25.5">
      <c r="A167" s="1" t="s">
        <v>185</v>
      </c>
      <c r="B167" s="1">
        <v>34</v>
      </c>
      <c r="C167" s="26" t="s">
        <v>1075</v>
      </c>
      <c r="D167" t="s">
        <v>239</v>
      </c>
      <c r="E167" s="27" t="s">
        <v>1076</v>
      </c>
      <c r="F167" s="28" t="s">
        <v>289</v>
      </c>
      <c r="G167" s="29">
        <v>100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242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191</v>
      </c>
      <c r="E168" s="27" t="s">
        <v>243</v>
      </c>
    </row>
    <row r="169">
      <c r="A169" s="1" t="s">
        <v>193</v>
      </c>
      <c r="E169" s="33" t="s">
        <v>734</v>
      </c>
    </row>
    <row r="170">
      <c r="A170" s="1" t="s">
        <v>194</v>
      </c>
      <c r="E170" s="27" t="s">
        <v>703</v>
      </c>
    </row>
    <row r="171">
      <c r="A171" s="1" t="s">
        <v>185</v>
      </c>
      <c r="B171" s="1">
        <v>35</v>
      </c>
      <c r="C171" s="26" t="s">
        <v>1077</v>
      </c>
      <c r="D171" t="s">
        <v>239</v>
      </c>
      <c r="E171" s="27" t="s">
        <v>1078</v>
      </c>
      <c r="F171" s="28" t="s">
        <v>795</v>
      </c>
      <c r="G171" s="29">
        <v>18.199999999999999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242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191</v>
      </c>
      <c r="E172" s="27" t="s">
        <v>243</v>
      </c>
    </row>
    <row r="173">
      <c r="A173" s="1" t="s">
        <v>193</v>
      </c>
      <c r="E173" s="33" t="s">
        <v>1079</v>
      </c>
    </row>
    <row r="174">
      <c r="A174" s="1" t="s">
        <v>194</v>
      </c>
      <c r="E174" s="27" t="s">
        <v>703</v>
      </c>
    </row>
    <row r="175">
      <c r="A175" s="1" t="s">
        <v>185</v>
      </c>
      <c r="B175" s="1">
        <v>37</v>
      </c>
      <c r="C175" s="26" t="s">
        <v>1080</v>
      </c>
      <c r="D175" t="s">
        <v>239</v>
      </c>
      <c r="E175" s="27" t="s">
        <v>1081</v>
      </c>
      <c r="F175" s="28" t="s">
        <v>807</v>
      </c>
      <c r="G175" s="29">
        <v>7.7999999999999998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242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191</v>
      </c>
      <c r="E176" s="27" t="s">
        <v>243</v>
      </c>
    </row>
    <row r="177">
      <c r="A177" s="1" t="s">
        <v>193</v>
      </c>
      <c r="E177" s="33" t="s">
        <v>1082</v>
      </c>
    </row>
    <row r="178">
      <c r="A178" s="1" t="s">
        <v>194</v>
      </c>
      <c r="E178" s="27" t="s">
        <v>703</v>
      </c>
    </row>
    <row r="179">
      <c r="A179" s="1" t="s">
        <v>185</v>
      </c>
      <c r="B179" s="1">
        <v>38</v>
      </c>
      <c r="C179" s="26" t="s">
        <v>805</v>
      </c>
      <c r="D179" t="s">
        <v>239</v>
      </c>
      <c r="E179" s="27" t="s">
        <v>806</v>
      </c>
      <c r="F179" s="28" t="s">
        <v>807</v>
      </c>
      <c r="G179" s="29">
        <v>35.280000000000001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242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191</v>
      </c>
      <c r="E180" s="27" t="s">
        <v>243</v>
      </c>
    </row>
    <row r="181">
      <c r="A181" s="1" t="s">
        <v>193</v>
      </c>
      <c r="E181" s="33" t="s">
        <v>1083</v>
      </c>
    </row>
    <row r="182">
      <c r="A182" s="1" t="s">
        <v>194</v>
      </c>
      <c r="E182" s="27" t="s">
        <v>703</v>
      </c>
    </row>
    <row r="183">
      <c r="A183" s="1" t="s">
        <v>185</v>
      </c>
      <c r="B183" s="1">
        <v>39</v>
      </c>
      <c r="C183" s="26" t="s">
        <v>812</v>
      </c>
      <c r="D183" t="s">
        <v>239</v>
      </c>
      <c r="E183" s="27" t="s">
        <v>813</v>
      </c>
      <c r="F183" s="28" t="s">
        <v>289</v>
      </c>
      <c r="G183" s="29">
        <v>200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242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191</v>
      </c>
      <c r="E184" s="27" t="s">
        <v>243</v>
      </c>
    </row>
    <row r="185">
      <c r="A185" s="1" t="s">
        <v>193</v>
      </c>
      <c r="E185" s="33" t="s">
        <v>1063</v>
      </c>
    </row>
    <row r="186">
      <c r="A186" s="1" t="s">
        <v>194</v>
      </c>
      <c r="E186" s="27" t="s">
        <v>703</v>
      </c>
    </row>
    <row r="187">
      <c r="A187" s="1" t="s">
        <v>185</v>
      </c>
      <c r="B187" s="1">
        <v>41</v>
      </c>
      <c r="C187" s="26" t="s">
        <v>815</v>
      </c>
      <c r="D187" t="s">
        <v>239</v>
      </c>
      <c r="E187" s="27" t="s">
        <v>816</v>
      </c>
      <c r="F187" s="28" t="s">
        <v>285</v>
      </c>
      <c r="G187" s="29">
        <v>8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242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191</v>
      </c>
      <c r="E188" s="27" t="s">
        <v>243</v>
      </c>
    </row>
    <row r="189">
      <c r="A189" s="1" t="s">
        <v>193</v>
      </c>
      <c r="E189" s="33" t="s">
        <v>894</v>
      </c>
    </row>
    <row r="190">
      <c r="A190" s="1" t="s">
        <v>194</v>
      </c>
      <c r="E190" s="27" t="s">
        <v>703</v>
      </c>
    </row>
    <row r="191">
      <c r="A191" s="1" t="s">
        <v>185</v>
      </c>
      <c r="B191" s="1">
        <v>42</v>
      </c>
      <c r="C191" s="26" t="s">
        <v>818</v>
      </c>
      <c r="D191" t="s">
        <v>239</v>
      </c>
      <c r="E191" s="27" t="s">
        <v>819</v>
      </c>
      <c r="F191" s="28" t="s">
        <v>285</v>
      </c>
      <c r="G191" s="29">
        <v>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242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191</v>
      </c>
      <c r="E192" s="27" t="s">
        <v>243</v>
      </c>
    </row>
    <row r="193">
      <c r="A193" s="1" t="s">
        <v>193</v>
      </c>
      <c r="E193" s="33" t="s">
        <v>894</v>
      </c>
    </row>
    <row r="194">
      <c r="A194" s="1" t="s">
        <v>194</v>
      </c>
      <c r="E194" s="27" t="s">
        <v>703</v>
      </c>
    </row>
    <row r="195">
      <c r="A195" s="1" t="s">
        <v>185</v>
      </c>
      <c r="B195" s="1">
        <v>43</v>
      </c>
      <c r="C195" s="26" t="s">
        <v>825</v>
      </c>
      <c r="D195" t="s">
        <v>239</v>
      </c>
      <c r="E195" s="27" t="s">
        <v>826</v>
      </c>
      <c r="F195" s="28" t="s">
        <v>289</v>
      </c>
      <c r="G195" s="29">
        <v>1510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242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191</v>
      </c>
      <c r="E196" s="27" t="s">
        <v>243</v>
      </c>
    </row>
    <row r="197">
      <c r="A197" s="1" t="s">
        <v>193</v>
      </c>
      <c r="E197" s="33" t="s">
        <v>1084</v>
      </c>
    </row>
    <row r="198">
      <c r="A198" s="1" t="s">
        <v>194</v>
      </c>
      <c r="E198" s="27" t="s">
        <v>703</v>
      </c>
    </row>
    <row r="199">
      <c r="A199" s="1" t="s">
        <v>185</v>
      </c>
      <c r="B199" s="1">
        <v>44</v>
      </c>
      <c r="C199" s="26" t="s">
        <v>828</v>
      </c>
      <c r="D199" t="s">
        <v>239</v>
      </c>
      <c r="E199" s="27" t="s">
        <v>829</v>
      </c>
      <c r="F199" s="28" t="s">
        <v>830</v>
      </c>
      <c r="G199" s="29">
        <v>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242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191</v>
      </c>
      <c r="E200" s="27" t="s">
        <v>243</v>
      </c>
    </row>
    <row r="201">
      <c r="A201" s="1" t="s">
        <v>193</v>
      </c>
      <c r="E201" s="33" t="s">
        <v>822</v>
      </c>
    </row>
    <row r="202">
      <c r="A202" s="1" t="s">
        <v>194</v>
      </c>
      <c r="E202" s="27" t="s">
        <v>703</v>
      </c>
    </row>
    <row r="203">
      <c r="A203" s="1" t="s">
        <v>185</v>
      </c>
      <c r="B203" s="1">
        <v>45</v>
      </c>
      <c r="C203" s="26" t="s">
        <v>832</v>
      </c>
      <c r="D203" t="s">
        <v>239</v>
      </c>
      <c r="E203" s="27" t="s">
        <v>833</v>
      </c>
      <c r="F203" s="28" t="s">
        <v>289</v>
      </c>
      <c r="G203" s="29">
        <v>1510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191</v>
      </c>
      <c r="E204" s="27" t="s">
        <v>243</v>
      </c>
    </row>
    <row r="205">
      <c r="A205" s="1" t="s">
        <v>193</v>
      </c>
      <c r="E205" s="33" t="s">
        <v>1084</v>
      </c>
    </row>
    <row r="206">
      <c r="A206" s="1" t="s">
        <v>194</v>
      </c>
      <c r="E206" s="27" t="s">
        <v>703</v>
      </c>
    </row>
    <row r="207">
      <c r="A207" s="1" t="s">
        <v>185</v>
      </c>
      <c r="B207" s="1">
        <v>46</v>
      </c>
      <c r="C207" s="26" t="s">
        <v>834</v>
      </c>
      <c r="D207" t="s">
        <v>239</v>
      </c>
      <c r="E207" s="27" t="s">
        <v>835</v>
      </c>
      <c r="F207" s="28" t="s">
        <v>285</v>
      </c>
      <c r="G207" s="29">
        <v>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191</v>
      </c>
      <c r="E208" s="27" t="s">
        <v>243</v>
      </c>
    </row>
    <row r="209">
      <c r="A209" s="1" t="s">
        <v>193</v>
      </c>
      <c r="E209" s="33" t="s">
        <v>894</v>
      </c>
    </row>
    <row r="210">
      <c r="A210" s="1" t="s">
        <v>194</v>
      </c>
      <c r="E210" s="27" t="s">
        <v>703</v>
      </c>
    </row>
    <row r="211">
      <c r="A211" s="1" t="s">
        <v>185</v>
      </c>
      <c r="B211" s="1">
        <v>47</v>
      </c>
      <c r="C211" s="26" t="s">
        <v>837</v>
      </c>
      <c r="D211" t="s">
        <v>239</v>
      </c>
      <c r="E211" s="27" t="s">
        <v>838</v>
      </c>
      <c r="F211" s="28" t="s">
        <v>285</v>
      </c>
      <c r="G211" s="29">
        <v>8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191</v>
      </c>
      <c r="E212" s="27" t="s">
        <v>243</v>
      </c>
    </row>
    <row r="213">
      <c r="A213" s="1" t="s">
        <v>193</v>
      </c>
      <c r="E213" s="33" t="s">
        <v>894</v>
      </c>
    </row>
    <row r="214">
      <c r="A214" s="1" t="s">
        <v>194</v>
      </c>
      <c r="E214" s="27" t="s">
        <v>703</v>
      </c>
    </row>
    <row r="215">
      <c r="A215" s="1" t="s">
        <v>185</v>
      </c>
      <c r="B215" s="1">
        <v>48</v>
      </c>
      <c r="C215" s="26" t="s">
        <v>839</v>
      </c>
      <c r="D215" t="s">
        <v>239</v>
      </c>
      <c r="E215" s="27" t="s">
        <v>840</v>
      </c>
      <c r="F215" s="28" t="s">
        <v>285</v>
      </c>
      <c r="G215" s="29">
        <v>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191</v>
      </c>
      <c r="E216" s="27" t="s">
        <v>243</v>
      </c>
    </row>
    <row r="217">
      <c r="A217" s="1" t="s">
        <v>193</v>
      </c>
      <c r="E217" s="33" t="s">
        <v>724</v>
      </c>
    </row>
    <row r="218">
      <c r="A218" s="1" t="s">
        <v>194</v>
      </c>
      <c r="E218" s="27" t="s">
        <v>703</v>
      </c>
    </row>
    <row r="219">
      <c r="A219" s="1" t="s">
        <v>185</v>
      </c>
      <c r="B219" s="1">
        <v>49</v>
      </c>
      <c r="C219" s="26" t="s">
        <v>842</v>
      </c>
      <c r="D219" t="s">
        <v>239</v>
      </c>
      <c r="E219" s="27" t="s">
        <v>843</v>
      </c>
      <c r="F219" s="28" t="s">
        <v>285</v>
      </c>
      <c r="G219" s="29">
        <v>6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191</v>
      </c>
      <c r="E220" s="27" t="s">
        <v>243</v>
      </c>
    </row>
    <row r="221">
      <c r="A221" s="1" t="s">
        <v>193</v>
      </c>
      <c r="E221" s="33" t="s">
        <v>724</v>
      </c>
    </row>
    <row r="222">
      <c r="A222" s="1" t="s">
        <v>194</v>
      </c>
      <c r="E222" s="27" t="s">
        <v>703</v>
      </c>
    </row>
    <row r="223">
      <c r="A223" s="1" t="s">
        <v>185</v>
      </c>
      <c r="B223" s="1">
        <v>50</v>
      </c>
      <c r="C223" s="26" t="s">
        <v>844</v>
      </c>
      <c r="D223" t="s">
        <v>239</v>
      </c>
      <c r="E223" s="27" t="s">
        <v>845</v>
      </c>
      <c r="F223" s="28" t="s">
        <v>285</v>
      </c>
      <c r="G223" s="29">
        <v>4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191</v>
      </c>
      <c r="E224" s="27" t="s">
        <v>243</v>
      </c>
    </row>
    <row r="225">
      <c r="A225" s="1" t="s">
        <v>193</v>
      </c>
      <c r="E225" s="33" t="s">
        <v>822</v>
      </c>
    </row>
    <row r="226">
      <c r="A226" s="1" t="s">
        <v>194</v>
      </c>
      <c r="E226" s="27" t="s">
        <v>703</v>
      </c>
    </row>
    <row r="227">
      <c r="A227" s="1" t="s">
        <v>185</v>
      </c>
      <c r="B227" s="1">
        <v>51</v>
      </c>
      <c r="C227" s="26" t="s">
        <v>846</v>
      </c>
      <c r="D227" t="s">
        <v>239</v>
      </c>
      <c r="E227" s="27" t="s">
        <v>847</v>
      </c>
      <c r="F227" s="28" t="s">
        <v>285</v>
      </c>
      <c r="G227" s="29">
        <v>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191</v>
      </c>
      <c r="E228" s="27" t="s">
        <v>243</v>
      </c>
    </row>
    <row r="229">
      <c r="A229" s="1" t="s">
        <v>193</v>
      </c>
      <c r="E229" s="33" t="s">
        <v>822</v>
      </c>
    </row>
    <row r="230">
      <c r="A230" s="1" t="s">
        <v>194</v>
      </c>
      <c r="E230" s="27" t="s">
        <v>703</v>
      </c>
    </row>
    <row r="231">
      <c r="A231" s="1" t="s">
        <v>185</v>
      </c>
      <c r="B231" s="1">
        <v>52</v>
      </c>
      <c r="C231" s="26" t="s">
        <v>848</v>
      </c>
      <c r="D231" t="s">
        <v>239</v>
      </c>
      <c r="E231" s="27" t="s">
        <v>849</v>
      </c>
      <c r="F231" s="28" t="s">
        <v>285</v>
      </c>
      <c r="G231" s="29">
        <v>8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191</v>
      </c>
      <c r="E232" s="27" t="s">
        <v>243</v>
      </c>
    </row>
    <row r="233">
      <c r="A233" s="1" t="s">
        <v>193</v>
      </c>
      <c r="E233" s="33" t="s">
        <v>894</v>
      </c>
    </row>
    <row r="234">
      <c r="A234" s="1" t="s">
        <v>194</v>
      </c>
      <c r="E234" s="27" t="s">
        <v>703</v>
      </c>
    </row>
    <row r="235">
      <c r="A235" s="1" t="s">
        <v>185</v>
      </c>
      <c r="B235" s="1">
        <v>53</v>
      </c>
      <c r="C235" s="26" t="s">
        <v>851</v>
      </c>
      <c r="D235" t="s">
        <v>239</v>
      </c>
      <c r="E235" s="27" t="s">
        <v>852</v>
      </c>
      <c r="F235" s="28" t="s">
        <v>285</v>
      </c>
      <c r="G235" s="29">
        <v>8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242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191</v>
      </c>
      <c r="E236" s="27" t="s">
        <v>243</v>
      </c>
    </row>
    <row r="237">
      <c r="A237" s="1" t="s">
        <v>193</v>
      </c>
      <c r="E237" s="33" t="s">
        <v>894</v>
      </c>
    </row>
    <row r="238">
      <c r="A238" s="1" t="s">
        <v>194</v>
      </c>
      <c r="E238" s="27" t="s">
        <v>703</v>
      </c>
    </row>
    <row r="239">
      <c r="A239" s="1" t="s">
        <v>185</v>
      </c>
      <c r="B239" s="1">
        <v>54</v>
      </c>
      <c r="C239" s="26" t="s">
        <v>1085</v>
      </c>
      <c r="D239" t="s">
        <v>239</v>
      </c>
      <c r="E239" s="27" t="s">
        <v>1086</v>
      </c>
      <c r="F239" s="28" t="s">
        <v>285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242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191</v>
      </c>
      <c r="E240" s="27" t="s">
        <v>243</v>
      </c>
    </row>
    <row r="241">
      <c r="A241" s="1" t="s">
        <v>193</v>
      </c>
      <c r="E241" s="33" t="s">
        <v>792</v>
      </c>
    </row>
    <row r="242">
      <c r="A242" s="1" t="s">
        <v>194</v>
      </c>
      <c r="E242" s="27" t="s">
        <v>703</v>
      </c>
    </row>
    <row r="243">
      <c r="A243" s="1" t="s">
        <v>185</v>
      </c>
      <c r="B243" s="1">
        <v>55</v>
      </c>
      <c r="C243" s="26" t="s">
        <v>1087</v>
      </c>
      <c r="D243" t="s">
        <v>239</v>
      </c>
      <c r="E243" s="27" t="s">
        <v>1088</v>
      </c>
      <c r="F243" s="28" t="s">
        <v>285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242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191</v>
      </c>
      <c r="E244" s="27" t="s">
        <v>243</v>
      </c>
    </row>
    <row r="245">
      <c r="A245" s="1" t="s">
        <v>193</v>
      </c>
      <c r="E245" s="33" t="s">
        <v>792</v>
      </c>
    </row>
    <row r="246">
      <c r="A246" s="1" t="s">
        <v>194</v>
      </c>
      <c r="E246" s="27" t="s">
        <v>703</v>
      </c>
    </row>
    <row r="247">
      <c r="A247" s="1" t="s">
        <v>185</v>
      </c>
      <c r="B247" s="1">
        <v>56</v>
      </c>
      <c r="C247" s="26" t="s">
        <v>1089</v>
      </c>
      <c r="D247" t="s">
        <v>239</v>
      </c>
      <c r="E247" s="27" t="s">
        <v>1090</v>
      </c>
      <c r="F247" s="28" t="s">
        <v>285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242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191</v>
      </c>
      <c r="E248" s="27" t="s">
        <v>243</v>
      </c>
    </row>
    <row r="249">
      <c r="A249" s="1" t="s">
        <v>193</v>
      </c>
      <c r="E249" s="33" t="s">
        <v>871</v>
      </c>
    </row>
    <row r="250">
      <c r="A250" s="1" t="s">
        <v>194</v>
      </c>
      <c r="E250" s="27" t="s">
        <v>703</v>
      </c>
    </row>
    <row r="251">
      <c r="A251" s="1" t="s">
        <v>185</v>
      </c>
      <c r="B251" s="1">
        <v>57</v>
      </c>
      <c r="C251" s="26" t="s">
        <v>1091</v>
      </c>
      <c r="D251" t="s">
        <v>239</v>
      </c>
      <c r="E251" s="27" t="s">
        <v>1092</v>
      </c>
      <c r="F251" s="28" t="s">
        <v>285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242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191</v>
      </c>
      <c r="E252" s="27" t="s">
        <v>243</v>
      </c>
    </row>
    <row r="253">
      <c r="A253" s="1" t="s">
        <v>193</v>
      </c>
      <c r="E253" s="33" t="s">
        <v>792</v>
      </c>
    </row>
    <row r="254">
      <c r="A254" s="1" t="s">
        <v>194</v>
      </c>
      <c r="E254" s="27" t="s">
        <v>703</v>
      </c>
    </row>
    <row r="255">
      <c r="A255" s="1" t="s">
        <v>185</v>
      </c>
      <c r="B255" s="1">
        <v>58</v>
      </c>
      <c r="C255" s="26" t="s">
        <v>1093</v>
      </c>
      <c r="D255" t="s">
        <v>239</v>
      </c>
      <c r="E255" s="27" t="s">
        <v>1094</v>
      </c>
      <c r="F255" s="28" t="s">
        <v>285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242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191</v>
      </c>
      <c r="E256" s="27" t="s">
        <v>243</v>
      </c>
    </row>
    <row r="257">
      <c r="A257" s="1" t="s">
        <v>193</v>
      </c>
      <c r="E257" s="33" t="s">
        <v>792</v>
      </c>
    </row>
    <row r="258">
      <c r="A258" s="1" t="s">
        <v>194</v>
      </c>
      <c r="E258" s="27" t="s">
        <v>703</v>
      </c>
    </row>
    <row r="259">
      <c r="A259" s="1" t="s">
        <v>185</v>
      </c>
      <c r="B259" s="1">
        <v>59</v>
      </c>
      <c r="C259" s="26" t="s">
        <v>869</v>
      </c>
      <c r="D259" t="s">
        <v>239</v>
      </c>
      <c r="E259" s="27" t="s">
        <v>870</v>
      </c>
      <c r="F259" s="28" t="s">
        <v>285</v>
      </c>
      <c r="G259" s="29">
        <v>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242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191</v>
      </c>
      <c r="E260" s="27" t="s">
        <v>243</v>
      </c>
    </row>
    <row r="261">
      <c r="A261" s="1" t="s">
        <v>193</v>
      </c>
      <c r="E261" s="33" t="s">
        <v>792</v>
      </c>
    </row>
    <row r="262">
      <c r="A262" s="1" t="s">
        <v>194</v>
      </c>
      <c r="E262" s="27" t="s">
        <v>703</v>
      </c>
    </row>
    <row r="263">
      <c r="A263" s="1" t="s">
        <v>185</v>
      </c>
      <c r="B263" s="1">
        <v>60</v>
      </c>
      <c r="C263" s="26" t="s">
        <v>872</v>
      </c>
      <c r="D263" t="s">
        <v>239</v>
      </c>
      <c r="E263" s="27" t="s">
        <v>873</v>
      </c>
      <c r="F263" s="28" t="s">
        <v>285</v>
      </c>
      <c r="G263" s="29">
        <v>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242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191</v>
      </c>
      <c r="E264" s="27" t="s">
        <v>243</v>
      </c>
    </row>
    <row r="265">
      <c r="A265" s="1" t="s">
        <v>193</v>
      </c>
      <c r="E265" s="33" t="s">
        <v>855</v>
      </c>
    </row>
    <row r="266">
      <c r="A266" s="1" t="s">
        <v>194</v>
      </c>
      <c r="E266" s="27" t="s">
        <v>703</v>
      </c>
    </row>
    <row r="267">
      <c r="A267" s="1" t="s">
        <v>185</v>
      </c>
      <c r="B267" s="1">
        <v>61</v>
      </c>
      <c r="C267" s="26" t="s">
        <v>880</v>
      </c>
      <c r="D267" t="s">
        <v>239</v>
      </c>
      <c r="E267" s="27" t="s">
        <v>881</v>
      </c>
      <c r="F267" s="28" t="s">
        <v>285</v>
      </c>
      <c r="G267" s="29">
        <v>16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242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191</v>
      </c>
      <c r="E268" s="27" t="s">
        <v>243</v>
      </c>
    </row>
    <row r="269">
      <c r="A269" s="1" t="s">
        <v>193</v>
      </c>
      <c r="E269" s="33" t="s">
        <v>841</v>
      </c>
    </row>
    <row r="270">
      <c r="A270" s="1" t="s">
        <v>194</v>
      </c>
      <c r="E270" s="27" t="s">
        <v>703</v>
      </c>
    </row>
    <row r="271">
      <c r="A271" s="1" t="s">
        <v>185</v>
      </c>
      <c r="B271" s="1">
        <v>62</v>
      </c>
      <c r="C271" s="26" t="s">
        <v>882</v>
      </c>
      <c r="D271" t="s">
        <v>239</v>
      </c>
      <c r="E271" s="27" t="s">
        <v>883</v>
      </c>
      <c r="F271" s="28" t="s">
        <v>285</v>
      </c>
      <c r="G271" s="29">
        <v>16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242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191</v>
      </c>
      <c r="E272" s="27" t="s">
        <v>243</v>
      </c>
    </row>
    <row r="273">
      <c r="A273" s="1" t="s">
        <v>193</v>
      </c>
      <c r="E273" s="33" t="s">
        <v>841</v>
      </c>
    </row>
    <row r="274">
      <c r="A274" s="1" t="s">
        <v>194</v>
      </c>
      <c r="E274" s="27" t="s">
        <v>703</v>
      </c>
    </row>
    <row r="275">
      <c r="A275" s="1" t="s">
        <v>185</v>
      </c>
      <c r="B275" s="1">
        <v>63</v>
      </c>
      <c r="C275" s="26" t="s">
        <v>884</v>
      </c>
      <c r="D275" t="s">
        <v>239</v>
      </c>
      <c r="E275" s="27" t="s">
        <v>885</v>
      </c>
      <c r="F275" s="28" t="s">
        <v>285</v>
      </c>
      <c r="G275" s="29">
        <v>7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242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191</v>
      </c>
      <c r="E276" s="27" t="s">
        <v>243</v>
      </c>
    </row>
    <row r="277">
      <c r="A277" s="1" t="s">
        <v>193</v>
      </c>
      <c r="E277" s="33" t="s">
        <v>1095</v>
      </c>
    </row>
    <row r="278">
      <c r="A278" s="1" t="s">
        <v>194</v>
      </c>
      <c r="E278" s="27" t="s">
        <v>703</v>
      </c>
    </row>
    <row r="279">
      <c r="A279" s="1" t="s">
        <v>185</v>
      </c>
      <c r="B279" s="1">
        <v>64</v>
      </c>
      <c r="C279" s="26" t="s">
        <v>886</v>
      </c>
      <c r="D279" t="s">
        <v>239</v>
      </c>
      <c r="E279" s="27" t="s">
        <v>887</v>
      </c>
      <c r="F279" s="28" t="s">
        <v>285</v>
      </c>
      <c r="G279" s="29">
        <v>7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242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191</v>
      </c>
      <c r="E280" s="27" t="s">
        <v>243</v>
      </c>
    </row>
    <row r="281">
      <c r="A281" s="1" t="s">
        <v>193</v>
      </c>
      <c r="E281" s="33" t="s">
        <v>1095</v>
      </c>
    </row>
    <row r="282">
      <c r="A282" s="1" t="s">
        <v>194</v>
      </c>
      <c r="E282" s="27" t="s">
        <v>703</v>
      </c>
    </row>
    <row r="283">
      <c r="A283" s="1" t="s">
        <v>185</v>
      </c>
      <c r="B283" s="1">
        <v>65</v>
      </c>
      <c r="C283" s="26" t="s">
        <v>892</v>
      </c>
      <c r="D283" t="s">
        <v>239</v>
      </c>
      <c r="E283" s="27" t="s">
        <v>893</v>
      </c>
      <c r="F283" s="28" t="s">
        <v>285</v>
      </c>
      <c r="G283" s="29">
        <v>5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242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191</v>
      </c>
      <c r="E284" s="27" t="s">
        <v>243</v>
      </c>
    </row>
    <row r="285">
      <c r="A285" s="1" t="s">
        <v>193</v>
      </c>
      <c r="E285" s="33" t="s">
        <v>855</v>
      </c>
    </row>
    <row r="286">
      <c r="A286" s="1" t="s">
        <v>194</v>
      </c>
      <c r="E286" s="27" t="s">
        <v>703</v>
      </c>
    </row>
    <row r="287">
      <c r="A287" s="1" t="s">
        <v>185</v>
      </c>
      <c r="B287" s="1">
        <v>66</v>
      </c>
      <c r="C287" s="26" t="s">
        <v>895</v>
      </c>
      <c r="D287" t="s">
        <v>239</v>
      </c>
      <c r="E287" s="27" t="s">
        <v>896</v>
      </c>
      <c r="F287" s="28" t="s">
        <v>285</v>
      </c>
      <c r="G287" s="29">
        <v>5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242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191</v>
      </c>
      <c r="E288" s="27" t="s">
        <v>243</v>
      </c>
    </row>
    <row r="289">
      <c r="A289" s="1" t="s">
        <v>193</v>
      </c>
      <c r="E289" s="33" t="s">
        <v>855</v>
      </c>
    </row>
    <row r="290">
      <c r="A290" s="1" t="s">
        <v>194</v>
      </c>
      <c r="E290" s="27" t="s">
        <v>703</v>
      </c>
    </row>
    <row r="291">
      <c r="A291" s="1" t="s">
        <v>185</v>
      </c>
      <c r="B291" s="1">
        <v>67</v>
      </c>
      <c r="C291" s="26" t="s">
        <v>897</v>
      </c>
      <c r="D291" t="s">
        <v>239</v>
      </c>
      <c r="E291" s="27" t="s">
        <v>898</v>
      </c>
      <c r="F291" s="28" t="s">
        <v>285</v>
      </c>
      <c r="G291" s="29">
        <v>60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242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191</v>
      </c>
      <c r="E292" s="27" t="s">
        <v>243</v>
      </c>
    </row>
    <row r="293">
      <c r="A293" s="1" t="s">
        <v>193</v>
      </c>
      <c r="E293" s="33" t="s">
        <v>754</v>
      </c>
    </row>
    <row r="294">
      <c r="A294" s="1" t="s">
        <v>194</v>
      </c>
      <c r="E294" s="27" t="s">
        <v>703</v>
      </c>
    </row>
    <row r="295">
      <c r="A295" s="1" t="s">
        <v>185</v>
      </c>
      <c r="B295" s="1">
        <v>69</v>
      </c>
      <c r="C295" s="26" t="s">
        <v>899</v>
      </c>
      <c r="D295" t="s">
        <v>239</v>
      </c>
      <c r="E295" s="27" t="s">
        <v>900</v>
      </c>
      <c r="F295" s="28" t="s">
        <v>285</v>
      </c>
      <c r="G295" s="29">
        <v>10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759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191</v>
      </c>
      <c r="E296" s="27" t="s">
        <v>243</v>
      </c>
    </row>
    <row r="297">
      <c r="A297" s="1" t="s">
        <v>193</v>
      </c>
      <c r="E297" s="33" t="s">
        <v>706</v>
      </c>
    </row>
    <row r="298" ht="178.5">
      <c r="A298" s="1" t="s">
        <v>194</v>
      </c>
      <c r="E298" s="27" t="s">
        <v>901</v>
      </c>
    </row>
    <row r="299">
      <c r="A299" s="1" t="s">
        <v>185</v>
      </c>
      <c r="B299" s="1">
        <v>68</v>
      </c>
      <c r="C299" s="26" t="s">
        <v>902</v>
      </c>
      <c r="D299" t="s">
        <v>239</v>
      </c>
      <c r="E299" s="27" t="s">
        <v>903</v>
      </c>
      <c r="F299" s="28" t="s">
        <v>285</v>
      </c>
      <c r="G299" s="29">
        <v>60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242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191</v>
      </c>
      <c r="E300" s="27" t="s">
        <v>243</v>
      </c>
    </row>
    <row r="301">
      <c r="A301" s="1" t="s">
        <v>193</v>
      </c>
      <c r="E301" s="33" t="s">
        <v>754</v>
      </c>
    </row>
    <row r="302">
      <c r="A302" s="1" t="s">
        <v>194</v>
      </c>
      <c r="E302" s="27" t="s">
        <v>703</v>
      </c>
    </row>
    <row r="303">
      <c r="A303" s="1" t="s">
        <v>185</v>
      </c>
      <c r="B303" s="1">
        <v>70</v>
      </c>
      <c r="C303" s="26" t="s">
        <v>904</v>
      </c>
      <c r="D303" t="s">
        <v>239</v>
      </c>
      <c r="E303" s="27" t="s">
        <v>905</v>
      </c>
      <c r="F303" s="28" t="s">
        <v>285</v>
      </c>
      <c r="G303" s="29">
        <v>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242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191</v>
      </c>
      <c r="E304" s="27" t="s">
        <v>243</v>
      </c>
    </row>
    <row r="305">
      <c r="A305" s="1" t="s">
        <v>193</v>
      </c>
      <c r="E305" s="33" t="s">
        <v>855</v>
      </c>
    </row>
    <row r="306">
      <c r="A306" s="1" t="s">
        <v>194</v>
      </c>
      <c r="E306" s="27" t="s">
        <v>703</v>
      </c>
    </row>
    <row r="307">
      <c r="A307" s="1" t="s">
        <v>185</v>
      </c>
      <c r="B307" s="1">
        <v>71</v>
      </c>
      <c r="C307" s="26" t="s">
        <v>907</v>
      </c>
      <c r="D307" t="s">
        <v>239</v>
      </c>
      <c r="E307" s="27" t="s">
        <v>908</v>
      </c>
      <c r="F307" s="28" t="s">
        <v>285</v>
      </c>
      <c r="G307" s="29">
        <v>5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242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191</v>
      </c>
      <c r="E308" s="27" t="s">
        <v>243</v>
      </c>
    </row>
    <row r="309">
      <c r="A309" s="1" t="s">
        <v>193</v>
      </c>
      <c r="E309" s="33" t="s">
        <v>855</v>
      </c>
    </row>
    <row r="310">
      <c r="A310" s="1" t="s">
        <v>194</v>
      </c>
      <c r="E310" s="27" t="s">
        <v>703</v>
      </c>
    </row>
    <row r="311">
      <c r="A311" s="1" t="s">
        <v>185</v>
      </c>
      <c r="B311" s="1">
        <v>72</v>
      </c>
      <c r="C311" s="26" t="s">
        <v>909</v>
      </c>
      <c r="D311" t="s">
        <v>239</v>
      </c>
      <c r="E311" s="27" t="s">
        <v>910</v>
      </c>
      <c r="F311" s="28" t="s">
        <v>285</v>
      </c>
      <c r="G311" s="29">
        <v>3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242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191</v>
      </c>
      <c r="E312" s="27" t="s">
        <v>243</v>
      </c>
    </row>
    <row r="313">
      <c r="A313" s="1" t="s">
        <v>193</v>
      </c>
      <c r="E313" s="33" t="s">
        <v>1096</v>
      </c>
    </row>
    <row r="314">
      <c r="A314" s="1" t="s">
        <v>194</v>
      </c>
      <c r="E314" s="27" t="s">
        <v>703</v>
      </c>
    </row>
    <row r="315">
      <c r="A315" s="1" t="s">
        <v>185</v>
      </c>
      <c r="B315" s="1">
        <v>73</v>
      </c>
      <c r="C315" s="26" t="s">
        <v>911</v>
      </c>
      <c r="D315" t="s">
        <v>239</v>
      </c>
      <c r="E315" s="27" t="s">
        <v>912</v>
      </c>
      <c r="F315" s="28" t="s">
        <v>285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242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191</v>
      </c>
      <c r="E316" s="27" t="s">
        <v>243</v>
      </c>
    </row>
    <row r="317">
      <c r="A317" s="1" t="s">
        <v>193</v>
      </c>
      <c r="E317" s="33" t="s">
        <v>1096</v>
      </c>
    </row>
    <row r="318">
      <c r="A318" s="1" t="s">
        <v>194</v>
      </c>
      <c r="E318" s="27" t="s">
        <v>703</v>
      </c>
    </row>
    <row r="319">
      <c r="A319" s="1" t="s">
        <v>185</v>
      </c>
      <c r="B319" s="1">
        <v>74</v>
      </c>
      <c r="C319" s="26" t="s">
        <v>1097</v>
      </c>
      <c r="D319" t="s">
        <v>239</v>
      </c>
      <c r="E319" s="27" t="s">
        <v>1098</v>
      </c>
      <c r="F319" s="28" t="s">
        <v>285</v>
      </c>
      <c r="G319" s="29">
        <v>2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242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191</v>
      </c>
      <c r="E320" s="27" t="s">
        <v>243</v>
      </c>
    </row>
    <row r="321">
      <c r="A321" s="1" t="s">
        <v>193</v>
      </c>
      <c r="E321" s="33" t="s">
        <v>871</v>
      </c>
    </row>
    <row r="322">
      <c r="A322" s="1" t="s">
        <v>194</v>
      </c>
      <c r="E322" s="27" t="s">
        <v>703</v>
      </c>
    </row>
    <row r="323">
      <c r="A323" s="1" t="s">
        <v>185</v>
      </c>
      <c r="B323" s="1">
        <v>75</v>
      </c>
      <c r="C323" s="26" t="s">
        <v>1099</v>
      </c>
      <c r="D323" t="s">
        <v>239</v>
      </c>
      <c r="E323" s="27" t="s">
        <v>1100</v>
      </c>
      <c r="F323" s="28" t="s">
        <v>285</v>
      </c>
      <c r="G323" s="29">
        <v>2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242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191</v>
      </c>
      <c r="E324" s="27" t="s">
        <v>243</v>
      </c>
    </row>
    <row r="325">
      <c r="A325" s="1" t="s">
        <v>193</v>
      </c>
      <c r="E325" s="33" t="s">
        <v>871</v>
      </c>
    </row>
    <row r="326">
      <c r="A326" s="1" t="s">
        <v>194</v>
      </c>
      <c r="E326" s="27" t="s">
        <v>703</v>
      </c>
    </row>
    <row r="327">
      <c r="A327" s="1" t="s">
        <v>185</v>
      </c>
      <c r="B327" s="1">
        <v>76</v>
      </c>
      <c r="C327" s="26" t="s">
        <v>1101</v>
      </c>
      <c r="D327" t="s">
        <v>239</v>
      </c>
      <c r="E327" s="27" t="s">
        <v>1102</v>
      </c>
      <c r="F327" s="28" t="s">
        <v>285</v>
      </c>
      <c r="G327" s="29">
        <v>2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242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191</v>
      </c>
      <c r="E328" s="27" t="s">
        <v>243</v>
      </c>
    </row>
    <row r="329">
      <c r="A329" s="1" t="s">
        <v>193</v>
      </c>
      <c r="E329" s="33" t="s">
        <v>871</v>
      </c>
    </row>
    <row r="330">
      <c r="A330" s="1" t="s">
        <v>194</v>
      </c>
      <c r="E330" s="27" t="s">
        <v>703</v>
      </c>
    </row>
    <row r="331">
      <c r="A331" s="1" t="s">
        <v>185</v>
      </c>
      <c r="B331" s="1">
        <v>77</v>
      </c>
      <c r="C331" s="26" t="s">
        <v>1103</v>
      </c>
      <c r="D331" t="s">
        <v>239</v>
      </c>
      <c r="E331" s="27" t="s">
        <v>1104</v>
      </c>
      <c r="F331" s="28" t="s">
        <v>285</v>
      </c>
      <c r="G331" s="29">
        <v>2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242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191</v>
      </c>
      <c r="E332" s="27" t="s">
        <v>243</v>
      </c>
    </row>
    <row r="333">
      <c r="A333" s="1" t="s">
        <v>193</v>
      </c>
      <c r="E333" s="33" t="s">
        <v>871</v>
      </c>
    </row>
    <row r="334">
      <c r="A334" s="1" t="s">
        <v>194</v>
      </c>
      <c r="E334" s="27" t="s">
        <v>703</v>
      </c>
    </row>
    <row r="335">
      <c r="A335" s="1" t="s">
        <v>185</v>
      </c>
      <c r="B335" s="1">
        <v>78</v>
      </c>
      <c r="C335" s="26" t="s">
        <v>913</v>
      </c>
      <c r="D335" t="s">
        <v>239</v>
      </c>
      <c r="E335" s="27" t="s">
        <v>914</v>
      </c>
      <c r="F335" s="28" t="s">
        <v>285</v>
      </c>
      <c r="G335" s="29">
        <v>16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242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191</v>
      </c>
      <c r="E336" s="27" t="s">
        <v>243</v>
      </c>
    </row>
    <row r="337">
      <c r="A337" s="1" t="s">
        <v>193</v>
      </c>
      <c r="E337" s="33" t="s">
        <v>841</v>
      </c>
    </row>
    <row r="338">
      <c r="A338" s="1" t="s">
        <v>194</v>
      </c>
      <c r="E338" s="27" t="s">
        <v>703</v>
      </c>
    </row>
    <row r="339">
      <c r="A339" s="1" t="s">
        <v>185</v>
      </c>
      <c r="B339" s="1">
        <v>79</v>
      </c>
      <c r="C339" s="26" t="s">
        <v>916</v>
      </c>
      <c r="D339" t="s">
        <v>239</v>
      </c>
      <c r="E339" s="27" t="s">
        <v>917</v>
      </c>
      <c r="F339" s="28" t="s">
        <v>285</v>
      </c>
      <c r="G339" s="29">
        <v>16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242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191</v>
      </c>
      <c r="E340" s="27" t="s">
        <v>243</v>
      </c>
    </row>
    <row r="341">
      <c r="A341" s="1" t="s">
        <v>193</v>
      </c>
      <c r="E341" s="33" t="s">
        <v>841</v>
      </c>
    </row>
    <row r="342">
      <c r="A342" s="1" t="s">
        <v>194</v>
      </c>
      <c r="E342" s="27" t="s">
        <v>703</v>
      </c>
    </row>
    <row r="343">
      <c r="A343" s="1" t="s">
        <v>185</v>
      </c>
      <c r="B343" s="1">
        <v>80</v>
      </c>
      <c r="C343" s="26" t="s">
        <v>918</v>
      </c>
      <c r="D343" t="s">
        <v>239</v>
      </c>
      <c r="E343" s="27" t="s">
        <v>919</v>
      </c>
      <c r="F343" s="28" t="s">
        <v>285</v>
      </c>
      <c r="G343" s="29">
        <v>36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242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191</v>
      </c>
      <c r="E344" s="27" t="s">
        <v>243</v>
      </c>
    </row>
    <row r="345">
      <c r="A345" s="1" t="s">
        <v>193</v>
      </c>
      <c r="E345" s="33" t="s">
        <v>850</v>
      </c>
    </row>
    <row r="346">
      <c r="A346" s="1" t="s">
        <v>194</v>
      </c>
      <c r="E346" s="27" t="s">
        <v>703</v>
      </c>
    </row>
    <row r="347">
      <c r="A347" s="1" t="s">
        <v>185</v>
      </c>
      <c r="B347" s="1">
        <v>81</v>
      </c>
      <c r="C347" s="26" t="s">
        <v>921</v>
      </c>
      <c r="D347" t="s">
        <v>239</v>
      </c>
      <c r="E347" s="27" t="s">
        <v>922</v>
      </c>
      <c r="F347" s="28" t="s">
        <v>285</v>
      </c>
      <c r="G347" s="29">
        <v>36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242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191</v>
      </c>
      <c r="E348" s="27" t="s">
        <v>243</v>
      </c>
    </row>
    <row r="349">
      <c r="A349" s="1" t="s">
        <v>193</v>
      </c>
      <c r="E349" s="33" t="s">
        <v>850</v>
      </c>
    </row>
    <row r="350">
      <c r="A350" s="1" t="s">
        <v>194</v>
      </c>
      <c r="E350" s="27" t="s">
        <v>703</v>
      </c>
    </row>
    <row r="351">
      <c r="A351" s="1" t="s">
        <v>185</v>
      </c>
      <c r="B351" s="1">
        <v>82</v>
      </c>
      <c r="C351" s="26" t="s">
        <v>923</v>
      </c>
      <c r="D351" t="s">
        <v>239</v>
      </c>
      <c r="E351" s="27" t="s">
        <v>924</v>
      </c>
      <c r="F351" s="28" t="s">
        <v>285</v>
      </c>
      <c r="G351" s="29">
        <v>360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242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191</v>
      </c>
      <c r="E352" s="27" t="s">
        <v>243</v>
      </c>
    </row>
    <row r="353">
      <c r="A353" s="1" t="s">
        <v>193</v>
      </c>
      <c r="E353" s="33" t="s">
        <v>814</v>
      </c>
    </row>
    <row r="354">
      <c r="A354" s="1" t="s">
        <v>194</v>
      </c>
      <c r="E354" s="27" t="s">
        <v>703</v>
      </c>
    </row>
    <row r="355">
      <c r="A355" s="1" t="s">
        <v>185</v>
      </c>
      <c r="B355" s="1">
        <v>83</v>
      </c>
      <c r="C355" s="26" t="s">
        <v>926</v>
      </c>
      <c r="D355" t="s">
        <v>239</v>
      </c>
      <c r="E355" s="27" t="s">
        <v>927</v>
      </c>
      <c r="F355" s="28" t="s">
        <v>285</v>
      </c>
      <c r="G355" s="29">
        <v>360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242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191</v>
      </c>
      <c r="E356" s="27" t="s">
        <v>243</v>
      </c>
    </row>
    <row r="357">
      <c r="A357" s="1" t="s">
        <v>193</v>
      </c>
      <c r="E357" s="33" t="s">
        <v>814</v>
      </c>
    </row>
    <row r="358">
      <c r="A358" s="1" t="s">
        <v>194</v>
      </c>
      <c r="E358" s="27" t="s">
        <v>703</v>
      </c>
    </row>
    <row r="359">
      <c r="A359" s="1" t="s">
        <v>185</v>
      </c>
      <c r="B359" s="1">
        <v>84</v>
      </c>
      <c r="C359" s="26" t="s">
        <v>928</v>
      </c>
      <c r="D359" t="s">
        <v>239</v>
      </c>
      <c r="E359" s="27" t="s">
        <v>929</v>
      </c>
      <c r="F359" s="28" t="s">
        <v>285</v>
      </c>
      <c r="G359" s="29">
        <v>5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242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191</v>
      </c>
      <c r="E360" s="27" t="s">
        <v>243</v>
      </c>
    </row>
    <row r="361">
      <c r="A361" s="1" t="s">
        <v>193</v>
      </c>
      <c r="E361" s="33" t="s">
        <v>855</v>
      </c>
    </row>
    <row r="362">
      <c r="A362" s="1" t="s">
        <v>194</v>
      </c>
      <c r="E362" s="27" t="s">
        <v>703</v>
      </c>
    </row>
    <row r="363">
      <c r="A363" s="1" t="s">
        <v>185</v>
      </c>
      <c r="B363" s="1">
        <v>85</v>
      </c>
      <c r="C363" s="26" t="s">
        <v>930</v>
      </c>
      <c r="D363" t="s">
        <v>239</v>
      </c>
      <c r="E363" s="27" t="s">
        <v>931</v>
      </c>
      <c r="F363" s="28" t="s">
        <v>285</v>
      </c>
      <c r="G363" s="29">
        <v>5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242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191</v>
      </c>
      <c r="E364" s="27" t="s">
        <v>243</v>
      </c>
    </row>
    <row r="365">
      <c r="A365" s="1" t="s">
        <v>193</v>
      </c>
      <c r="E365" s="33" t="s">
        <v>855</v>
      </c>
    </row>
    <row r="366">
      <c r="A366" s="1" t="s">
        <v>194</v>
      </c>
      <c r="E366" s="27" t="s">
        <v>703</v>
      </c>
    </row>
    <row r="367">
      <c r="A367" s="1" t="s">
        <v>185</v>
      </c>
      <c r="B367" s="1">
        <v>86</v>
      </c>
      <c r="C367" s="26" t="s">
        <v>932</v>
      </c>
      <c r="D367" t="s">
        <v>239</v>
      </c>
      <c r="E367" s="27" t="s">
        <v>933</v>
      </c>
      <c r="F367" s="28" t="s">
        <v>285</v>
      </c>
      <c r="G367" s="29">
        <v>5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242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191</v>
      </c>
      <c r="E368" s="27" t="s">
        <v>243</v>
      </c>
    </row>
    <row r="369">
      <c r="A369" s="1" t="s">
        <v>193</v>
      </c>
      <c r="E369" s="33" t="s">
        <v>855</v>
      </c>
    </row>
    <row r="370">
      <c r="A370" s="1" t="s">
        <v>194</v>
      </c>
      <c r="E370" s="27" t="s">
        <v>703</v>
      </c>
    </row>
    <row r="371">
      <c r="A371" s="1" t="s">
        <v>185</v>
      </c>
      <c r="B371" s="1">
        <v>87</v>
      </c>
      <c r="C371" s="26" t="s">
        <v>934</v>
      </c>
      <c r="D371" t="s">
        <v>239</v>
      </c>
      <c r="E371" s="27" t="s">
        <v>935</v>
      </c>
      <c r="F371" s="28" t="s">
        <v>285</v>
      </c>
      <c r="G371" s="29">
        <v>5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242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191</v>
      </c>
      <c r="E372" s="27" t="s">
        <v>243</v>
      </c>
    </row>
    <row r="373">
      <c r="A373" s="1" t="s">
        <v>193</v>
      </c>
      <c r="E373" s="33" t="s">
        <v>855</v>
      </c>
    </row>
    <row r="374">
      <c r="A374" s="1" t="s">
        <v>194</v>
      </c>
      <c r="E374" s="27" t="s">
        <v>703</v>
      </c>
    </row>
    <row r="375">
      <c r="A375" s="1" t="s">
        <v>185</v>
      </c>
      <c r="B375" s="1">
        <v>93</v>
      </c>
      <c r="C375" s="26" t="s">
        <v>936</v>
      </c>
      <c r="D375" t="s">
        <v>239</v>
      </c>
      <c r="E375" s="27" t="s">
        <v>937</v>
      </c>
      <c r="F375" s="28" t="s">
        <v>289</v>
      </c>
      <c r="G375" s="29">
        <v>75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242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191</v>
      </c>
      <c r="E376" s="27" t="s">
        <v>243</v>
      </c>
    </row>
    <row r="377">
      <c r="A377" s="1" t="s">
        <v>193</v>
      </c>
      <c r="E377" s="33" t="s">
        <v>1105</v>
      </c>
    </row>
    <row r="378">
      <c r="A378" s="1" t="s">
        <v>194</v>
      </c>
      <c r="E378" s="27" t="s">
        <v>703</v>
      </c>
    </row>
    <row r="379">
      <c r="A379" s="1" t="s">
        <v>185</v>
      </c>
      <c r="B379" s="1">
        <v>94</v>
      </c>
      <c r="C379" s="26" t="s">
        <v>938</v>
      </c>
      <c r="D379" t="s">
        <v>239</v>
      </c>
      <c r="E379" s="27" t="s">
        <v>939</v>
      </c>
      <c r="F379" s="28" t="s">
        <v>289</v>
      </c>
      <c r="G379" s="29">
        <v>75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242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191</v>
      </c>
      <c r="E380" s="27" t="s">
        <v>243</v>
      </c>
    </row>
    <row r="381">
      <c r="A381" s="1" t="s">
        <v>193</v>
      </c>
      <c r="E381" s="33" t="s">
        <v>1105</v>
      </c>
    </row>
    <row r="382">
      <c r="A382" s="1" t="s">
        <v>194</v>
      </c>
      <c r="E382" s="27" t="s">
        <v>703</v>
      </c>
    </row>
    <row r="383">
      <c r="A383" s="1" t="s">
        <v>185</v>
      </c>
      <c r="B383" s="1">
        <v>95</v>
      </c>
      <c r="C383" s="26" t="s">
        <v>1106</v>
      </c>
      <c r="D383" t="s">
        <v>239</v>
      </c>
      <c r="E383" s="27" t="s">
        <v>1107</v>
      </c>
      <c r="F383" s="28" t="s">
        <v>285</v>
      </c>
      <c r="G383" s="29">
        <v>6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242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191</v>
      </c>
      <c r="E384" s="27" t="s">
        <v>243</v>
      </c>
    </row>
    <row r="385">
      <c r="A385" s="1" t="s">
        <v>193</v>
      </c>
      <c r="E385" s="33" t="s">
        <v>724</v>
      </c>
    </row>
    <row r="386">
      <c r="A386" s="1" t="s">
        <v>194</v>
      </c>
      <c r="E386" s="27" t="s">
        <v>703</v>
      </c>
    </row>
    <row r="387">
      <c r="A387" s="1" t="s">
        <v>185</v>
      </c>
      <c r="B387" s="1">
        <v>96</v>
      </c>
      <c r="C387" s="26" t="s">
        <v>945</v>
      </c>
      <c r="D387" t="s">
        <v>239</v>
      </c>
      <c r="E387" s="27" t="s">
        <v>946</v>
      </c>
      <c r="F387" s="28" t="s">
        <v>285</v>
      </c>
      <c r="G387" s="29">
        <v>2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242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191</v>
      </c>
      <c r="E388" s="27" t="s">
        <v>243</v>
      </c>
    </row>
    <row r="389">
      <c r="A389" s="1" t="s">
        <v>193</v>
      </c>
      <c r="E389" s="33" t="s">
        <v>871</v>
      </c>
    </row>
    <row r="390">
      <c r="A390" s="1" t="s">
        <v>194</v>
      </c>
      <c r="E390" s="27" t="s">
        <v>703</v>
      </c>
    </row>
    <row r="391">
      <c r="A391" s="1" t="s">
        <v>185</v>
      </c>
      <c r="B391" s="1">
        <v>97</v>
      </c>
      <c r="C391" s="26" t="s">
        <v>949</v>
      </c>
      <c r="D391" t="s">
        <v>239</v>
      </c>
      <c r="E391" s="27" t="s">
        <v>950</v>
      </c>
      <c r="F391" s="28" t="s">
        <v>285</v>
      </c>
      <c r="G391" s="29">
        <v>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242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191</v>
      </c>
      <c r="E392" s="27" t="s">
        <v>243</v>
      </c>
    </row>
    <row r="393">
      <c r="A393" s="1" t="s">
        <v>193</v>
      </c>
      <c r="E393" s="33" t="s">
        <v>724</v>
      </c>
    </row>
    <row r="394">
      <c r="A394" s="1" t="s">
        <v>194</v>
      </c>
      <c r="E394" s="27" t="s">
        <v>703</v>
      </c>
    </row>
    <row r="395">
      <c r="A395" s="1" t="s">
        <v>185</v>
      </c>
      <c r="B395" s="1">
        <v>98</v>
      </c>
      <c r="C395" s="26" t="s">
        <v>1108</v>
      </c>
      <c r="D395" t="s">
        <v>239</v>
      </c>
      <c r="E395" s="27" t="s">
        <v>1109</v>
      </c>
      <c r="F395" s="28" t="s">
        <v>285</v>
      </c>
      <c r="G395" s="29">
        <v>2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242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191</v>
      </c>
      <c r="E396" s="27" t="s">
        <v>243</v>
      </c>
    </row>
    <row r="397">
      <c r="A397" s="1" t="s">
        <v>193</v>
      </c>
      <c r="E397" s="33" t="s">
        <v>871</v>
      </c>
    </row>
    <row r="398">
      <c r="A398" s="1" t="s">
        <v>194</v>
      </c>
      <c r="E398" s="27" t="s">
        <v>703</v>
      </c>
    </row>
    <row r="399">
      <c r="A399" s="1" t="s">
        <v>185</v>
      </c>
      <c r="B399" s="1">
        <v>99</v>
      </c>
      <c r="C399" s="26" t="s">
        <v>1110</v>
      </c>
      <c r="D399" t="s">
        <v>239</v>
      </c>
      <c r="E399" s="27" t="s">
        <v>1111</v>
      </c>
      <c r="F399" s="28" t="s">
        <v>285</v>
      </c>
      <c r="G399" s="29">
        <v>4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242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191</v>
      </c>
      <c r="E400" s="27" t="s">
        <v>243</v>
      </c>
    </row>
    <row r="401">
      <c r="A401" s="1" t="s">
        <v>193</v>
      </c>
      <c r="E401" s="33" t="s">
        <v>822</v>
      </c>
    </row>
    <row r="402">
      <c r="A402" s="1" t="s">
        <v>194</v>
      </c>
      <c r="E402" s="27" t="s">
        <v>703</v>
      </c>
    </row>
    <row r="403">
      <c r="A403" s="1" t="s">
        <v>185</v>
      </c>
      <c r="B403" s="1">
        <v>100</v>
      </c>
      <c r="C403" s="26" t="s">
        <v>952</v>
      </c>
      <c r="D403" t="s">
        <v>239</v>
      </c>
      <c r="E403" s="27" t="s">
        <v>953</v>
      </c>
      <c r="F403" s="28" t="s">
        <v>285</v>
      </c>
      <c r="G403" s="29">
        <v>4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242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191</v>
      </c>
      <c r="E404" s="27" t="s">
        <v>243</v>
      </c>
    </row>
    <row r="405">
      <c r="A405" s="1" t="s">
        <v>193</v>
      </c>
      <c r="E405" s="33" t="s">
        <v>822</v>
      </c>
    </row>
    <row r="406">
      <c r="A406" s="1" t="s">
        <v>194</v>
      </c>
      <c r="E406" s="27" t="s">
        <v>703</v>
      </c>
    </row>
    <row r="407">
      <c r="A407" s="1" t="s">
        <v>185</v>
      </c>
      <c r="B407" s="1">
        <v>101</v>
      </c>
      <c r="C407" s="26" t="s">
        <v>1036</v>
      </c>
      <c r="D407" t="s">
        <v>239</v>
      </c>
      <c r="E407" s="27" t="s">
        <v>1037</v>
      </c>
      <c r="F407" s="28" t="s">
        <v>285</v>
      </c>
      <c r="G407" s="29">
        <v>1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242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191</v>
      </c>
      <c r="E408" s="27" t="s">
        <v>243</v>
      </c>
    </row>
    <row r="409">
      <c r="A409" s="1" t="s">
        <v>193</v>
      </c>
      <c r="E409" s="33" t="s">
        <v>792</v>
      </c>
    </row>
    <row r="410">
      <c r="A410" s="1" t="s">
        <v>194</v>
      </c>
      <c r="E410" s="27" t="s">
        <v>703</v>
      </c>
    </row>
    <row r="411">
      <c r="A411" s="1" t="s">
        <v>185</v>
      </c>
      <c r="B411" s="1">
        <v>102</v>
      </c>
      <c r="C411" s="26" t="s">
        <v>958</v>
      </c>
      <c r="D411" t="s">
        <v>239</v>
      </c>
      <c r="E411" s="27" t="s">
        <v>959</v>
      </c>
      <c r="F411" s="28" t="s">
        <v>285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242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191</v>
      </c>
      <c r="E412" s="27" t="s">
        <v>243</v>
      </c>
    </row>
    <row r="413">
      <c r="A413" s="1" t="s">
        <v>193</v>
      </c>
      <c r="E413" s="33" t="s">
        <v>792</v>
      </c>
    </row>
    <row r="414">
      <c r="A414" s="1" t="s">
        <v>194</v>
      </c>
      <c r="E414" s="27" t="s">
        <v>703</v>
      </c>
    </row>
    <row r="415">
      <c r="A415" s="1" t="s">
        <v>185</v>
      </c>
      <c r="B415" s="1">
        <v>103</v>
      </c>
      <c r="C415" s="26" t="s">
        <v>968</v>
      </c>
      <c r="D415" t="s">
        <v>239</v>
      </c>
      <c r="E415" s="27" t="s">
        <v>969</v>
      </c>
      <c r="F415" s="28" t="s">
        <v>285</v>
      </c>
      <c r="G415" s="29">
        <v>4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242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191</v>
      </c>
      <c r="E416" s="27" t="s">
        <v>243</v>
      </c>
    </row>
    <row r="417">
      <c r="A417" s="1" t="s">
        <v>193</v>
      </c>
      <c r="E417" s="33" t="s">
        <v>822</v>
      </c>
    </row>
    <row r="418">
      <c r="A418" s="1" t="s">
        <v>194</v>
      </c>
      <c r="E418" s="27" t="s">
        <v>703</v>
      </c>
    </row>
    <row r="419">
      <c r="A419" s="1" t="s">
        <v>185</v>
      </c>
      <c r="B419" s="1">
        <v>104</v>
      </c>
      <c r="C419" s="26" t="s">
        <v>970</v>
      </c>
      <c r="D419" t="s">
        <v>239</v>
      </c>
      <c r="E419" s="27" t="s">
        <v>971</v>
      </c>
      <c r="F419" s="28" t="s">
        <v>285</v>
      </c>
      <c r="G419" s="29">
        <v>360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242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191</v>
      </c>
      <c r="E420" s="27" t="s">
        <v>243</v>
      </c>
    </row>
    <row r="421">
      <c r="A421" s="1" t="s">
        <v>193</v>
      </c>
      <c r="E421" s="33" t="s">
        <v>814</v>
      </c>
    </row>
    <row r="422">
      <c r="A422" s="1" t="s">
        <v>194</v>
      </c>
      <c r="E422" s="27" t="s">
        <v>703</v>
      </c>
    </row>
    <row r="423" ht="25.5">
      <c r="A423" s="1" t="s">
        <v>185</v>
      </c>
      <c r="B423" s="1">
        <v>105</v>
      </c>
      <c r="C423" s="26" t="s">
        <v>973</v>
      </c>
      <c r="D423" t="s">
        <v>239</v>
      </c>
      <c r="E423" s="27" t="s">
        <v>974</v>
      </c>
      <c r="F423" s="28" t="s">
        <v>285</v>
      </c>
      <c r="G423" s="29">
        <v>90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242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191</v>
      </c>
      <c r="E424" s="27" t="s">
        <v>243</v>
      </c>
    </row>
    <row r="425">
      <c r="A425" s="1" t="s">
        <v>193</v>
      </c>
      <c r="E425" s="33" t="s">
        <v>1112</v>
      </c>
    </row>
    <row r="426">
      <c r="A426" s="1" t="s">
        <v>194</v>
      </c>
      <c r="E426" s="27" t="s">
        <v>703</v>
      </c>
    </row>
    <row r="427" ht="25.5">
      <c r="A427" s="1" t="s">
        <v>185</v>
      </c>
      <c r="B427" s="1">
        <v>106</v>
      </c>
      <c r="C427" s="26" t="s">
        <v>976</v>
      </c>
      <c r="D427" t="s">
        <v>239</v>
      </c>
      <c r="E427" s="27" t="s">
        <v>977</v>
      </c>
      <c r="F427" s="28" t="s">
        <v>830</v>
      </c>
      <c r="G427" s="29">
        <v>90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242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191</v>
      </c>
      <c r="E428" s="27" t="s">
        <v>243</v>
      </c>
    </row>
    <row r="429">
      <c r="A429" s="1" t="s">
        <v>193</v>
      </c>
      <c r="E429" s="33" t="s">
        <v>1112</v>
      </c>
    </row>
    <row r="430">
      <c r="A430" s="1" t="s">
        <v>194</v>
      </c>
      <c r="E430" s="27" t="s">
        <v>703</v>
      </c>
    </row>
    <row r="431">
      <c r="A431" s="1" t="s">
        <v>185</v>
      </c>
      <c r="B431" s="1">
        <v>107</v>
      </c>
      <c r="C431" s="26" t="s">
        <v>1045</v>
      </c>
      <c r="D431" t="s">
        <v>239</v>
      </c>
      <c r="E431" s="27" t="s">
        <v>1046</v>
      </c>
      <c r="F431" s="28" t="s">
        <v>981</v>
      </c>
      <c r="G431" s="29">
        <v>6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242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191</v>
      </c>
      <c r="E432" s="27" t="s">
        <v>243</v>
      </c>
    </row>
    <row r="433">
      <c r="A433" s="1" t="s">
        <v>193</v>
      </c>
      <c r="E433" s="33" t="s">
        <v>724</v>
      </c>
    </row>
    <row r="434">
      <c r="A434" s="1" t="s">
        <v>194</v>
      </c>
      <c r="E434" s="27" t="s">
        <v>703</v>
      </c>
    </row>
    <row r="435">
      <c r="A435" s="1" t="s">
        <v>185</v>
      </c>
      <c r="B435" s="1">
        <v>108</v>
      </c>
      <c r="C435" s="26" t="s">
        <v>979</v>
      </c>
      <c r="D435" t="s">
        <v>239</v>
      </c>
      <c r="E435" s="27" t="s">
        <v>980</v>
      </c>
      <c r="F435" s="28" t="s">
        <v>981</v>
      </c>
      <c r="G435" s="29">
        <v>102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242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191</v>
      </c>
      <c r="E436" s="27" t="s">
        <v>243</v>
      </c>
    </row>
    <row r="437">
      <c r="A437" s="1" t="s">
        <v>193</v>
      </c>
      <c r="E437" s="33" t="s">
        <v>1113</v>
      </c>
    </row>
    <row r="438">
      <c r="A438" s="1" t="s">
        <v>194</v>
      </c>
      <c r="E438" s="27" t="s">
        <v>703</v>
      </c>
    </row>
    <row r="439">
      <c r="A439" s="1" t="s">
        <v>185</v>
      </c>
      <c r="B439" s="1">
        <v>36</v>
      </c>
      <c r="C439" s="26" t="s">
        <v>983</v>
      </c>
      <c r="D439" t="s">
        <v>239</v>
      </c>
      <c r="E439" s="27" t="s">
        <v>984</v>
      </c>
      <c r="F439" s="28" t="s">
        <v>337</v>
      </c>
      <c r="G439" s="29">
        <v>4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242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191</v>
      </c>
      <c r="E440" s="27" t="s">
        <v>243</v>
      </c>
    </row>
    <row r="441">
      <c r="A441" s="1" t="s">
        <v>193</v>
      </c>
      <c r="E441" s="33" t="s">
        <v>822</v>
      </c>
    </row>
    <row r="442">
      <c r="A442" s="1" t="s">
        <v>194</v>
      </c>
      <c r="E442" s="27" t="s">
        <v>703</v>
      </c>
    </row>
    <row r="443">
      <c r="A443" s="1" t="s">
        <v>185</v>
      </c>
      <c r="B443" s="1">
        <v>109</v>
      </c>
      <c r="C443" s="26" t="s">
        <v>985</v>
      </c>
      <c r="D443" t="s">
        <v>239</v>
      </c>
      <c r="E443" s="27" t="s">
        <v>986</v>
      </c>
      <c r="F443" s="28" t="s">
        <v>285</v>
      </c>
      <c r="G443" s="29">
        <v>192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242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191</v>
      </c>
      <c r="E444" s="27" t="s">
        <v>243</v>
      </c>
    </row>
    <row r="445">
      <c r="A445" s="1" t="s">
        <v>193</v>
      </c>
      <c r="E445" s="33" t="s">
        <v>1114</v>
      </c>
    </row>
    <row r="446">
      <c r="A446" s="1" t="s">
        <v>194</v>
      </c>
      <c r="E446" s="27" t="s">
        <v>703</v>
      </c>
    </row>
    <row r="447">
      <c r="A447" s="1" t="s">
        <v>185</v>
      </c>
      <c r="B447" s="1">
        <v>110</v>
      </c>
      <c r="C447" s="26" t="s">
        <v>988</v>
      </c>
      <c r="D447" t="s">
        <v>239</v>
      </c>
      <c r="E447" s="27" t="s">
        <v>989</v>
      </c>
      <c r="F447" s="28" t="s">
        <v>285</v>
      </c>
      <c r="G447" s="29">
        <v>192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242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191</v>
      </c>
      <c r="E448" s="27" t="s">
        <v>243</v>
      </c>
    </row>
    <row r="449">
      <c r="A449" s="1" t="s">
        <v>193</v>
      </c>
      <c r="E449" s="33" t="s">
        <v>1114</v>
      </c>
    </row>
    <row r="450">
      <c r="A450" s="1" t="s">
        <v>194</v>
      </c>
      <c r="E450" s="27" t="s">
        <v>703</v>
      </c>
    </row>
    <row r="451">
      <c r="A451" s="1" t="s">
        <v>185</v>
      </c>
      <c r="B451" s="1">
        <v>111</v>
      </c>
      <c r="C451" s="26" t="s">
        <v>990</v>
      </c>
      <c r="D451" t="s">
        <v>239</v>
      </c>
      <c r="E451" s="27" t="s">
        <v>991</v>
      </c>
      <c r="F451" s="28" t="s">
        <v>285</v>
      </c>
      <c r="G451" s="29">
        <v>40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242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191</v>
      </c>
      <c r="E452" s="27" t="s">
        <v>243</v>
      </c>
    </row>
    <row r="453">
      <c r="A453" s="1" t="s">
        <v>193</v>
      </c>
      <c r="E453" s="33" t="s">
        <v>992</v>
      </c>
    </row>
    <row r="454">
      <c r="A454" s="1" t="s">
        <v>194</v>
      </c>
      <c r="E454" s="27" t="s">
        <v>703</v>
      </c>
    </row>
    <row r="455">
      <c r="A455" s="1" t="s">
        <v>185</v>
      </c>
      <c r="B455" s="1">
        <v>112</v>
      </c>
      <c r="C455" s="26" t="s">
        <v>993</v>
      </c>
      <c r="D455" t="s">
        <v>239</v>
      </c>
      <c r="E455" s="27" t="s">
        <v>994</v>
      </c>
      <c r="F455" s="28" t="s">
        <v>285</v>
      </c>
      <c r="G455" s="29">
        <v>40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242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191</v>
      </c>
      <c r="E456" s="27" t="s">
        <v>243</v>
      </c>
    </row>
    <row r="457">
      <c r="A457" s="1" t="s">
        <v>193</v>
      </c>
      <c r="E457" s="33" t="s">
        <v>992</v>
      </c>
    </row>
    <row r="458">
      <c r="A458" s="1" t="s">
        <v>194</v>
      </c>
      <c r="E458" s="27" t="s">
        <v>703</v>
      </c>
    </row>
    <row r="459">
      <c r="A459" s="1" t="s">
        <v>185</v>
      </c>
      <c r="B459" s="1">
        <v>113</v>
      </c>
      <c r="C459" s="26" t="s">
        <v>995</v>
      </c>
      <c r="D459" t="s">
        <v>239</v>
      </c>
      <c r="E459" s="27" t="s">
        <v>996</v>
      </c>
      <c r="F459" s="28" t="s">
        <v>285</v>
      </c>
      <c r="G459" s="29">
        <v>30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242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191</v>
      </c>
      <c r="E460" s="27" t="s">
        <v>243</v>
      </c>
    </row>
    <row r="461">
      <c r="A461" s="1" t="s">
        <v>193</v>
      </c>
      <c r="E461" s="33" t="s">
        <v>707</v>
      </c>
    </row>
    <row r="462">
      <c r="A462" s="1" t="s">
        <v>194</v>
      </c>
      <c r="E462" s="27" t="s">
        <v>703</v>
      </c>
    </row>
    <row r="463">
      <c r="A463" s="1" t="s">
        <v>185</v>
      </c>
      <c r="B463" s="1">
        <v>114</v>
      </c>
      <c r="C463" s="26" t="s">
        <v>997</v>
      </c>
      <c r="D463" t="s">
        <v>239</v>
      </c>
      <c r="E463" s="27" t="s">
        <v>998</v>
      </c>
      <c r="F463" s="28" t="s">
        <v>285</v>
      </c>
      <c r="G463" s="29">
        <v>30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242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191</v>
      </c>
      <c r="E464" s="27" t="s">
        <v>243</v>
      </c>
    </row>
    <row r="465">
      <c r="A465" s="1" t="s">
        <v>193</v>
      </c>
      <c r="E465" s="33" t="s">
        <v>707</v>
      </c>
    </row>
    <row r="466">
      <c r="A466" s="1" t="s">
        <v>194</v>
      </c>
      <c r="E466" s="27" t="s">
        <v>703</v>
      </c>
    </row>
    <row r="467">
      <c r="A467" s="1" t="s">
        <v>185</v>
      </c>
      <c r="B467" s="1">
        <v>115</v>
      </c>
      <c r="C467" s="26" t="s">
        <v>1002</v>
      </c>
      <c r="D467" t="s">
        <v>239</v>
      </c>
      <c r="E467" s="27" t="s">
        <v>1003</v>
      </c>
      <c r="F467" s="28" t="s">
        <v>289</v>
      </c>
      <c r="G467" s="29">
        <v>525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759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191</v>
      </c>
      <c r="E468" s="27" t="s">
        <v>243</v>
      </c>
    </row>
    <row r="469">
      <c r="A469" s="1" t="s">
        <v>193</v>
      </c>
      <c r="E469" s="33" t="s">
        <v>726</v>
      </c>
    </row>
    <row r="470" ht="102">
      <c r="A470" s="1" t="s">
        <v>194</v>
      </c>
      <c r="E470" s="27" t="s">
        <v>1005</v>
      </c>
    </row>
    <row r="471">
      <c r="A471" s="1" t="s">
        <v>182</v>
      </c>
      <c r="C471" s="22" t="s">
        <v>1006</v>
      </c>
      <c r="E471" s="23" t="s">
        <v>1007</v>
      </c>
      <c r="L471" s="24">
        <f>SUMIFS(L472:L499,A472:A499,"P")</f>
        <v>0</v>
      </c>
      <c r="M471" s="24">
        <f>SUMIFS(M472:M499,A472:A499,"P")</f>
        <v>0</v>
      </c>
      <c r="N471" s="25"/>
    </row>
    <row r="472" ht="25.5">
      <c r="A472" s="1" t="s">
        <v>185</v>
      </c>
      <c r="B472" s="1">
        <v>116</v>
      </c>
      <c r="C472" s="26" t="s">
        <v>186</v>
      </c>
      <c r="D472" t="s">
        <v>187</v>
      </c>
      <c r="E472" s="27" t="s">
        <v>188</v>
      </c>
      <c r="F472" s="28" t="s">
        <v>189</v>
      </c>
      <c r="G472" s="29">
        <v>44</v>
      </c>
      <c r="H472" s="28">
        <v>0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190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191</v>
      </c>
      <c r="E473" s="27" t="s">
        <v>192</v>
      </c>
    </row>
    <row r="474">
      <c r="A474" s="1" t="s">
        <v>193</v>
      </c>
      <c r="E474" s="33" t="s">
        <v>1115</v>
      </c>
    </row>
    <row r="475" ht="153">
      <c r="A475" s="1" t="s">
        <v>194</v>
      </c>
      <c r="E475" s="27" t="s">
        <v>195</v>
      </c>
    </row>
    <row r="476" ht="25.5">
      <c r="A476" s="1" t="s">
        <v>185</v>
      </c>
      <c r="B476" s="1">
        <v>117</v>
      </c>
      <c r="C476" s="26" t="s">
        <v>1009</v>
      </c>
      <c r="D476" t="s">
        <v>1010</v>
      </c>
      <c r="E476" s="27" t="s">
        <v>1011</v>
      </c>
      <c r="F476" s="28" t="s">
        <v>189</v>
      </c>
      <c r="G476" s="29">
        <v>0.10000000000000001</v>
      </c>
      <c r="H476" s="28">
        <v>0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190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191</v>
      </c>
      <c r="E477" s="27" t="s">
        <v>192</v>
      </c>
    </row>
    <row r="478">
      <c r="A478" s="1" t="s">
        <v>193</v>
      </c>
      <c r="E478" s="33" t="s">
        <v>801</v>
      </c>
    </row>
    <row r="479" ht="153">
      <c r="A479" s="1" t="s">
        <v>194</v>
      </c>
      <c r="E479" s="27" t="s">
        <v>195</v>
      </c>
    </row>
    <row r="480" ht="25.5">
      <c r="A480" s="1" t="s">
        <v>185</v>
      </c>
      <c r="B480" s="1">
        <v>118</v>
      </c>
      <c r="C480" s="26" t="s">
        <v>1012</v>
      </c>
      <c r="D480" t="s">
        <v>1013</v>
      </c>
      <c r="E480" s="27" t="s">
        <v>1014</v>
      </c>
      <c r="F480" s="28" t="s">
        <v>189</v>
      </c>
      <c r="G480" s="29">
        <v>2</v>
      </c>
      <c r="H480" s="28">
        <v>0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190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191</v>
      </c>
      <c r="E481" s="27" t="s">
        <v>192</v>
      </c>
    </row>
    <row r="482">
      <c r="A482" s="1" t="s">
        <v>193</v>
      </c>
      <c r="E482" s="33" t="s">
        <v>871</v>
      </c>
    </row>
    <row r="483" ht="153">
      <c r="A483" s="1" t="s">
        <v>194</v>
      </c>
      <c r="E483" s="27" t="s">
        <v>195</v>
      </c>
    </row>
    <row r="484" ht="25.5">
      <c r="A484" s="1" t="s">
        <v>185</v>
      </c>
      <c r="B484" s="1">
        <v>120</v>
      </c>
      <c r="C484" s="26" t="s">
        <v>202</v>
      </c>
      <c r="D484" t="s">
        <v>203</v>
      </c>
      <c r="E484" s="27" t="s">
        <v>204</v>
      </c>
      <c r="F484" s="28" t="s">
        <v>189</v>
      </c>
      <c r="G484" s="29">
        <v>0.20000000000000001</v>
      </c>
      <c r="H484" s="28">
        <v>0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190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191</v>
      </c>
      <c r="E485" s="27" t="s">
        <v>192</v>
      </c>
    </row>
    <row r="486">
      <c r="A486" s="1" t="s">
        <v>193</v>
      </c>
      <c r="E486" s="33" t="s">
        <v>1016</v>
      </c>
    </row>
    <row r="487" ht="153">
      <c r="A487" s="1" t="s">
        <v>194</v>
      </c>
      <c r="E487" s="27" t="s">
        <v>195</v>
      </c>
    </row>
    <row r="488" ht="25.5">
      <c r="A488" s="1" t="s">
        <v>185</v>
      </c>
      <c r="B488" s="1">
        <v>122</v>
      </c>
      <c r="C488" s="26" t="s">
        <v>205</v>
      </c>
      <c r="D488" t="s">
        <v>206</v>
      </c>
      <c r="E488" s="27" t="s">
        <v>207</v>
      </c>
      <c r="F488" s="28" t="s">
        <v>189</v>
      </c>
      <c r="G488" s="29">
        <v>0.20000000000000001</v>
      </c>
      <c r="H488" s="28">
        <v>0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190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191</v>
      </c>
      <c r="E489" s="27" t="s">
        <v>192</v>
      </c>
    </row>
    <row r="490">
      <c r="A490" s="1" t="s">
        <v>193</v>
      </c>
      <c r="E490" s="33" t="s">
        <v>1016</v>
      </c>
    </row>
    <row r="491" ht="153">
      <c r="A491" s="1" t="s">
        <v>194</v>
      </c>
      <c r="E491" s="27" t="s">
        <v>195</v>
      </c>
    </row>
    <row r="492" ht="25.5">
      <c r="A492" s="1" t="s">
        <v>185</v>
      </c>
      <c r="B492" s="1">
        <v>119</v>
      </c>
      <c r="C492" s="26" t="s">
        <v>218</v>
      </c>
      <c r="D492" t="s">
        <v>219</v>
      </c>
      <c r="E492" s="27" t="s">
        <v>220</v>
      </c>
      <c r="F492" s="28" t="s">
        <v>189</v>
      </c>
      <c r="G492" s="29">
        <v>0.10000000000000001</v>
      </c>
      <c r="H492" s="28">
        <v>0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190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191</v>
      </c>
      <c r="E493" s="27" t="s">
        <v>192</v>
      </c>
    </row>
    <row r="494">
      <c r="A494" s="1" t="s">
        <v>193</v>
      </c>
      <c r="E494" s="33" t="s">
        <v>801</v>
      </c>
    </row>
    <row r="495" ht="153">
      <c r="A495" s="1" t="s">
        <v>194</v>
      </c>
      <c r="E495" s="27" t="s">
        <v>195</v>
      </c>
    </row>
    <row r="496" ht="25.5">
      <c r="A496" s="1" t="s">
        <v>185</v>
      </c>
      <c r="B496" s="1">
        <v>121</v>
      </c>
      <c r="C496" s="26" t="s">
        <v>230</v>
      </c>
      <c r="D496" t="s">
        <v>231</v>
      </c>
      <c r="E496" s="27" t="s">
        <v>232</v>
      </c>
      <c r="F496" s="28" t="s">
        <v>189</v>
      </c>
      <c r="G496" s="29">
        <v>0.10000000000000001</v>
      </c>
      <c r="H496" s="28">
        <v>0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190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191</v>
      </c>
      <c r="E497" s="27" t="s">
        <v>192</v>
      </c>
    </row>
    <row r="498">
      <c r="A498" s="1" t="s">
        <v>193</v>
      </c>
      <c r="E498" s="33" t="s">
        <v>801</v>
      </c>
    </row>
    <row r="499" ht="153">
      <c r="A499" s="1" t="s">
        <v>194</v>
      </c>
      <c r="E499" s="27" t="s">
        <v>195</v>
      </c>
    </row>
  </sheetData>
  <sheetProtection sheet="1" objects="1" scenarios="1" spinCount="100000" saltValue="mxU1+9DTE1QvD5Ih1qydVHGh7spiJJJ6j36LqXMoYTQLMwFCbBsnWz4254jNfRiIdHSNiZcZo6oZ78MKJzdesw==" hashValue="sORbcTWQYPoVxgisDUudXJin8wWQWN4UKQWwPA/WlsF8fpOarRPugOabx8TXDCwn8Uut5bY/dEDpofiyPJRUw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2024-09-18T07:27:40Z</dcterms:created>
  <dcterms:modified xsi:type="dcterms:W3CDTF">2024-09-18T07:27:48Z</dcterms:modified>
</cp:coreProperties>
</file>