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01-01-32" sheetId="2" r:id="rId2"/>
    <sheet name="SO 01-86-01" sheetId="3" r:id="rId3"/>
    <sheet name="SO 98-98" sheetId="4" r:id="rId4"/>
  </sheets>
  <definedNames/>
  <calcPr/>
  <webPublishing/>
</workbook>
</file>

<file path=xl/sharedStrings.xml><?xml version="1.0" encoding="utf-8"?>
<sst xmlns="http://schemas.openxmlformats.org/spreadsheetml/2006/main" count="1992" uniqueCount="501">
  <si>
    <t>Aspe</t>
  </si>
  <si>
    <t>Rekapitulace ceny</t>
  </si>
  <si>
    <t>5423530095</t>
  </si>
  <si>
    <t>Rekonstrukce PZS v km 19,272 (P2061) v úseku Úpořiny - Radejčín</t>
  </si>
  <si>
    <t>ZŘ</t>
  </si>
  <si>
    <t>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</si>
  <si>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</si>
  <si>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</si>
  <si>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</si>
  <si>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</si>
  <si>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</si>
  <si>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</si>
  <si>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</si>
  <si>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</si>
  <si>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</si>
  <si>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</si>
  <si>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01-01-32</t>
  </si>
  <si>
    <t>Železniční přejezd v km 19,272 (P2061), PZZ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</si>
  <si>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</si>
  <si>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</si>
  <si>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</si>
  <si>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</si>
  <si>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</si>
  <si>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</si>
  <si>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</si>
  <si>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</si>
  <si>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</si>
  <si>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</si>
  <si>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</si>
  <si>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</si>
  <si>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</si>
  <si>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</si>
  <si>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</si>
  <si>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</si>
  <si>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</si>
  <si>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</si>
  <si>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</si>
  <si>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</si>
  <si>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</si>
  <si>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</si>
  <si>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</si>
  <si>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</si>
  <si>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</si>
  <si>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</si>
  <si>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</si>
  <si>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01-01-32</t>
  </si>
  <si>
    <t>SD</t>
  </si>
  <si>
    <t>1</t>
  </si>
  <si>
    <t>PZS v km 19,272</t>
  </si>
  <si>
    <t>P</t>
  </si>
  <si>
    <t>75D161</t>
  </si>
  <si>
    <t/>
  </si>
  <si>
    <t>RELÉOVÝ DOMEK (DO 18 M2) PREFABRIKOVANÝ, IZOLOVANÝ, S KLIMATIZACÍ A VNITRNÍ KABELIZACÍ - DODÁVKA</t>
  </si>
  <si>
    <t>KUS</t>
  </si>
  <si>
    <t>OTSKP</t>
  </si>
  <si>
    <t>PP</t>
  </si>
  <si>
    <t>VV</t>
  </si>
  <si>
    <t>Technologický objekt PZS 19,272</t>
  </si>
  <si>
    <t>TS</t>
  </si>
  <si>
    <t>Technická specifikace položky odpovídá příslušné cenové soustavě</t>
  </si>
  <si>
    <t>75D167</t>
  </si>
  <si>
    <t>RELÉOVÝ DOMEK (DO 18 M2) PREFABRIKOVANÝ - MONTÁŽ</t>
  </si>
  <si>
    <t>75B421</t>
  </si>
  <si>
    <t>STOJANOVÁ RADA PRO 2 STOJANY - DODÁVKA</t>
  </si>
  <si>
    <t>Stojanová řada pro technologický objekt PZS 19,272</t>
  </si>
  <si>
    <t>4</t>
  </si>
  <si>
    <t>75B427</t>
  </si>
  <si>
    <t>STOJANOVÁ RADA PRO 2 STOJANY - MONTÁŽ</t>
  </si>
  <si>
    <t>5</t>
  </si>
  <si>
    <t>75D181</t>
  </si>
  <si>
    <t>NAPÁJECÍ SKŘÍŇ PŘEJEZDOVÉHO ZABEZPEČOVACÍHO ZAŘÍZENÍ - DODÁVKA</t>
  </si>
  <si>
    <t>Dobíječ pro PZS 19,272</t>
  </si>
  <si>
    <t>6</t>
  </si>
  <si>
    <t>75D187</t>
  </si>
  <si>
    <t>NAPÁJECÍ SKŘÍŇ PŘEJEZDOVÉHO ZABEZPEČOVACÍHO ZAŘÍZENÍ - MONTÁŽ</t>
  </si>
  <si>
    <t>7</t>
  </si>
  <si>
    <t>75D111</t>
  </si>
  <si>
    <t>SKŘÍŇ LOGIKY RELÉOVÉHO PŘEJEZDOVÉHO ZABEZPEČOVACÍHO ZAŘÍZENÍ - DODÁVKA</t>
  </si>
  <si>
    <t>Technologie reléová s elektronickými doplňky pro PZS 19,272</t>
  </si>
  <si>
    <t>8</t>
  </si>
  <si>
    <t>75D117</t>
  </si>
  <si>
    <t>SKŘÍŇ LOGIKY RELÉOVÉHO PŘEJEZDOVÉHO ZABEZPEČOVACÍHO ZAŘÍZENÍ - MONTÁŽ</t>
  </si>
  <si>
    <t>9</t>
  </si>
  <si>
    <t>75B541</t>
  </si>
  <si>
    <t>SKRÍN (STOJAN) VOLNÉ VAZBY - DODÁVKA</t>
  </si>
  <si>
    <t>Stojan pro počítače náprav.</t>
  </si>
  <si>
    <t>10</t>
  </si>
  <si>
    <t>75B547</t>
  </si>
  <si>
    <t>SKRÍN (STOJAN) VOLNÉ VAZBY - MONTÁŽ</t>
  </si>
  <si>
    <t>Stojan pro počítače náprav</t>
  </si>
  <si>
    <t>11</t>
  </si>
  <si>
    <t>75B6N1</t>
  </si>
  <si>
    <t>BEZÚDRŽBOVÁ BATERIE 24 V/420 AH - DODÁVKA</t>
  </si>
  <si>
    <t>Baterie pro technologii PZS 19,272</t>
  </si>
  <si>
    <t>12</t>
  </si>
  <si>
    <t>75B6T7</t>
  </si>
  <si>
    <t>BATERIE - MONTÁŽ</t>
  </si>
  <si>
    <t>13</t>
  </si>
  <si>
    <t>744231</t>
  </si>
  <si>
    <t>KABELOVÁ SKŘÍŇ VENKOVNÍ SPOLEČNÁ PŘÍSTROJOVÁ PRO PŘEJEZDY</t>
  </si>
  <si>
    <t>Společná skříň přístrojová pro PZS 19,272</t>
  </si>
  <si>
    <t>14</t>
  </si>
  <si>
    <t>75D141</t>
  </si>
  <si>
    <t>KABELOVÁ SKŘÍŇ - DODÁVKA</t>
  </si>
  <si>
    <t>KO 2060</t>
  </si>
  <si>
    <t>15</t>
  </si>
  <si>
    <t>75B497</t>
  </si>
  <si>
    <t>SKŘÍŇ KABELOVÁ - MONTÁŽ</t>
  </si>
  <si>
    <t>SSP pro PZS 19,272 a KO 2060</t>
  </si>
  <si>
    <t>16</t>
  </si>
  <si>
    <t>75D211</t>
  </si>
  <si>
    <t>VÝSTRAŽNÍK SE ZÁVOROU, 1 SKŘÍŇ - DODÁVKA</t>
  </si>
  <si>
    <t>Závorové stojany "A", "B" PZS 19,272</t>
  </si>
  <si>
    <t>17</t>
  </si>
  <si>
    <t>75D217</t>
  </si>
  <si>
    <t>VÝSTRAŽNÍK SE ZÁVOROU, 1 SKŘÍŇ - MONTÁŽ</t>
  </si>
  <si>
    <t>18</t>
  </si>
  <si>
    <t>75C911</t>
  </si>
  <si>
    <t>SNÍMAC POCÍTACE NÁPRAV - DODÁVKA</t>
  </si>
  <si>
    <t>Čidla počítače náprav PBUCH26, PBUCH29, PBUCH30, PBUCH31</t>
  </si>
  <si>
    <t>19</t>
  </si>
  <si>
    <t>75C917</t>
  </si>
  <si>
    <t>SNÍMAC POCÍTACE NÁPRAV - MONTÁŽ</t>
  </si>
  <si>
    <t>20</t>
  </si>
  <si>
    <t>R1</t>
  </si>
  <si>
    <t>SKRÍN S POCÍTACI NÁPRAV 6 BODU/3 ÚSEKY - DODÁVKA</t>
  </si>
  <si>
    <t>R-POLOŽKA</t>
  </si>
  <si>
    <t>Skříň s počítači náprav do reléovéjho stojanu (případně do skříně)</t>
  </si>
  <si>
    <t>1. Položka obsahuje:  
 – dodávka skríne s pocítaci náprav 6 bodu/3 úseky vcetne potrebného pomocného materiálu a dopravy do staveništního skladu  
 – dodávku skríne s pocítaci náprav 6 bodu/3 úseky do stavedlové ústredny vcetne skríne podle urcení a pomocného materiálu, dopravu do staveništního skladu  
2. Položka neobsahuje:  
 X  
3. Zpusob merení:  
Udává se pocet kusu kompletní konstrukce nebo práce.</t>
  </si>
  <si>
    <t>21</t>
  </si>
  <si>
    <t>R2</t>
  </si>
  <si>
    <t>SKRÍN S POCÍTACI NÁPRAV 6 BODU/3 ÚSEKY - MONTÁŽ</t>
  </si>
  <si>
    <t>1. Položka obsahuje:  
 – montáž skríne s pocítaci náprav 6 bodu/3 úseky, osazení vnitrních prvku skríne, prezkoušení  
 – montáž skríne s pocítaci náprav 6 bodu/3 úseky se všemi pomocnými a doplnujícími pracemi a soucástmi, prípadné použití mechanizmu, vcetne dopravy ze skladu k místu montáže  
2. Položka neobsahuje:  
 X  
3. Zpusob merení:  
Udává se pocet kusu kompletní konstrukce nebo práce.</t>
  </si>
  <si>
    <t>22</t>
  </si>
  <si>
    <t>75D261</t>
  </si>
  <si>
    <t>PREJEZDNÍK - DODÁVKA</t>
  </si>
  <si>
    <t>Přejezdníky X189, X198</t>
  </si>
  <si>
    <t>23</t>
  </si>
  <si>
    <t>75D267</t>
  </si>
  <si>
    <t>PREJEZDNÍK - MONTÁŽ</t>
  </si>
  <si>
    <t>24</t>
  </si>
  <si>
    <t>58250</t>
  </si>
  <si>
    <t>DLÁŽDENÉ KRYTY Z BETONOVÝCH DLAŽDIC BEZ LOŽE</t>
  </si>
  <si>
    <t>M2</t>
  </si>
  <si>
    <t>Dlažba před záv. Stojany</t>
  </si>
  <si>
    <t>25</t>
  </si>
  <si>
    <t>75C711</t>
  </si>
  <si>
    <t>OZNACOVACÍ PÁS NÁVESTIDLA - DODÁVKA</t>
  </si>
  <si>
    <t>Označovací pásy pro přejezdníky</t>
  </si>
  <si>
    <t>26</t>
  </si>
  <si>
    <t>75C717</t>
  </si>
  <si>
    <t>OZNACOVACÍ PÁS NÁVESTIDLA - MONTÁŽ</t>
  </si>
  <si>
    <t>27</t>
  </si>
  <si>
    <t>75C721</t>
  </si>
  <si>
    <t>VZDÁLENOSTNÍ UPOZORNOVADLO, NEPROMENNÉ NÁVESTIDLO SE ZÁKLADEM - DODÁVKA</t>
  </si>
  <si>
    <t>Vzdálenostní upozorňovadla pro přejezdníky X189 a X198</t>
  </si>
  <si>
    <t>28</t>
  </si>
  <si>
    <t>75C727</t>
  </si>
  <si>
    <t>VZDÁLENOSTNÍ UPOZORNOVADLO, NEPROMENNÉ NÁVESTIDLO SE ZÁKLADEM - MONTÁŽ</t>
  </si>
  <si>
    <t>29</t>
  </si>
  <si>
    <t>75E197</t>
  </si>
  <si>
    <t>PŘÍPRAVA A CELKOVÉ ZKOUŠKY PŘEJEZDOVÉHO ZABEZPEČOVACÍHO ZAŘÍZENÍ PRO JEDNU KOLEJ</t>
  </si>
  <si>
    <t>Přezkoušení technologie PZS 19,272</t>
  </si>
  <si>
    <t>30</t>
  </si>
  <si>
    <t>75E1C7</t>
  </si>
  <si>
    <t>PROTOKOL UTZ</t>
  </si>
  <si>
    <t>Protokol pro technologii PZS  19,272</t>
  </si>
  <si>
    <t>31</t>
  </si>
  <si>
    <t>747213</t>
  </si>
  <si>
    <t>CELKOVÁ PROHLÍDKA, ZKOUŠENÍ, MĚŘENÍ A VYHOTOVENÍ VÝCHOZÍ REVIZNÍ ZPRÁVY, PRO OBJEM IN PŘES 500 DO 1000 TIS. KČ</t>
  </si>
  <si>
    <t>Prohlídka, přezkoušení, měření vyhotovení výchozí rev. zprávy PZS 19,272 a SSP</t>
  </si>
  <si>
    <t>32</t>
  </si>
  <si>
    <t>747214</t>
  </si>
  <si>
    <t>CELKOVÁ PROHLÍDKA, ZKOUŠENÍ, MĚŘENÍ A VYHOTOVENÍ VÝCHOZÍ REVIZNÍ ZPRÁVY, PRO OBJEM IN - PŘÍPLATEK ZA KAŽDÝCH DALŠÍCH I ZAPOČATÝCH 500 TIS. K</t>
  </si>
  <si>
    <t>33</t>
  </si>
  <si>
    <t>744633</t>
  </si>
  <si>
    <t>JISTIČ TŘÍPÓLOVÝ (10 KA) OD 13 DO 20 A</t>
  </si>
  <si>
    <t>Jistič pro SSP</t>
  </si>
  <si>
    <t>34</t>
  </si>
  <si>
    <t>744Q22</t>
  </si>
  <si>
    <t>SVODIČ PŘEPĚTÍ TYP 1+2 (TŘÍDA B+C) 3-4 PÓLOVÝ</t>
  </si>
  <si>
    <t>Svodič přepětí rozváděče SSP</t>
  </si>
  <si>
    <t>35</t>
  </si>
  <si>
    <t>75IG31</t>
  </si>
  <si>
    <t>ZEMNICÍ DESKA FEZN 2000 X 250 X 3 MM</t>
  </si>
  <si>
    <t>Pro uzemnění rozváděče PZS 19,272</t>
  </si>
  <si>
    <t>36</t>
  </si>
  <si>
    <t>75IG3X</t>
  </si>
  <si>
    <t>ZEMNICÍ DESKA FEZN 2000 X 250 X 3 MM - MONTÁŽ</t>
  </si>
  <si>
    <t>37</t>
  </si>
  <si>
    <t>747413</t>
  </si>
  <si>
    <t>MĚŘENÍ ZEMNÍCH ODPORŮ - ZEMNICÍ SÍTĚ DÉLKY PÁSKU DO 100 M</t>
  </si>
  <si>
    <t>Měření uzemnění rozváděče PZS 19,272</t>
  </si>
  <si>
    <t>38</t>
  </si>
  <si>
    <t>75IG21</t>
  </si>
  <si>
    <t>SVORKA ROZPOJOVACÍ ZKUŠEBNÍ</t>
  </si>
  <si>
    <t>39</t>
  </si>
  <si>
    <t>75IG2X</t>
  </si>
  <si>
    <t>SVORKA ROZPOJOVACÍ ZKUŠEBNÍ - MONTÁŽ</t>
  </si>
  <si>
    <t>40</t>
  </si>
  <si>
    <t>75IG61</t>
  </si>
  <si>
    <t>VEDENÍ UZEMŇOVACÍ V ZEMI Z FEZN DRÁTU DO 120 MM2</t>
  </si>
  <si>
    <t>M</t>
  </si>
  <si>
    <t>Zemnění rozváděče PZS 19,272</t>
  </si>
  <si>
    <t>41</t>
  </si>
  <si>
    <t>75IG6X</t>
  </si>
  <si>
    <t>VEDENÍ UZEMŇOVACÍ V ZEMI Z FEZN DRÁTU DO 120 MM2 - MONTÁŽ</t>
  </si>
  <si>
    <t>42</t>
  </si>
  <si>
    <t>741B11</t>
  </si>
  <si>
    <t>ZEMNÍCÍ TYČ FEZN DÉLKY DO 2 M</t>
  </si>
  <si>
    <t>43</t>
  </si>
  <si>
    <t>11120</t>
  </si>
  <si>
    <t>ODSTRANĚNÍ KŘOVIN</t>
  </si>
  <si>
    <t>Odstranění náletových dřevin, křoví pro výkop</t>
  </si>
  <si>
    <t>44</t>
  </si>
  <si>
    <t>14173</t>
  </si>
  <si>
    <t>PROTLAČOVÁNÍ POTRUBÍ Z PLAST HMOT DN DO 200MM</t>
  </si>
  <si>
    <t>Protlak pod kolejí, silnicí</t>
  </si>
  <si>
    <t>45</t>
  </si>
  <si>
    <t>702112</t>
  </si>
  <si>
    <t>KABELOVÝ ŽLAB ZEMNÍ VČETNĚ KRYTU SVĚTLÉ ŠÍŘKY PŘES 120 DO 250 MM</t>
  </si>
  <si>
    <t>Pro kabelizaci k záv. stojanům a výstražníkům PZS 19,133</t>
  </si>
  <si>
    <t>46</t>
  </si>
  <si>
    <t>18130</t>
  </si>
  <si>
    <t>ÚPRAVA PLÁNĚ BEZ ZHUTNĚNÍ</t>
  </si>
  <si>
    <t>Úprava po dokončení prací</t>
  </si>
  <si>
    <t>47</t>
  </si>
  <si>
    <t>742P14</t>
  </si>
  <si>
    <t>ZATAŽENÍ KABELU DO CHRÁNIČKY - KABEL PŘES 4 KG/M</t>
  </si>
  <si>
    <t>Zatažení kabelizace do protlaků</t>
  </si>
  <si>
    <t>48</t>
  </si>
  <si>
    <t>742H12</t>
  </si>
  <si>
    <t>KABEL NN ČTYŘ- A PĚTIŽÍLOVÝ CU S PLASTOVOU IZOLACÍ OD 4 DO 16 MM2</t>
  </si>
  <si>
    <t>Kabelové schéma, tabulka kabelů.</t>
  </si>
  <si>
    <t>49</t>
  </si>
  <si>
    <t>742G21</t>
  </si>
  <si>
    <t>KABEL NN DVOU- A TŘÍŽÍLOVÝ AL S PLASTOVOU IZOLACÍ DO 2,5 MM2</t>
  </si>
  <si>
    <t>50</t>
  </si>
  <si>
    <t>75A111</t>
  </si>
  <si>
    <t>KABEL METALICKÝ JEDNOPLÁŠŤOVÝ DO 12 PÁRŮ - DODÁVKA</t>
  </si>
  <si>
    <t>KMPÁR</t>
  </si>
  <si>
    <t>51</t>
  </si>
  <si>
    <t>75A217</t>
  </si>
  <si>
    <t>ZATAŽENÍ A SPOJKOVÁNÍ KABELŮ DO 12 PÁRŮ - MONTÁŽ</t>
  </si>
  <si>
    <t>52</t>
  </si>
  <si>
    <t>75A141</t>
  </si>
  <si>
    <t>KABEL METALICKÝ DVOUPLÁŠŤOVÝ PŘES 12 PÁRŮ - DODÁVKA</t>
  </si>
  <si>
    <t>53</t>
  </si>
  <si>
    <t>75A227</t>
  </si>
  <si>
    <t>ZATAŽENÍ A SPOJKOVÁNÍ KABELŮ PŘES 12 PÁRŮ - MONTÁŽ</t>
  </si>
  <si>
    <t>54</t>
  </si>
  <si>
    <t>75I221</t>
  </si>
  <si>
    <t>KABEL ZEMNÍ DVOUPLÁŠTOVÝ BEZ PANCÍRE PRUMERU ŽÍLY 0,8 MM DO 5XN</t>
  </si>
  <si>
    <t>KMCTYRKA</t>
  </si>
  <si>
    <t>55</t>
  </si>
  <si>
    <t>75I222</t>
  </si>
  <si>
    <t>KABEL ZEMNÍ DVOUPLÁŠTOVÝ BEZ PANCÍRE PRUMERU ŽÍLY 0,8 MM DO 25XN</t>
  </si>
  <si>
    <t>56</t>
  </si>
  <si>
    <t>75I22X</t>
  </si>
  <si>
    <t>KABEL ZEMNÍ DVOUPLÁŠTOVÝ BEZ PANCÍRE PRUMERU ŽÍLY 0,8 MM - MONTÁŽ</t>
  </si>
  <si>
    <t>57</t>
  </si>
  <si>
    <t>75IH41</t>
  </si>
  <si>
    <t>UKONČENÍ KABELU FORMA KABELOVÁ DÉLKY PŘES 0,5 M DO 5XN</t>
  </si>
  <si>
    <t>58</t>
  </si>
  <si>
    <t>75IH42</t>
  </si>
  <si>
    <t>UKONCENÍ KABELU FORMA KABELOVÁ DÉLKY PRES 0,5 M DO 25XN</t>
  </si>
  <si>
    <t>59</t>
  </si>
  <si>
    <t>75A311</t>
  </si>
  <si>
    <t>KABELOVÁ FORMA (UKONČENÍ KABELŮ) PRO KABELY ZABEZPEČOVACÍ DO 12 PÁRŮ</t>
  </si>
  <si>
    <t>60</t>
  </si>
  <si>
    <t>75A312</t>
  </si>
  <si>
    <t>KABELOVÁ FORMA (UKONČENÍ KABELŮ) PRO KABELY ZABEZPEČOVACÍ PŘES 12 PÁRŮ</t>
  </si>
  <si>
    <t>61</t>
  </si>
  <si>
    <t>742L11</t>
  </si>
  <si>
    <t>UKONČENÍ DVOU AŽ PĚTIŽÍLOVÉHO KABELU V ROZVADĚČI NEBO NA PŘÍSTROJI DO 2,5 MM2</t>
  </si>
  <si>
    <t>62</t>
  </si>
  <si>
    <t>742L12</t>
  </si>
  <si>
    <t>UKONČENÍ DVOU AŽ PĚTIŽÍLOVÉHO KABELU V ROZVADĚČI NEBO NA PŘÍSTROJI OD 4 DO 16 MM2</t>
  </si>
  <si>
    <t>63</t>
  </si>
  <si>
    <t>747511</t>
  </si>
  <si>
    <t>ZKOUŠKY VODIČŮ A KABELŮ NN PRŮŘEZU ŽÍLY DO 5X25 MM2</t>
  </si>
  <si>
    <t>64</t>
  </si>
  <si>
    <t>747521</t>
  </si>
  <si>
    <t>ZKOUŠKY VODIČŮ A KABELŮ OVLÁDACÍCH OD 5 DO 12 ŽIL</t>
  </si>
  <si>
    <t>65</t>
  </si>
  <si>
    <t>747522</t>
  </si>
  <si>
    <t>ZKOUŠKY VODIČŮ A KABELŮ OVLÁDACÍCH PŘES 12 DO 24 ŽIL</t>
  </si>
  <si>
    <t>66</t>
  </si>
  <si>
    <t>747523</t>
  </si>
  <si>
    <t>ZKOUŠKY VODIČŮ A KABELŮ OVLÁDACÍCH PŘES 24 DO 48 ŽIL</t>
  </si>
  <si>
    <t>67</t>
  </si>
  <si>
    <t>75IH81</t>
  </si>
  <si>
    <t>UKONČENÍ KABELU OBJÍMKA KABELOVÁ</t>
  </si>
  <si>
    <t>68</t>
  </si>
  <si>
    <t>75IH8X</t>
  </si>
  <si>
    <t>UKONČENÍ KABELU OBJÍMKA KABELOVÁ - MONTÁŽ</t>
  </si>
  <si>
    <t>69</t>
  </si>
  <si>
    <t>75IH91</t>
  </si>
  <si>
    <t>UKONČENÍ KABELU ŠTÍTEK KABELOVÝ</t>
  </si>
  <si>
    <t>Kabelové štítky pro všechny kabely</t>
  </si>
  <si>
    <t>70</t>
  </si>
  <si>
    <t>75IH9X</t>
  </si>
  <si>
    <t>UKONČENÍ KABELU ŠTÍTEK KABELOVÝ - MONTÁŽ</t>
  </si>
  <si>
    <t>71</t>
  </si>
  <si>
    <t>75I912</t>
  </si>
  <si>
    <t>OPTOTRUBKA HDPE PRUMERU PRES 40 MM</t>
  </si>
  <si>
    <t>Kabelové schéma, tabulka kabelů</t>
  </si>
  <si>
    <t>72</t>
  </si>
  <si>
    <t>75I91X</t>
  </si>
  <si>
    <t>OPTOTRUBKA HDPE - MONTÁŽ</t>
  </si>
  <si>
    <t>73</t>
  </si>
  <si>
    <t>75I961</t>
  </si>
  <si>
    <t>OPTOTRUBKA - HERMETIZACE ÚSEKU DO 2000 M</t>
  </si>
  <si>
    <t>ÚSEK</t>
  </si>
  <si>
    <t>74</t>
  </si>
  <si>
    <t>75I962</t>
  </si>
  <si>
    <t>OPTOTRUBKA - KALIBRACE</t>
  </si>
  <si>
    <t>75</t>
  </si>
  <si>
    <t>747411</t>
  </si>
  <si>
    <t>MĚŘENÍ ZEMNÍCH ODPORŮ - ZEMNIČE PRVNÍHO NEBO SAMOSTATNÉHO</t>
  </si>
  <si>
    <t>Měření zemniče</t>
  </si>
  <si>
    <t>76</t>
  </si>
  <si>
    <t>75ID11</t>
  </si>
  <si>
    <t>PLASTOVÁ ZEMNÍ KOMORA PRO ULOŽENÍ REZERVY</t>
  </si>
  <si>
    <t>Kabelové komory KK1, KK2, KK3, KK4, KK5 a KK6</t>
  </si>
  <si>
    <t>77</t>
  </si>
  <si>
    <t>75ID1X</t>
  </si>
  <si>
    <t>PLASTOVÁ ZEMNÍ KOMORA PRO ULOŽENÍ REZERVY - MONTÁŽ</t>
  </si>
  <si>
    <t>78</t>
  </si>
  <si>
    <t>13183</t>
  </si>
  <si>
    <t>HLOUBENÍ JAM ZAPAŽ I NEPAŽ TR II</t>
  </si>
  <si>
    <t>M3</t>
  </si>
  <si>
    <t>Hloubení 1460m délky, 0,5m šířky a 0,8m hloubky; hloubení pro základy závorových stojanů.</t>
  </si>
  <si>
    <t>79</t>
  </si>
  <si>
    <t>17411</t>
  </si>
  <si>
    <t>ZÁSYP JAM A RÝH ZEMINOU SE ZHUTNĚNÍM</t>
  </si>
  <si>
    <t>Zásyp 1500m délky, 0,5m šířky a 0,8m hloubky.</t>
  </si>
  <si>
    <t>80</t>
  </si>
  <si>
    <t>702312</t>
  </si>
  <si>
    <t>ZAKRYTÍ KABELŮ VÝSTRAŽNOU FÓLIÍ ŠÍŘKY PŘES 20 DO 40 CM</t>
  </si>
  <si>
    <t>Zakrytí trasy 1280m</t>
  </si>
  <si>
    <t>81</t>
  </si>
  <si>
    <t>21461H</t>
  </si>
  <si>
    <t>SEPARAČNÍ GEOTEXTILIE DO 1000G/M2</t>
  </si>
  <si>
    <t>Geotextilie pro ochranu kolejového svršku.</t>
  </si>
  <si>
    <t>82</t>
  </si>
  <si>
    <t>701005</t>
  </si>
  <si>
    <t>VYHLEDÁVACÍ MARKER ZEMNÍ S MOŽNOSTÍ ZÁPISU</t>
  </si>
  <si>
    <t>Markery pro označení</t>
  </si>
  <si>
    <t>83</t>
  </si>
  <si>
    <t>703755</t>
  </si>
  <si>
    <t>PROTIPOŽÁRNÍ UCPÁVKA PROSTUPU KABELOVÉHO PR. DO 200MM, DO EI 90 MIN.</t>
  </si>
  <si>
    <t>Prostup do technologického objektu</t>
  </si>
  <si>
    <t>84</t>
  </si>
  <si>
    <t>015140</t>
  </si>
  <si>
    <t>POPLATKY ZA LIKVIDACŮ ODPADŮ NEKONTAMINOVANÝCH - 17 01 01 BETON Z DEMOLIC OBJEKTŮ, ZÁKLADŮ TV</t>
  </si>
  <si>
    <t>T</t>
  </si>
  <si>
    <t>Likvidace základů PZM</t>
  </si>
  <si>
    <t>85</t>
  </si>
  <si>
    <t>966118</t>
  </si>
  <si>
    <t>BOURÁNÍ KONSTRUKCÍ Z BETON DÍLCŮ S ODVOZEM DO 20KM</t>
  </si>
  <si>
    <t>86</t>
  </si>
  <si>
    <t>75C1A8</t>
  </si>
  <si>
    <t>DRÁTOVODNÁ TRASA - DEMONTÁŽ</t>
  </si>
  <si>
    <t>Demontáž drátovodných tras pro PZS 19,272</t>
  </si>
  <si>
    <t>87</t>
  </si>
  <si>
    <t>75D258</t>
  </si>
  <si>
    <t>MECHANICKÁ ZÁVORA - DEMONTÁŽ</t>
  </si>
  <si>
    <t>Demontáž PZM</t>
  </si>
  <si>
    <t>88</t>
  </si>
  <si>
    <t>11130</t>
  </si>
  <si>
    <t>SEJMUTÍ DRNU</t>
  </si>
  <si>
    <t>vcetne vodorovné dopravy  a uložení na skládku</t>
  </si>
  <si>
    <t>89</t>
  </si>
  <si>
    <t>122837</t>
  </si>
  <si>
    <t>ODKOPÁVKY A PROKOPÁVKY OBECNÉ TR. II, ODVOZ DO 16KM</t>
  </si>
  <si>
    <t>odkopávka pro schodiště a chodník</t>
  </si>
  <si>
    <t>90</t>
  </si>
  <si>
    <t>014201</t>
  </si>
  <si>
    <t>POPLATKY ZA ZEMNÍK - ZEMINA</t>
  </si>
  <si>
    <t>poplatek skládkovné zemina</t>
  </si>
  <si>
    <t>91</t>
  </si>
  <si>
    <t>58251</t>
  </si>
  <si>
    <t>DLÁŽDENÉ KRYTY Z BETONOVÝCH DLAŽDIC DO LOŽE Z KAMENIVA</t>
  </si>
  <si>
    <t>betonová zámková dlažba</t>
  </si>
  <si>
    <t>92</t>
  </si>
  <si>
    <t>56314</t>
  </si>
  <si>
    <t>VOZOVKOVÉ VRSTVY Z MECHANICKY ZPEVNENÉHO KAMENIVA TL. DO 200MM</t>
  </si>
  <si>
    <t>kamenivo drcené pod lože dlažby</t>
  </si>
  <si>
    <t>93</t>
  </si>
  <si>
    <t>56310</t>
  </si>
  <si>
    <t>VOZOVKOVÉ VRSTVY Z MECHANICKY ZPEVNENÉHO KAMENIVA</t>
  </si>
  <si>
    <t>vyrovnávací lavice pod dlažbu a chodník</t>
  </si>
  <si>
    <t>94</t>
  </si>
  <si>
    <t>917223</t>
  </si>
  <si>
    <t>SILNICNÍ A CHODNÍKOVÉ OBRUBY Z BETONOVÝCH OBRUBNÍKU ŠÍR 100MM</t>
  </si>
  <si>
    <t>chodníková obruba dlážděné plochy</t>
  </si>
  <si>
    <t>95</t>
  </si>
  <si>
    <t>131837</t>
  </si>
  <si>
    <t>HLOUBENÍ JAM ZAPAŽ I NEPAŽ TR. II, ODVOZ DO 16KM</t>
  </si>
  <si>
    <t>jámy pro základové patky</t>
  </si>
  <si>
    <t>96</t>
  </si>
  <si>
    <t>93638A</t>
  </si>
  <si>
    <t>DROBNÉ DOPLNK KONSTR BETON MONOLIT DO C20/25 S VÝZTUŽÍ</t>
  </si>
  <si>
    <t>základové patky z prostého betonu pod technol. Objekt</t>
  </si>
  <si>
    <t>97</t>
  </si>
  <si>
    <t>936384</t>
  </si>
  <si>
    <t>DROBNÉ DOPLNK KONSTR BETON MONOLIT DO C25/30 S VÝZTUŽÍ</t>
  </si>
  <si>
    <t>monolitické přístupové schodiště ze železobatonu, betonáž na místě</t>
  </si>
  <si>
    <t>98</t>
  </si>
  <si>
    <t>935909</t>
  </si>
  <si>
    <t>ŽLABY A RIGOLY Z PRÍKOPOVÝCH ŽLABU (VCETNE POKLOPU A MRÍŽÍ) U</t>
  </si>
  <si>
    <t>odvodnění rigolu při nástupu na nové schodiště</t>
  </si>
  <si>
    <t>D.2.3.6</t>
  </si>
  <si>
    <t>Rozvody vn, nn, osvětlení a dálkové ovládání odpojovačů</t>
  </si>
  <si>
    <t xml:space="preserve">  SO 01-86-01</t>
  </si>
  <si>
    <t>Přípojka napájení NN pro železniční přejezdy P2060 a P2061</t>
  </si>
  <si>
    <t>SO 01-86-01</t>
  </si>
  <si>
    <t>743F22</t>
  </si>
  <si>
    <t>SKRÍN ELEKTROMEROVÁ V KOMPAKTNÍM PILÍRI PRO PRÍMÉ MERENÍ DO 80 A DVOUSAZBOVÉ VCETNE VÝSTROJE</t>
  </si>
  <si>
    <t>RE2</t>
  </si>
  <si>
    <t>744O14</t>
  </si>
  <si>
    <t>ELEKTROMER</t>
  </si>
  <si>
    <t>Elektroměry pro RE2</t>
  </si>
  <si>
    <t>744634</t>
  </si>
  <si>
    <t>JISTIC TRÍPÓLOVÝ (10 KA) OD 25 DO 40 A</t>
  </si>
  <si>
    <t>Jistič pro RE2</t>
  </si>
  <si>
    <t>JISTIC TRÍPÓLOVÝ (10 KA) OD 13 DO 20 A</t>
  </si>
  <si>
    <t>744611</t>
  </si>
  <si>
    <t>JISTIC JEDNOPÓLOVÝ (10 KA) DO 2 A</t>
  </si>
  <si>
    <t>744612</t>
  </si>
  <si>
    <t>JISTIC JEDNOPÓLOVÝ (10 KA) OD 4 DO 10 A</t>
  </si>
  <si>
    <t>744K11</t>
  </si>
  <si>
    <t>STYKAC JEDNO-DVOUPÓLOVÝ DO 20 A</t>
  </si>
  <si>
    <t>Stykač pro RE2</t>
  </si>
  <si>
    <t>744J42</t>
  </si>
  <si>
    <t>SILOVÝ KOMPLETNÍ PREPÍNAC 1-0-1 TRÍ-CTYRPÓLOVÝ PRES 32 DO 63 A</t>
  </si>
  <si>
    <t>Přepínač pro RE2</t>
  </si>
  <si>
    <t>744R13</t>
  </si>
  <si>
    <t>SVORKA OD 25 DO 50 MM2</t>
  </si>
  <si>
    <t>Svorky pro přívodní kabely a přívodku.</t>
  </si>
  <si>
    <t>744R12</t>
  </si>
  <si>
    <t>SVORKA OD 4 DO 16 MM2</t>
  </si>
  <si>
    <t>Svorky pro přívodní kabel osvětlení</t>
  </si>
  <si>
    <t>741413</t>
  </si>
  <si>
    <t>ZÁSUVKA/PRÍVODKA PRUMYSLOVÁ, KRYTÍ IP 44 400 V, DO 63 A</t>
  </si>
  <si>
    <t>Přívodka pro diselagregát</t>
  </si>
  <si>
    <t>743E21</t>
  </si>
  <si>
    <t>SKRÍN ROZPOJOVACÍ POJISTKOVÁ DO 400 A, DO 240 MM2, V KOMPAKTNÍM PILÍRI S POJISTKOVÝMI SPODKY S 2-4 SADAMI JISTÍCÍCH PRVKU</t>
  </si>
  <si>
    <t>PKS pro PZS P2060 a P2061.</t>
  </si>
  <si>
    <t>Svorky pro PKS</t>
  </si>
  <si>
    <t>Žlaby pro napájecí kabely</t>
  </si>
  <si>
    <t>Protlaky pro napájecí kabely</t>
  </si>
  <si>
    <t>Hloubení jam pro skříně</t>
  </si>
  <si>
    <t>Zásyp jam pro skříně</t>
  </si>
  <si>
    <t>Zakrytí trasy 910m.</t>
  </si>
  <si>
    <t>742H13</t>
  </si>
  <si>
    <t>KABEL NN CTYR- A PETIŽÍLOVÝ CU S PLASTOVOU IZOLACÍ OD 25 DO 50 MM2</t>
  </si>
  <si>
    <t>Schéma napájení</t>
  </si>
  <si>
    <t>742L13</t>
  </si>
  <si>
    <t>UKONCENÍ DVOU AŽ PETIŽÍLOVÉHO KABELU V ROZVADECI NEBO NA PRÍSTROJI OD 25 DO 50 MM2</t>
  </si>
  <si>
    <t>ZKOUŠKY VODICU A KABELU NN PRUREZU ŽÍLY DO 5X25 MM2</t>
  </si>
  <si>
    <t>Revize přípojky</t>
  </si>
  <si>
    <t>D.9.8</t>
  </si>
  <si>
    <t>SO 98-98 – Všeobecný objekt</t>
  </si>
  <si>
    <t xml:space="preserve">  SO 98-98</t>
  </si>
  <si>
    <t>Všeobecný objekt</t>
  </si>
  <si>
    <t>SO 98-98</t>
  </si>
  <si>
    <t>Dokumentace stavby</t>
  </si>
  <si>
    <t>VSEOB001</t>
  </si>
  <si>
    <t>Dokumentace skutečného provedení stavby, geodetická část</t>
  </si>
  <si>
    <t>KPL</t>
  </si>
  <si>
    <t>R-položka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</si>
  <si>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</si>
  <si>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</si>
  <si>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</si>
  <si>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</si>
  <si>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</si>
  <si>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</si>
  <si>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</si>
  <si>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</si>
  <si>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</si>
  <si>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</si>
  <si>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</si>
  <si>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</si>
  <si>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</si>
  <si>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</si>
  <si>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</si>
  <si>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</si>
  <si>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</si>
  <si>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</si>
  <si>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</si>
  <si>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</si>
  <si>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</si>
  <si>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 
Zřízení a vedení bodů geodetických mikrosíti je součástí nákladů příslušných stavebních objektů, pro které je v projektu stanoveno jejich vybudování a není součástní nákladu této položky.</t>
  </si>
  <si>
    <t>Zajištění DIO</t>
  </si>
  <si>
    <t>Zajištění dopravního značení a souvisejících činností</t>
  </si>
  <si>
    <t>Zahrnuje objednatelem povolené náklady na požadovaná zařízení zhotovitele</t>
  </si>
  <si>
    <t>VSEOB007</t>
  </si>
  <si>
    <t>Publicita stavby - EXKURZE</t>
  </si>
  <si>
    <t>Kompletní zajištění publicity stavby  v rámci exkurze dle realizační SoD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</si>
</sst>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</f>
      </c>
    </row>
    <row r="7" spans="2:3" ht="12.75" customHeight="1">
      <c r="B7" s="8" t="s">
        <v>7</v>
      </c>
      <c s="10">
        <f>0+E10+E12+E14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01-01-32'!K8+'PS 01-01-32'!M8</f>
      </c>
      <c s="14">
        <f>C11*0.21</f>
      </c>
      <c s="14">
        <f>C11+D11</f>
      </c>
      <c s="13">
        <f>'PS 01-01-32'!T7</f>
      </c>
    </row>
    <row r="12" spans="1:6" ht="12.75">
      <c r="A12" s="11" t="s">
        <v>413</v>
      </c>
      <c s="12" t="s">
        <v>414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415</v>
      </c>
      <c s="12" t="s">
        <v>416</v>
      </c>
      <c s="14">
        <f>'SO 01-86-01'!K8+'SO 01-86-01'!M8</f>
      </c>
      <c s="14">
        <f>C13*0.21</f>
      </c>
      <c s="14">
        <f>C13+D13</f>
      </c>
      <c s="13">
        <f>'SO 01-86-01'!T7</f>
      </c>
    </row>
    <row r="14" spans="1:6" ht="12.75">
      <c r="A14" s="11" t="s">
        <v>463</v>
      </c>
      <c s="12" t="s">
        <v>464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465</v>
      </c>
      <c s="12" t="s">
        <v>466</v>
      </c>
      <c s="14">
        <f>'SO 98-98'!K8+'SO 98-98'!M8</f>
      </c>
      <c s="14">
        <f>C15*0.21</f>
      </c>
      <c s="14">
        <f>C15+D15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COUNTIFS(L8:L398,"=0",A8:A398,"P")+COUNTIFS(L8:L398,"",A8:A398,"P")+SUM(Q8:Q398)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+L334+L338+L342+L346+L350+L354+L358+L362+L366+L370+L374+L378+L382+L386+L390+L394+L398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+M334+M338+M342+M346+M350+M354+M358+M362+M366+M370+M374+M378+M382+M386+M390+M394+M398</f>
      </c>
    </row>
    <row r="10" spans="1:16" ht="25.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51</v>
      </c>
      <c s="6" t="s">
        <v>61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62</v>
      </c>
      <c s="35" t="s">
        <v>51</v>
      </c>
      <c s="6" t="s">
        <v>63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64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65</v>
      </c>
      <c s="34" t="s">
        <v>66</v>
      </c>
      <c s="35" t="s">
        <v>51</v>
      </c>
      <c s="6" t="s">
        <v>67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64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68</v>
      </c>
      <c s="34" t="s">
        <v>69</v>
      </c>
      <c s="35" t="s">
        <v>51</v>
      </c>
      <c s="6" t="s">
        <v>70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71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72</v>
      </c>
      <c s="34" t="s">
        <v>73</v>
      </c>
      <c s="35" t="s">
        <v>51</v>
      </c>
      <c s="6" t="s">
        <v>74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71</v>
      </c>
    </row>
    <row r="33" spans="1:5" ht="12.75">
      <c r="A33" t="s">
        <v>58</v>
      </c>
      <c r="E33" s="39" t="s">
        <v>59</v>
      </c>
    </row>
    <row r="34" spans="1:16" ht="25.5">
      <c r="A34" t="s">
        <v>49</v>
      </c>
      <c s="34" t="s">
        <v>75</v>
      </c>
      <c s="34" t="s">
        <v>76</v>
      </c>
      <c s="35" t="s">
        <v>51</v>
      </c>
      <c s="6" t="s">
        <v>77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78</v>
      </c>
    </row>
    <row r="37" spans="1:5" ht="12.75">
      <c r="A37" t="s">
        <v>58</v>
      </c>
      <c r="E37" s="39" t="s">
        <v>59</v>
      </c>
    </row>
    <row r="38" spans="1:16" ht="25.5">
      <c r="A38" t="s">
        <v>49</v>
      </c>
      <c s="34" t="s">
        <v>79</v>
      </c>
      <c s="34" t="s">
        <v>80</v>
      </c>
      <c s="35" t="s">
        <v>51</v>
      </c>
      <c s="6" t="s">
        <v>81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78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82</v>
      </c>
      <c s="34" t="s">
        <v>83</v>
      </c>
      <c s="35" t="s">
        <v>51</v>
      </c>
      <c s="6" t="s">
        <v>84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85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86</v>
      </c>
      <c s="34" t="s">
        <v>87</v>
      </c>
      <c s="35" t="s">
        <v>51</v>
      </c>
      <c s="6" t="s">
        <v>88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89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90</v>
      </c>
      <c s="34" t="s">
        <v>91</v>
      </c>
      <c s="35" t="s">
        <v>51</v>
      </c>
      <c s="6" t="s">
        <v>92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93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94</v>
      </c>
      <c s="34" t="s">
        <v>95</v>
      </c>
      <c s="35" t="s">
        <v>51</v>
      </c>
      <c s="6" t="s">
        <v>96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93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97</v>
      </c>
      <c s="34" t="s">
        <v>98</v>
      </c>
      <c s="35" t="s">
        <v>51</v>
      </c>
      <c s="6" t="s">
        <v>99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100</v>
      </c>
    </row>
    <row r="61" spans="1:5" ht="12.75">
      <c r="A61" t="s">
        <v>58</v>
      </c>
      <c r="E61" s="39" t="s">
        <v>59</v>
      </c>
    </row>
    <row r="62" spans="1:16" ht="12.75">
      <c r="A62" t="s">
        <v>49</v>
      </c>
      <c s="34" t="s">
        <v>101</v>
      </c>
      <c s="34" t="s">
        <v>102</v>
      </c>
      <c s="35" t="s">
        <v>51</v>
      </c>
      <c s="6" t="s">
        <v>103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104</v>
      </c>
    </row>
    <row r="65" spans="1:5" ht="12.75">
      <c r="A65" t="s">
        <v>58</v>
      </c>
      <c r="E65" s="39" t="s">
        <v>59</v>
      </c>
    </row>
    <row r="66" spans="1:16" ht="12.75">
      <c r="A66" t="s">
        <v>49</v>
      </c>
      <c s="34" t="s">
        <v>105</v>
      </c>
      <c s="34" t="s">
        <v>106</v>
      </c>
      <c s="35" t="s">
        <v>51</v>
      </c>
      <c s="6" t="s">
        <v>107</v>
      </c>
      <c s="36" t="s">
        <v>53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108</v>
      </c>
    </row>
    <row r="69" spans="1:5" ht="12.75">
      <c r="A69" t="s">
        <v>58</v>
      </c>
      <c r="E69" s="39" t="s">
        <v>59</v>
      </c>
    </row>
    <row r="70" spans="1:16" ht="12.75">
      <c r="A70" t="s">
        <v>49</v>
      </c>
      <c s="34" t="s">
        <v>109</v>
      </c>
      <c s="34" t="s">
        <v>110</v>
      </c>
      <c s="35" t="s">
        <v>51</v>
      </c>
      <c s="6" t="s">
        <v>111</v>
      </c>
      <c s="36" t="s">
        <v>53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112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113</v>
      </c>
      <c s="34" t="s">
        <v>114</v>
      </c>
      <c s="35" t="s">
        <v>51</v>
      </c>
      <c s="6" t="s">
        <v>115</v>
      </c>
      <c s="36" t="s">
        <v>53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112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116</v>
      </c>
      <c s="34" t="s">
        <v>117</v>
      </c>
      <c s="35" t="s">
        <v>51</v>
      </c>
      <c s="6" t="s">
        <v>118</v>
      </c>
      <c s="36" t="s">
        <v>53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119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120</v>
      </c>
      <c s="34" t="s">
        <v>121</v>
      </c>
      <c s="35" t="s">
        <v>51</v>
      </c>
      <c s="6" t="s">
        <v>122</v>
      </c>
      <c s="36" t="s">
        <v>53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119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123</v>
      </c>
      <c s="34" t="s">
        <v>124</v>
      </c>
      <c s="35" t="s">
        <v>51</v>
      </c>
      <c s="6" t="s">
        <v>125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126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127</v>
      </c>
    </row>
    <row r="89" spans="1:5" ht="114.75">
      <c r="A89" t="s">
        <v>58</v>
      </c>
      <c r="E89" s="39" t="s">
        <v>128</v>
      </c>
    </row>
    <row r="90" spans="1:16" ht="12.75">
      <c r="A90" t="s">
        <v>49</v>
      </c>
      <c s="34" t="s">
        <v>129</v>
      </c>
      <c s="34" t="s">
        <v>130</v>
      </c>
      <c s="35" t="s">
        <v>51</v>
      </c>
      <c s="6" t="s">
        <v>131</v>
      </c>
      <c s="36" t="s">
        <v>53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126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127</v>
      </c>
    </row>
    <row r="93" spans="1:5" ht="127.5">
      <c r="A93" t="s">
        <v>58</v>
      </c>
      <c r="E93" s="39" t="s">
        <v>132</v>
      </c>
    </row>
    <row r="94" spans="1:16" ht="12.75">
      <c r="A94" t="s">
        <v>49</v>
      </c>
      <c s="34" t="s">
        <v>133</v>
      </c>
      <c s="34" t="s">
        <v>134</v>
      </c>
      <c s="35" t="s">
        <v>51</v>
      </c>
      <c s="6" t="s">
        <v>135</v>
      </c>
      <c s="36" t="s">
        <v>53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136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137</v>
      </c>
      <c s="34" t="s">
        <v>138</v>
      </c>
      <c s="35" t="s">
        <v>51</v>
      </c>
      <c s="6" t="s">
        <v>139</v>
      </c>
      <c s="36" t="s">
        <v>53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136</v>
      </c>
    </row>
    <row r="101" spans="1:5" ht="12.75">
      <c r="A101" t="s">
        <v>58</v>
      </c>
      <c r="E101" s="39" t="s">
        <v>59</v>
      </c>
    </row>
    <row r="102" spans="1:16" ht="12.75">
      <c r="A102" t="s">
        <v>49</v>
      </c>
      <c s="34" t="s">
        <v>140</v>
      </c>
      <c s="34" t="s">
        <v>141</v>
      </c>
      <c s="35" t="s">
        <v>51</v>
      </c>
      <c s="6" t="s">
        <v>142</v>
      </c>
      <c s="36" t="s">
        <v>143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56</v>
      </c>
      <c r="E104" s="40" t="s">
        <v>144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145</v>
      </c>
      <c s="34" t="s">
        <v>146</v>
      </c>
      <c s="35" t="s">
        <v>51</v>
      </c>
      <c s="6" t="s">
        <v>147</v>
      </c>
      <c s="36" t="s">
        <v>53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56</v>
      </c>
      <c r="E108" s="40" t="s">
        <v>148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149</v>
      </c>
      <c s="34" t="s">
        <v>150</v>
      </c>
      <c s="35" t="s">
        <v>51</v>
      </c>
      <c s="6" t="s">
        <v>151</v>
      </c>
      <c s="36" t="s">
        <v>53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56</v>
      </c>
      <c r="E112" s="40" t="s">
        <v>148</v>
      </c>
    </row>
    <row r="113" spans="1:5" ht="12.75">
      <c r="A113" t="s">
        <v>58</v>
      </c>
      <c r="E113" s="39" t="s">
        <v>59</v>
      </c>
    </row>
    <row r="114" spans="1:16" ht="25.5">
      <c r="A114" t="s">
        <v>49</v>
      </c>
      <c s="34" t="s">
        <v>152</v>
      </c>
      <c s="34" t="s">
        <v>153</v>
      </c>
      <c s="35" t="s">
        <v>51</v>
      </c>
      <c s="6" t="s">
        <v>154</v>
      </c>
      <c s="36" t="s">
        <v>53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56</v>
      </c>
      <c r="E116" s="40" t="s">
        <v>155</v>
      </c>
    </row>
    <row r="117" spans="1:5" ht="12.75">
      <c r="A117" t="s">
        <v>58</v>
      </c>
      <c r="E117" s="39" t="s">
        <v>59</v>
      </c>
    </row>
    <row r="118" spans="1:16" ht="25.5">
      <c r="A118" t="s">
        <v>49</v>
      </c>
      <c s="34" t="s">
        <v>156</v>
      </c>
      <c s="34" t="s">
        <v>157</v>
      </c>
      <c s="35" t="s">
        <v>51</v>
      </c>
      <c s="6" t="s">
        <v>158</v>
      </c>
      <c s="36" t="s">
        <v>53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56</v>
      </c>
      <c r="E120" s="40" t="s">
        <v>155</v>
      </c>
    </row>
    <row r="121" spans="1:5" ht="12.75">
      <c r="A121" t="s">
        <v>58</v>
      </c>
      <c r="E121" s="39" t="s">
        <v>59</v>
      </c>
    </row>
    <row r="122" spans="1:16" ht="25.5">
      <c r="A122" t="s">
        <v>49</v>
      </c>
      <c s="34" t="s">
        <v>159</v>
      </c>
      <c s="34" t="s">
        <v>160</v>
      </c>
      <c s="35" t="s">
        <v>51</v>
      </c>
      <c s="6" t="s">
        <v>161</v>
      </c>
      <c s="36" t="s">
        <v>53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162</v>
      </c>
    </row>
    <row r="125" spans="1:5" ht="12.75">
      <c r="A125" t="s">
        <v>58</v>
      </c>
      <c r="E125" s="39" t="s">
        <v>59</v>
      </c>
    </row>
    <row r="126" spans="1:16" ht="12.75">
      <c r="A126" t="s">
        <v>49</v>
      </c>
      <c s="34" t="s">
        <v>163</v>
      </c>
      <c s="34" t="s">
        <v>164</v>
      </c>
      <c s="35" t="s">
        <v>51</v>
      </c>
      <c s="6" t="s">
        <v>165</v>
      </c>
      <c s="36" t="s">
        <v>53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166</v>
      </c>
    </row>
    <row r="129" spans="1:5" ht="12.75">
      <c r="A129" t="s">
        <v>58</v>
      </c>
      <c r="E129" s="39" t="s">
        <v>59</v>
      </c>
    </row>
    <row r="130" spans="1:16" ht="25.5">
      <c r="A130" t="s">
        <v>49</v>
      </c>
      <c s="34" t="s">
        <v>167</v>
      </c>
      <c s="34" t="s">
        <v>168</v>
      </c>
      <c s="35" t="s">
        <v>51</v>
      </c>
      <c s="6" t="s">
        <v>169</v>
      </c>
      <c s="36" t="s">
        <v>53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56</v>
      </c>
      <c r="E132" s="40" t="s">
        <v>170</v>
      </c>
    </row>
    <row r="133" spans="1:5" ht="12.75">
      <c r="A133" t="s">
        <v>58</v>
      </c>
      <c r="E133" s="39" t="s">
        <v>59</v>
      </c>
    </row>
    <row r="134" spans="1:16" ht="38.25">
      <c r="A134" t="s">
        <v>49</v>
      </c>
      <c s="34" t="s">
        <v>171</v>
      </c>
      <c s="34" t="s">
        <v>172</v>
      </c>
      <c s="35" t="s">
        <v>51</v>
      </c>
      <c s="6" t="s">
        <v>173</v>
      </c>
      <c s="36" t="s">
        <v>53</v>
      </c>
      <c s="37">
        <v>9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56</v>
      </c>
      <c r="E136" s="40" t="s">
        <v>170</v>
      </c>
    </row>
    <row r="137" spans="1:5" ht="12.75">
      <c r="A137" t="s">
        <v>58</v>
      </c>
      <c r="E137" s="39" t="s">
        <v>59</v>
      </c>
    </row>
    <row r="138" spans="1:16" ht="12.75">
      <c r="A138" t="s">
        <v>49</v>
      </c>
      <c s="34" t="s">
        <v>174</v>
      </c>
      <c s="34" t="s">
        <v>175</v>
      </c>
      <c s="35" t="s">
        <v>51</v>
      </c>
      <c s="6" t="s">
        <v>176</v>
      </c>
      <c s="36" t="s">
        <v>53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56</v>
      </c>
      <c r="E140" s="40" t="s">
        <v>177</v>
      </c>
    </row>
    <row r="141" spans="1:5" ht="12.75">
      <c r="A141" t="s">
        <v>58</v>
      </c>
      <c r="E141" s="39" t="s">
        <v>59</v>
      </c>
    </row>
    <row r="142" spans="1:16" ht="12.75">
      <c r="A142" t="s">
        <v>49</v>
      </c>
      <c s="34" t="s">
        <v>178</v>
      </c>
      <c s="34" t="s">
        <v>179</v>
      </c>
      <c s="35" t="s">
        <v>51</v>
      </c>
      <c s="6" t="s">
        <v>180</v>
      </c>
      <c s="36" t="s">
        <v>53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56</v>
      </c>
      <c r="E144" s="40" t="s">
        <v>181</v>
      </c>
    </row>
    <row r="145" spans="1:5" ht="12.75">
      <c r="A145" t="s">
        <v>58</v>
      </c>
      <c r="E145" s="39" t="s">
        <v>59</v>
      </c>
    </row>
    <row r="146" spans="1:16" ht="12.75">
      <c r="A146" t="s">
        <v>49</v>
      </c>
      <c s="34" t="s">
        <v>182</v>
      </c>
      <c s="34" t="s">
        <v>183</v>
      </c>
      <c s="35" t="s">
        <v>51</v>
      </c>
      <c s="6" t="s">
        <v>184</v>
      </c>
      <c s="36" t="s">
        <v>53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56</v>
      </c>
      <c r="E148" s="40" t="s">
        <v>185</v>
      </c>
    </row>
    <row r="149" spans="1:5" ht="12.75">
      <c r="A149" t="s">
        <v>58</v>
      </c>
      <c r="E149" s="39" t="s">
        <v>59</v>
      </c>
    </row>
    <row r="150" spans="1:16" ht="12.75">
      <c r="A150" t="s">
        <v>49</v>
      </c>
      <c s="34" t="s">
        <v>186</v>
      </c>
      <c s="34" t="s">
        <v>187</v>
      </c>
      <c s="35" t="s">
        <v>51</v>
      </c>
      <c s="6" t="s">
        <v>188</v>
      </c>
      <c s="36" t="s">
        <v>53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56</v>
      </c>
      <c r="E152" s="40" t="s">
        <v>185</v>
      </c>
    </row>
    <row r="153" spans="1:5" ht="12.75">
      <c r="A153" t="s">
        <v>58</v>
      </c>
      <c r="E153" s="39" t="s">
        <v>59</v>
      </c>
    </row>
    <row r="154" spans="1:16" ht="12.75">
      <c r="A154" t="s">
        <v>49</v>
      </c>
      <c s="34" t="s">
        <v>189</v>
      </c>
      <c s="34" t="s">
        <v>190</v>
      </c>
      <c s="35" t="s">
        <v>51</v>
      </c>
      <c s="6" t="s">
        <v>191</v>
      </c>
      <c s="36" t="s">
        <v>53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56</v>
      </c>
      <c r="E156" s="40" t="s">
        <v>192</v>
      </c>
    </row>
    <row r="157" spans="1:5" ht="12.75">
      <c r="A157" t="s">
        <v>58</v>
      </c>
      <c r="E157" s="39" t="s">
        <v>59</v>
      </c>
    </row>
    <row r="158" spans="1:16" ht="12.75">
      <c r="A158" t="s">
        <v>49</v>
      </c>
      <c s="34" t="s">
        <v>193</v>
      </c>
      <c s="34" t="s">
        <v>194</v>
      </c>
      <c s="35" t="s">
        <v>51</v>
      </c>
      <c s="6" t="s">
        <v>195</v>
      </c>
      <c s="36" t="s">
        <v>53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12.75">
      <c r="A160" s="35" t="s">
        <v>56</v>
      </c>
      <c r="E160" s="40" t="s">
        <v>185</v>
      </c>
    </row>
    <row r="161" spans="1:5" ht="12.75">
      <c r="A161" t="s">
        <v>58</v>
      </c>
      <c r="E161" s="39" t="s">
        <v>59</v>
      </c>
    </row>
    <row r="162" spans="1:16" ht="12.75">
      <c r="A162" t="s">
        <v>49</v>
      </c>
      <c s="34" t="s">
        <v>196</v>
      </c>
      <c s="34" t="s">
        <v>197</v>
      </c>
      <c s="35" t="s">
        <v>51</v>
      </c>
      <c s="6" t="s">
        <v>198</v>
      </c>
      <c s="36" t="s">
        <v>53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56</v>
      </c>
      <c r="E164" s="40" t="s">
        <v>185</v>
      </c>
    </row>
    <row r="165" spans="1:5" ht="12.75">
      <c r="A165" t="s">
        <v>58</v>
      </c>
      <c r="E165" s="39" t="s">
        <v>59</v>
      </c>
    </row>
    <row r="166" spans="1:16" ht="12.75">
      <c r="A166" t="s">
        <v>49</v>
      </c>
      <c s="34" t="s">
        <v>199</v>
      </c>
      <c s="34" t="s">
        <v>200</v>
      </c>
      <c s="35" t="s">
        <v>51</v>
      </c>
      <c s="6" t="s">
        <v>201</v>
      </c>
      <c s="36" t="s">
        <v>202</v>
      </c>
      <c s="37">
        <v>30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12.75">
      <c r="A168" s="35" t="s">
        <v>56</v>
      </c>
      <c r="E168" s="40" t="s">
        <v>203</v>
      </c>
    </row>
    <row r="169" spans="1:5" ht="12.75">
      <c r="A169" t="s">
        <v>58</v>
      </c>
      <c r="E169" s="39" t="s">
        <v>59</v>
      </c>
    </row>
    <row r="170" spans="1:16" ht="12.75">
      <c r="A170" t="s">
        <v>49</v>
      </c>
      <c s="34" t="s">
        <v>204</v>
      </c>
      <c s="34" t="s">
        <v>205</v>
      </c>
      <c s="35" t="s">
        <v>51</v>
      </c>
      <c s="6" t="s">
        <v>206</v>
      </c>
      <c s="36" t="s">
        <v>202</v>
      </c>
      <c s="37">
        <v>30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56</v>
      </c>
      <c r="E172" s="40" t="s">
        <v>203</v>
      </c>
    </row>
    <row r="173" spans="1:5" ht="12.75">
      <c r="A173" t="s">
        <v>58</v>
      </c>
      <c r="E173" s="39" t="s">
        <v>59</v>
      </c>
    </row>
    <row r="174" spans="1:16" ht="12.75">
      <c r="A174" t="s">
        <v>49</v>
      </c>
      <c s="34" t="s">
        <v>207</v>
      </c>
      <c s="34" t="s">
        <v>208</v>
      </c>
      <c s="35" t="s">
        <v>51</v>
      </c>
      <c s="6" t="s">
        <v>209</v>
      </c>
      <c s="36" t="s">
        <v>53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56</v>
      </c>
      <c r="E176" s="40" t="s">
        <v>203</v>
      </c>
    </row>
    <row r="177" spans="1:5" ht="12.75">
      <c r="A177" t="s">
        <v>58</v>
      </c>
      <c r="E177" s="39" t="s">
        <v>59</v>
      </c>
    </row>
    <row r="178" spans="1:16" ht="12.75">
      <c r="A178" t="s">
        <v>49</v>
      </c>
      <c s="34" t="s">
        <v>210</v>
      </c>
      <c s="34" t="s">
        <v>211</v>
      </c>
      <c s="35" t="s">
        <v>51</v>
      </c>
      <c s="6" t="s">
        <v>212</v>
      </c>
      <c s="36" t="s">
        <v>143</v>
      </c>
      <c s="37">
        <v>150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56</v>
      </c>
      <c r="E180" s="40" t="s">
        <v>213</v>
      </c>
    </row>
    <row r="181" spans="1:5" ht="12.75">
      <c r="A181" t="s">
        <v>58</v>
      </c>
      <c r="E181" s="39" t="s">
        <v>59</v>
      </c>
    </row>
    <row r="182" spans="1:16" ht="12.75">
      <c r="A182" t="s">
        <v>49</v>
      </c>
      <c s="34" t="s">
        <v>214</v>
      </c>
      <c s="34" t="s">
        <v>215</v>
      </c>
      <c s="35" t="s">
        <v>51</v>
      </c>
      <c s="6" t="s">
        <v>216</v>
      </c>
      <c s="36" t="s">
        <v>202</v>
      </c>
      <c s="37">
        <v>66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56</v>
      </c>
      <c r="E184" s="40" t="s">
        <v>217</v>
      </c>
    </row>
    <row r="185" spans="1:5" ht="12.75">
      <c r="A185" t="s">
        <v>58</v>
      </c>
      <c r="E185" s="39" t="s">
        <v>59</v>
      </c>
    </row>
    <row r="186" spans="1:16" ht="12.75">
      <c r="A186" t="s">
        <v>49</v>
      </c>
      <c s="34" t="s">
        <v>218</v>
      </c>
      <c s="34" t="s">
        <v>219</v>
      </c>
      <c s="35" t="s">
        <v>51</v>
      </c>
      <c s="6" t="s">
        <v>220</v>
      </c>
      <c s="36" t="s">
        <v>202</v>
      </c>
      <c s="37">
        <v>85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56</v>
      </c>
      <c r="E188" s="40" t="s">
        <v>221</v>
      </c>
    </row>
    <row r="189" spans="1:5" ht="12.75">
      <c r="A189" t="s">
        <v>58</v>
      </c>
      <c r="E189" s="39" t="s">
        <v>59</v>
      </c>
    </row>
    <row r="190" spans="1:16" ht="12.75">
      <c r="A190" t="s">
        <v>49</v>
      </c>
      <c s="34" t="s">
        <v>222</v>
      </c>
      <c s="34" t="s">
        <v>223</v>
      </c>
      <c s="35" t="s">
        <v>51</v>
      </c>
      <c s="6" t="s">
        <v>224</v>
      </c>
      <c s="36" t="s">
        <v>143</v>
      </c>
      <c s="37">
        <v>95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56</v>
      </c>
      <c r="E192" s="40" t="s">
        <v>225</v>
      </c>
    </row>
    <row r="193" spans="1:5" ht="12.75">
      <c r="A193" t="s">
        <v>58</v>
      </c>
      <c r="E193" s="39" t="s">
        <v>59</v>
      </c>
    </row>
    <row r="194" spans="1:16" ht="12.75">
      <c r="A194" t="s">
        <v>49</v>
      </c>
      <c s="34" t="s">
        <v>226</v>
      </c>
      <c s="34" t="s">
        <v>227</v>
      </c>
      <c s="35" t="s">
        <v>51</v>
      </c>
      <c s="6" t="s">
        <v>228</v>
      </c>
      <c s="36" t="s">
        <v>202</v>
      </c>
      <c s="37">
        <v>66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56</v>
      </c>
      <c r="E196" s="40" t="s">
        <v>229</v>
      </c>
    </row>
    <row r="197" spans="1:5" ht="12.75">
      <c r="A197" t="s">
        <v>58</v>
      </c>
      <c r="E197" s="39" t="s">
        <v>59</v>
      </c>
    </row>
    <row r="198" spans="1:16" ht="12.75">
      <c r="A198" t="s">
        <v>49</v>
      </c>
      <c s="34" t="s">
        <v>230</v>
      </c>
      <c s="34" t="s">
        <v>231</v>
      </c>
      <c s="35" t="s">
        <v>51</v>
      </c>
      <c s="6" t="s">
        <v>232</v>
      </c>
      <c s="36" t="s">
        <v>202</v>
      </c>
      <c s="37">
        <v>75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12.75">
      <c r="A200" s="35" t="s">
        <v>56</v>
      </c>
      <c r="E200" s="40" t="s">
        <v>233</v>
      </c>
    </row>
    <row r="201" spans="1:5" ht="12.75">
      <c r="A201" t="s">
        <v>58</v>
      </c>
      <c r="E201" s="39" t="s">
        <v>59</v>
      </c>
    </row>
    <row r="202" spans="1:16" ht="12.75">
      <c r="A202" t="s">
        <v>49</v>
      </c>
      <c s="34" t="s">
        <v>234</v>
      </c>
      <c s="34" t="s">
        <v>235</v>
      </c>
      <c s="35" t="s">
        <v>51</v>
      </c>
      <c s="6" t="s">
        <v>236</v>
      </c>
      <c s="36" t="s">
        <v>202</v>
      </c>
      <c s="37">
        <v>10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56</v>
      </c>
      <c r="E204" s="40" t="s">
        <v>233</v>
      </c>
    </row>
    <row r="205" spans="1:5" ht="12.75">
      <c r="A205" t="s">
        <v>58</v>
      </c>
      <c r="E205" s="39" t="s">
        <v>59</v>
      </c>
    </row>
    <row r="206" spans="1:16" ht="12.75">
      <c r="A206" t="s">
        <v>49</v>
      </c>
      <c s="34" t="s">
        <v>237</v>
      </c>
      <c s="34" t="s">
        <v>238</v>
      </c>
      <c s="35" t="s">
        <v>51</v>
      </c>
      <c s="6" t="s">
        <v>239</v>
      </c>
      <c s="36" t="s">
        <v>240</v>
      </c>
      <c s="37">
        <v>6.515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51</v>
      </c>
    </row>
    <row r="208" spans="1:5" ht="12.75">
      <c r="A208" s="35" t="s">
        <v>56</v>
      </c>
      <c r="E208" s="40" t="s">
        <v>233</v>
      </c>
    </row>
    <row r="209" spans="1:5" ht="12.75">
      <c r="A209" t="s">
        <v>58</v>
      </c>
      <c r="E209" s="39" t="s">
        <v>59</v>
      </c>
    </row>
    <row r="210" spans="1:16" ht="12.75">
      <c r="A210" t="s">
        <v>49</v>
      </c>
      <c s="34" t="s">
        <v>241</v>
      </c>
      <c s="34" t="s">
        <v>242</v>
      </c>
      <c s="35" t="s">
        <v>51</v>
      </c>
      <c s="6" t="s">
        <v>243</v>
      </c>
      <c s="36" t="s">
        <v>240</v>
      </c>
      <c s="37">
        <v>6.515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51</v>
      </c>
    </row>
    <row r="212" spans="1:5" ht="12.75">
      <c r="A212" s="35" t="s">
        <v>56</v>
      </c>
      <c r="E212" s="40" t="s">
        <v>233</v>
      </c>
    </row>
    <row r="213" spans="1:5" ht="12.75">
      <c r="A213" t="s">
        <v>58</v>
      </c>
      <c r="E213" s="39" t="s">
        <v>59</v>
      </c>
    </row>
    <row r="214" spans="1:16" ht="12.75">
      <c r="A214" t="s">
        <v>49</v>
      </c>
      <c s="34" t="s">
        <v>244</v>
      </c>
      <c s="34" t="s">
        <v>245</v>
      </c>
      <c s="35" t="s">
        <v>51</v>
      </c>
      <c s="6" t="s">
        <v>246</v>
      </c>
      <c s="36" t="s">
        <v>240</v>
      </c>
      <c s="37">
        <v>40.96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51</v>
      </c>
    </row>
    <row r="216" spans="1:5" ht="12.75">
      <c r="A216" s="35" t="s">
        <v>56</v>
      </c>
      <c r="E216" s="40" t="s">
        <v>233</v>
      </c>
    </row>
    <row r="217" spans="1:5" ht="12.75">
      <c r="A217" t="s">
        <v>58</v>
      </c>
      <c r="E217" s="39" t="s">
        <v>59</v>
      </c>
    </row>
    <row r="218" spans="1:16" ht="12.75">
      <c r="A218" t="s">
        <v>49</v>
      </c>
      <c s="34" t="s">
        <v>247</v>
      </c>
      <c s="34" t="s">
        <v>248</v>
      </c>
      <c s="35" t="s">
        <v>51</v>
      </c>
      <c s="6" t="s">
        <v>249</v>
      </c>
      <c s="36" t="s">
        <v>240</v>
      </c>
      <c s="37">
        <v>40.96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51</v>
      </c>
    </row>
    <row r="220" spans="1:5" ht="12.75">
      <c r="A220" s="35" t="s">
        <v>56</v>
      </c>
      <c r="E220" s="40" t="s">
        <v>233</v>
      </c>
    </row>
    <row r="221" spans="1:5" ht="12.75">
      <c r="A221" t="s">
        <v>58</v>
      </c>
      <c r="E221" s="39" t="s">
        <v>59</v>
      </c>
    </row>
    <row r="222" spans="1:16" ht="12.75">
      <c r="A222" t="s">
        <v>49</v>
      </c>
      <c s="34" t="s">
        <v>250</v>
      </c>
      <c s="34" t="s">
        <v>251</v>
      </c>
      <c s="35" t="s">
        <v>51</v>
      </c>
      <c s="6" t="s">
        <v>252</v>
      </c>
      <c s="36" t="s">
        <v>253</v>
      </c>
      <c s="37">
        <v>6.97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51</v>
      </c>
    </row>
    <row r="224" spans="1:5" ht="12.75">
      <c r="A224" s="35" t="s">
        <v>56</v>
      </c>
      <c r="E224" s="40" t="s">
        <v>233</v>
      </c>
    </row>
    <row r="225" spans="1:5" ht="12.75">
      <c r="A225" t="s">
        <v>58</v>
      </c>
      <c r="E225" s="39" t="s">
        <v>59</v>
      </c>
    </row>
    <row r="226" spans="1:16" ht="12.75">
      <c r="A226" t="s">
        <v>49</v>
      </c>
      <c s="34" t="s">
        <v>254</v>
      </c>
      <c s="34" t="s">
        <v>255</v>
      </c>
      <c s="35" t="s">
        <v>51</v>
      </c>
      <c s="6" t="s">
        <v>256</v>
      </c>
      <c s="36" t="s">
        <v>253</v>
      </c>
      <c s="37">
        <v>17.3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27</v>
      </c>
    </row>
    <row r="227" spans="1:5" ht="12.75">
      <c r="A227" s="35" t="s">
        <v>55</v>
      </c>
      <c r="E227" s="39" t="s">
        <v>51</v>
      </c>
    </row>
    <row r="228" spans="1:5" ht="12.75">
      <c r="A228" s="35" t="s">
        <v>56</v>
      </c>
      <c r="E228" s="40" t="s">
        <v>233</v>
      </c>
    </row>
    <row r="229" spans="1:5" ht="12.75">
      <c r="A229" t="s">
        <v>58</v>
      </c>
      <c r="E229" s="39" t="s">
        <v>59</v>
      </c>
    </row>
    <row r="230" spans="1:16" ht="25.5">
      <c r="A230" t="s">
        <v>49</v>
      </c>
      <c s="34" t="s">
        <v>257</v>
      </c>
      <c s="34" t="s">
        <v>258</v>
      </c>
      <c s="35" t="s">
        <v>51</v>
      </c>
      <c s="6" t="s">
        <v>259</v>
      </c>
      <c s="36" t="s">
        <v>202</v>
      </c>
      <c s="37">
        <v>3410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27</v>
      </c>
    </row>
    <row r="231" spans="1:5" ht="12.75">
      <c r="A231" s="35" t="s">
        <v>55</v>
      </c>
      <c r="E231" s="39" t="s">
        <v>51</v>
      </c>
    </row>
    <row r="232" spans="1:5" ht="12.75">
      <c r="A232" s="35" t="s">
        <v>56</v>
      </c>
      <c r="E232" s="40" t="s">
        <v>233</v>
      </c>
    </row>
    <row r="233" spans="1:5" ht="12.75">
      <c r="A233" t="s">
        <v>58</v>
      </c>
      <c r="E233" s="39" t="s">
        <v>59</v>
      </c>
    </row>
    <row r="234" spans="1:16" ht="12.75">
      <c r="A234" t="s">
        <v>49</v>
      </c>
      <c s="34" t="s">
        <v>260</v>
      </c>
      <c s="34" t="s">
        <v>261</v>
      </c>
      <c s="35" t="s">
        <v>51</v>
      </c>
      <c s="6" t="s">
        <v>262</v>
      </c>
      <c s="36" t="s">
        <v>53</v>
      </c>
      <c s="37">
        <v>12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27</v>
      </c>
    </row>
    <row r="235" spans="1:5" ht="12.75">
      <c r="A235" s="35" t="s">
        <v>55</v>
      </c>
      <c r="E235" s="39" t="s">
        <v>51</v>
      </c>
    </row>
    <row r="236" spans="1:5" ht="12.75">
      <c r="A236" s="35" t="s">
        <v>56</v>
      </c>
      <c r="E236" s="40" t="s">
        <v>233</v>
      </c>
    </row>
    <row r="237" spans="1:5" ht="12.75">
      <c r="A237" t="s">
        <v>58</v>
      </c>
      <c r="E237" s="39" t="s">
        <v>59</v>
      </c>
    </row>
    <row r="238" spans="1:16" ht="12.75">
      <c r="A238" t="s">
        <v>49</v>
      </c>
      <c s="34" t="s">
        <v>263</v>
      </c>
      <c s="34" t="s">
        <v>264</v>
      </c>
      <c s="35" t="s">
        <v>51</v>
      </c>
      <c s="6" t="s">
        <v>265</v>
      </c>
      <c s="36" t="s">
        <v>53</v>
      </c>
      <c s="37">
        <v>8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54</v>
      </c>
      <c>
        <f>(M238*21)/100</f>
      </c>
      <c t="s">
        <v>27</v>
      </c>
    </row>
    <row r="239" spans="1:5" ht="12.75">
      <c r="A239" s="35" t="s">
        <v>55</v>
      </c>
      <c r="E239" s="39" t="s">
        <v>51</v>
      </c>
    </row>
    <row r="240" spans="1:5" ht="12.75">
      <c r="A240" s="35" t="s">
        <v>56</v>
      </c>
      <c r="E240" s="40" t="s">
        <v>233</v>
      </c>
    </row>
    <row r="241" spans="1:5" ht="12.75">
      <c r="A241" t="s">
        <v>58</v>
      </c>
      <c r="E241" s="39" t="s">
        <v>59</v>
      </c>
    </row>
    <row r="242" spans="1:16" ht="25.5">
      <c r="A242" t="s">
        <v>49</v>
      </c>
      <c s="34" t="s">
        <v>266</v>
      </c>
      <c s="34" t="s">
        <v>267</v>
      </c>
      <c s="35" t="s">
        <v>51</v>
      </c>
      <c s="6" t="s">
        <v>268</v>
      </c>
      <c s="36" t="s">
        <v>53</v>
      </c>
      <c s="37">
        <v>10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27</v>
      </c>
    </row>
    <row r="243" spans="1:5" ht="12.75">
      <c r="A243" s="35" t="s">
        <v>55</v>
      </c>
      <c r="E243" s="39" t="s">
        <v>51</v>
      </c>
    </row>
    <row r="244" spans="1:5" ht="12.75">
      <c r="A244" s="35" t="s">
        <v>56</v>
      </c>
      <c r="E244" s="40" t="s">
        <v>233</v>
      </c>
    </row>
    <row r="245" spans="1:5" ht="12.75">
      <c r="A245" t="s">
        <v>58</v>
      </c>
      <c r="E245" s="39" t="s">
        <v>59</v>
      </c>
    </row>
    <row r="246" spans="1:16" ht="25.5">
      <c r="A246" t="s">
        <v>49</v>
      </c>
      <c s="34" t="s">
        <v>269</v>
      </c>
      <c s="34" t="s">
        <v>270</v>
      </c>
      <c s="35" t="s">
        <v>51</v>
      </c>
      <c s="6" t="s">
        <v>271</v>
      </c>
      <c s="36" t="s">
        <v>53</v>
      </c>
      <c s="37">
        <v>14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54</v>
      </c>
      <c>
        <f>(M246*21)/100</f>
      </c>
      <c t="s">
        <v>27</v>
      </c>
    </row>
    <row r="247" spans="1:5" ht="12.75">
      <c r="A247" s="35" t="s">
        <v>55</v>
      </c>
      <c r="E247" s="39" t="s">
        <v>51</v>
      </c>
    </row>
    <row r="248" spans="1:5" ht="12.75">
      <c r="A248" s="35" t="s">
        <v>56</v>
      </c>
      <c r="E248" s="40" t="s">
        <v>233</v>
      </c>
    </row>
    <row r="249" spans="1:5" ht="12.75">
      <c r="A249" t="s">
        <v>58</v>
      </c>
      <c r="E249" s="39" t="s">
        <v>59</v>
      </c>
    </row>
    <row r="250" spans="1:16" ht="25.5">
      <c r="A250" t="s">
        <v>49</v>
      </c>
      <c s="34" t="s">
        <v>272</v>
      </c>
      <c s="34" t="s">
        <v>273</v>
      </c>
      <c s="35" t="s">
        <v>51</v>
      </c>
      <c s="6" t="s">
        <v>274</v>
      </c>
      <c s="36" t="s">
        <v>53</v>
      </c>
      <c s="37">
        <v>4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54</v>
      </c>
      <c>
        <f>(M250*21)/100</f>
      </c>
      <c t="s">
        <v>27</v>
      </c>
    </row>
    <row r="251" spans="1:5" ht="12.75">
      <c r="A251" s="35" t="s">
        <v>55</v>
      </c>
      <c r="E251" s="39" t="s">
        <v>51</v>
      </c>
    </row>
    <row r="252" spans="1:5" ht="12.75">
      <c r="A252" s="35" t="s">
        <v>56</v>
      </c>
      <c r="E252" s="40" t="s">
        <v>233</v>
      </c>
    </row>
    <row r="253" spans="1:5" ht="12.75">
      <c r="A253" t="s">
        <v>58</v>
      </c>
      <c r="E253" s="39" t="s">
        <v>59</v>
      </c>
    </row>
    <row r="254" spans="1:16" ht="25.5">
      <c r="A254" t="s">
        <v>49</v>
      </c>
      <c s="34" t="s">
        <v>275</v>
      </c>
      <c s="34" t="s">
        <v>276</v>
      </c>
      <c s="35" t="s">
        <v>51</v>
      </c>
      <c s="6" t="s">
        <v>277</v>
      </c>
      <c s="36" t="s">
        <v>53</v>
      </c>
      <c s="37">
        <v>8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54</v>
      </c>
      <c>
        <f>(M254*21)/100</f>
      </c>
      <c t="s">
        <v>27</v>
      </c>
    </row>
    <row r="255" spans="1:5" ht="12.75">
      <c r="A255" s="35" t="s">
        <v>55</v>
      </c>
      <c r="E255" s="39" t="s">
        <v>51</v>
      </c>
    </row>
    <row r="256" spans="1:5" ht="12.75">
      <c r="A256" s="35" t="s">
        <v>56</v>
      </c>
      <c r="E256" s="40" t="s">
        <v>233</v>
      </c>
    </row>
    <row r="257" spans="1:5" ht="12.75">
      <c r="A257" t="s">
        <v>58</v>
      </c>
      <c r="E257" s="39" t="s">
        <v>59</v>
      </c>
    </row>
    <row r="258" spans="1:16" ht="12.75">
      <c r="A258" t="s">
        <v>49</v>
      </c>
      <c s="34" t="s">
        <v>278</v>
      </c>
      <c s="34" t="s">
        <v>279</v>
      </c>
      <c s="35" t="s">
        <v>51</v>
      </c>
      <c s="6" t="s">
        <v>280</v>
      </c>
      <c s="36" t="s">
        <v>53</v>
      </c>
      <c s="37">
        <v>5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54</v>
      </c>
      <c>
        <f>(M258*21)/100</f>
      </c>
      <c t="s">
        <v>27</v>
      </c>
    </row>
    <row r="259" spans="1:5" ht="12.75">
      <c r="A259" s="35" t="s">
        <v>55</v>
      </c>
      <c r="E259" s="39" t="s">
        <v>51</v>
      </c>
    </row>
    <row r="260" spans="1:5" ht="12.75">
      <c r="A260" s="35" t="s">
        <v>56</v>
      </c>
      <c r="E260" s="40" t="s">
        <v>233</v>
      </c>
    </row>
    <row r="261" spans="1:5" ht="12.75">
      <c r="A261" t="s">
        <v>58</v>
      </c>
      <c r="E261" s="39" t="s">
        <v>59</v>
      </c>
    </row>
    <row r="262" spans="1:16" ht="12.75">
      <c r="A262" t="s">
        <v>49</v>
      </c>
      <c s="34" t="s">
        <v>281</v>
      </c>
      <c s="34" t="s">
        <v>282</v>
      </c>
      <c s="35" t="s">
        <v>51</v>
      </c>
      <c s="6" t="s">
        <v>283</v>
      </c>
      <c s="36" t="s">
        <v>53</v>
      </c>
      <c s="37">
        <v>7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27</v>
      </c>
    </row>
    <row r="263" spans="1:5" ht="12.75">
      <c r="A263" s="35" t="s">
        <v>55</v>
      </c>
      <c r="E263" s="39" t="s">
        <v>51</v>
      </c>
    </row>
    <row r="264" spans="1:5" ht="12.75">
      <c r="A264" s="35" t="s">
        <v>56</v>
      </c>
      <c r="E264" s="40" t="s">
        <v>233</v>
      </c>
    </row>
    <row r="265" spans="1:5" ht="12.75">
      <c r="A265" t="s">
        <v>58</v>
      </c>
      <c r="E265" s="39" t="s">
        <v>59</v>
      </c>
    </row>
    <row r="266" spans="1:16" ht="12.75">
      <c r="A266" t="s">
        <v>49</v>
      </c>
      <c s="34" t="s">
        <v>284</v>
      </c>
      <c s="34" t="s">
        <v>285</v>
      </c>
      <c s="35" t="s">
        <v>51</v>
      </c>
      <c s="6" t="s">
        <v>286</v>
      </c>
      <c s="36" t="s">
        <v>53</v>
      </c>
      <c s="37">
        <v>4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54</v>
      </c>
      <c>
        <f>(M266*21)/100</f>
      </c>
      <c t="s">
        <v>27</v>
      </c>
    </row>
    <row r="267" spans="1:5" ht="12.75">
      <c r="A267" s="35" t="s">
        <v>55</v>
      </c>
      <c r="E267" s="39" t="s">
        <v>51</v>
      </c>
    </row>
    <row r="268" spans="1:5" ht="12.75">
      <c r="A268" s="35" t="s">
        <v>56</v>
      </c>
      <c r="E268" s="40" t="s">
        <v>233</v>
      </c>
    </row>
    <row r="269" spans="1:5" ht="12.75">
      <c r="A269" t="s">
        <v>58</v>
      </c>
      <c r="E269" s="39" t="s">
        <v>59</v>
      </c>
    </row>
    <row r="270" spans="1:16" ht="12.75">
      <c r="A270" t="s">
        <v>49</v>
      </c>
      <c s="34" t="s">
        <v>287</v>
      </c>
      <c s="34" t="s">
        <v>288</v>
      </c>
      <c s="35" t="s">
        <v>51</v>
      </c>
      <c s="6" t="s">
        <v>289</v>
      </c>
      <c s="36" t="s">
        <v>53</v>
      </c>
      <c s="37">
        <v>11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27</v>
      </c>
    </row>
    <row r="271" spans="1:5" ht="12.75">
      <c r="A271" s="35" t="s">
        <v>55</v>
      </c>
      <c r="E271" s="39" t="s">
        <v>51</v>
      </c>
    </row>
    <row r="272" spans="1:5" ht="12.75">
      <c r="A272" s="35" t="s">
        <v>56</v>
      </c>
      <c r="E272" s="40" t="s">
        <v>233</v>
      </c>
    </row>
    <row r="273" spans="1:5" ht="12.75">
      <c r="A273" t="s">
        <v>58</v>
      </c>
      <c r="E273" s="39" t="s">
        <v>59</v>
      </c>
    </row>
    <row r="274" spans="1:16" ht="12.75">
      <c r="A274" t="s">
        <v>49</v>
      </c>
      <c s="34" t="s">
        <v>290</v>
      </c>
      <c s="34" t="s">
        <v>291</v>
      </c>
      <c s="35" t="s">
        <v>51</v>
      </c>
      <c s="6" t="s">
        <v>292</v>
      </c>
      <c s="36" t="s">
        <v>53</v>
      </c>
      <c s="37">
        <v>27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27</v>
      </c>
    </row>
    <row r="275" spans="1:5" ht="12.75">
      <c r="A275" s="35" t="s">
        <v>55</v>
      </c>
      <c r="E275" s="39" t="s">
        <v>51</v>
      </c>
    </row>
    <row r="276" spans="1:5" ht="12.75">
      <c r="A276" s="35" t="s">
        <v>56</v>
      </c>
      <c r="E276" s="40" t="s">
        <v>233</v>
      </c>
    </row>
    <row r="277" spans="1:5" ht="12.75">
      <c r="A277" t="s">
        <v>58</v>
      </c>
      <c r="E277" s="39" t="s">
        <v>59</v>
      </c>
    </row>
    <row r="278" spans="1:16" ht="12.75">
      <c r="A278" t="s">
        <v>49</v>
      </c>
      <c s="34" t="s">
        <v>293</v>
      </c>
      <c s="34" t="s">
        <v>294</v>
      </c>
      <c s="35" t="s">
        <v>51</v>
      </c>
      <c s="6" t="s">
        <v>295</v>
      </c>
      <c s="36" t="s">
        <v>53</v>
      </c>
      <c s="37">
        <v>27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27</v>
      </c>
    </row>
    <row r="279" spans="1:5" ht="12.75">
      <c r="A279" s="35" t="s">
        <v>55</v>
      </c>
      <c r="E279" s="39" t="s">
        <v>51</v>
      </c>
    </row>
    <row r="280" spans="1:5" ht="12.75">
      <c r="A280" s="35" t="s">
        <v>56</v>
      </c>
      <c r="E280" s="40" t="s">
        <v>233</v>
      </c>
    </row>
    <row r="281" spans="1:5" ht="12.75">
      <c r="A281" t="s">
        <v>58</v>
      </c>
      <c r="E281" s="39" t="s">
        <v>59</v>
      </c>
    </row>
    <row r="282" spans="1:16" ht="12.75">
      <c r="A282" t="s">
        <v>49</v>
      </c>
      <c s="34" t="s">
        <v>296</v>
      </c>
      <c s="34" t="s">
        <v>297</v>
      </c>
      <c s="35" t="s">
        <v>51</v>
      </c>
      <c s="6" t="s">
        <v>298</v>
      </c>
      <c s="36" t="s">
        <v>53</v>
      </c>
      <c s="37">
        <v>54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27</v>
      </c>
    </row>
    <row r="283" spans="1:5" ht="12.75">
      <c r="A283" s="35" t="s">
        <v>55</v>
      </c>
      <c r="E283" s="39" t="s">
        <v>51</v>
      </c>
    </row>
    <row r="284" spans="1:5" ht="12.75">
      <c r="A284" s="35" t="s">
        <v>56</v>
      </c>
      <c r="E284" s="40" t="s">
        <v>299</v>
      </c>
    </row>
    <row r="285" spans="1:5" ht="12.75">
      <c r="A285" t="s">
        <v>58</v>
      </c>
      <c r="E285" s="39" t="s">
        <v>59</v>
      </c>
    </row>
    <row r="286" spans="1:16" ht="12.75">
      <c r="A286" t="s">
        <v>49</v>
      </c>
      <c s="34" t="s">
        <v>300</v>
      </c>
      <c s="34" t="s">
        <v>301</v>
      </c>
      <c s="35" t="s">
        <v>51</v>
      </c>
      <c s="6" t="s">
        <v>302</v>
      </c>
      <c s="36" t="s">
        <v>53</v>
      </c>
      <c s="37">
        <v>54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54</v>
      </c>
      <c>
        <f>(M286*21)/100</f>
      </c>
      <c t="s">
        <v>27</v>
      </c>
    </row>
    <row r="287" spans="1:5" ht="12.75">
      <c r="A287" s="35" t="s">
        <v>55</v>
      </c>
      <c r="E287" s="39" t="s">
        <v>51</v>
      </c>
    </row>
    <row r="288" spans="1:5" ht="12.75">
      <c r="A288" s="35" t="s">
        <v>56</v>
      </c>
      <c r="E288" s="40" t="s">
        <v>299</v>
      </c>
    </row>
    <row r="289" spans="1:5" ht="12.75">
      <c r="A289" t="s">
        <v>58</v>
      </c>
      <c r="E289" s="39" t="s">
        <v>59</v>
      </c>
    </row>
    <row r="290" spans="1:16" ht="12.75">
      <c r="A290" t="s">
        <v>49</v>
      </c>
      <c s="34" t="s">
        <v>303</v>
      </c>
      <c s="34" t="s">
        <v>304</v>
      </c>
      <c s="35" t="s">
        <v>51</v>
      </c>
      <c s="6" t="s">
        <v>305</v>
      </c>
      <c s="36" t="s">
        <v>202</v>
      </c>
      <c s="37">
        <v>4790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54</v>
      </c>
      <c>
        <f>(M290*21)/100</f>
      </c>
      <c t="s">
        <v>27</v>
      </c>
    </row>
    <row r="291" spans="1:5" ht="12.75">
      <c r="A291" s="35" t="s">
        <v>55</v>
      </c>
      <c r="E291" s="39" t="s">
        <v>51</v>
      </c>
    </row>
    <row r="292" spans="1:5" ht="12.75">
      <c r="A292" s="35" t="s">
        <v>56</v>
      </c>
      <c r="E292" s="40" t="s">
        <v>306</v>
      </c>
    </row>
    <row r="293" spans="1:5" ht="12.75">
      <c r="A293" t="s">
        <v>58</v>
      </c>
      <c r="E293" s="39" t="s">
        <v>59</v>
      </c>
    </row>
    <row r="294" spans="1:16" ht="12.75">
      <c r="A294" t="s">
        <v>49</v>
      </c>
      <c s="34" t="s">
        <v>307</v>
      </c>
      <c s="34" t="s">
        <v>308</v>
      </c>
      <c s="35" t="s">
        <v>51</v>
      </c>
      <c s="6" t="s">
        <v>309</v>
      </c>
      <c s="36" t="s">
        <v>202</v>
      </c>
      <c s="37">
        <v>4790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54</v>
      </c>
      <c>
        <f>(M294*21)/100</f>
      </c>
      <c t="s">
        <v>27</v>
      </c>
    </row>
    <row r="295" spans="1:5" ht="12.75">
      <c r="A295" s="35" t="s">
        <v>55</v>
      </c>
      <c r="E295" s="39" t="s">
        <v>51</v>
      </c>
    </row>
    <row r="296" spans="1:5" ht="12.75">
      <c r="A296" s="35" t="s">
        <v>56</v>
      </c>
      <c r="E296" s="40" t="s">
        <v>306</v>
      </c>
    </row>
    <row r="297" spans="1:5" ht="12.75">
      <c r="A297" t="s">
        <v>58</v>
      </c>
      <c r="E297" s="39" t="s">
        <v>59</v>
      </c>
    </row>
    <row r="298" spans="1:16" ht="12.75">
      <c r="A298" t="s">
        <v>49</v>
      </c>
      <c s="34" t="s">
        <v>310</v>
      </c>
      <c s="34" t="s">
        <v>311</v>
      </c>
      <c s="35" t="s">
        <v>51</v>
      </c>
      <c s="6" t="s">
        <v>312</v>
      </c>
      <c s="36" t="s">
        <v>313</v>
      </c>
      <c s="37">
        <v>14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54</v>
      </c>
      <c>
        <f>(M298*21)/100</f>
      </c>
      <c t="s">
        <v>27</v>
      </c>
    </row>
    <row r="299" spans="1:5" ht="12.75">
      <c r="A299" s="35" t="s">
        <v>55</v>
      </c>
      <c r="E299" s="39" t="s">
        <v>51</v>
      </c>
    </row>
    <row r="300" spans="1:5" ht="12.75">
      <c r="A300" s="35" t="s">
        <v>56</v>
      </c>
      <c r="E300" s="40" t="s">
        <v>306</v>
      </c>
    </row>
    <row r="301" spans="1:5" ht="12.75">
      <c r="A301" t="s">
        <v>58</v>
      </c>
      <c r="E301" s="39" t="s">
        <v>59</v>
      </c>
    </row>
    <row r="302" spans="1:16" ht="12.75">
      <c r="A302" t="s">
        <v>49</v>
      </c>
      <c s="34" t="s">
        <v>314</v>
      </c>
      <c s="34" t="s">
        <v>315</v>
      </c>
      <c s="35" t="s">
        <v>51</v>
      </c>
      <c s="6" t="s">
        <v>316</v>
      </c>
      <c s="36" t="s">
        <v>202</v>
      </c>
      <c s="37">
        <v>4790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54</v>
      </c>
      <c>
        <f>(M302*21)/100</f>
      </c>
      <c t="s">
        <v>27</v>
      </c>
    </row>
    <row r="303" spans="1:5" ht="12.75">
      <c r="A303" s="35" t="s">
        <v>55</v>
      </c>
      <c r="E303" s="39" t="s">
        <v>51</v>
      </c>
    </row>
    <row r="304" spans="1:5" ht="12.75">
      <c r="A304" s="35" t="s">
        <v>56</v>
      </c>
      <c r="E304" s="40" t="s">
        <v>306</v>
      </c>
    </row>
    <row r="305" spans="1:5" ht="12.75">
      <c r="A305" t="s">
        <v>58</v>
      </c>
      <c r="E305" s="39" t="s">
        <v>59</v>
      </c>
    </row>
    <row r="306" spans="1:16" ht="12.75">
      <c r="A306" t="s">
        <v>49</v>
      </c>
      <c s="34" t="s">
        <v>317</v>
      </c>
      <c s="34" t="s">
        <v>318</v>
      </c>
      <c s="35" t="s">
        <v>51</v>
      </c>
      <c s="6" t="s">
        <v>319</v>
      </c>
      <c s="36" t="s">
        <v>53</v>
      </c>
      <c s="37">
        <v>1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54</v>
      </c>
      <c>
        <f>(M306*21)/100</f>
      </c>
      <c t="s">
        <v>27</v>
      </c>
    </row>
    <row r="307" spans="1:5" ht="12.75">
      <c r="A307" s="35" t="s">
        <v>55</v>
      </c>
      <c r="E307" s="39" t="s">
        <v>51</v>
      </c>
    </row>
    <row r="308" spans="1:5" ht="12.75">
      <c r="A308" s="35" t="s">
        <v>56</v>
      </c>
      <c r="E308" s="40" t="s">
        <v>320</v>
      </c>
    </row>
    <row r="309" spans="1:5" ht="12.75">
      <c r="A309" t="s">
        <v>58</v>
      </c>
      <c r="E309" s="39" t="s">
        <v>59</v>
      </c>
    </row>
    <row r="310" spans="1:16" ht="12.75">
      <c r="A310" t="s">
        <v>49</v>
      </c>
      <c s="34" t="s">
        <v>321</v>
      </c>
      <c s="34" t="s">
        <v>322</v>
      </c>
      <c s="35" t="s">
        <v>51</v>
      </c>
      <c s="6" t="s">
        <v>323</v>
      </c>
      <c s="36" t="s">
        <v>53</v>
      </c>
      <c s="37">
        <v>6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54</v>
      </c>
      <c>
        <f>(M310*21)/100</f>
      </c>
      <c t="s">
        <v>27</v>
      </c>
    </row>
    <row r="311" spans="1:5" ht="12.75">
      <c r="A311" s="35" t="s">
        <v>55</v>
      </c>
      <c r="E311" s="39" t="s">
        <v>51</v>
      </c>
    </row>
    <row r="312" spans="1:5" ht="12.75">
      <c r="A312" s="35" t="s">
        <v>56</v>
      </c>
      <c r="E312" s="40" t="s">
        <v>324</v>
      </c>
    </row>
    <row r="313" spans="1:5" ht="12.75">
      <c r="A313" t="s">
        <v>58</v>
      </c>
      <c r="E313" s="39" t="s">
        <v>59</v>
      </c>
    </row>
    <row r="314" spans="1:16" ht="12.75">
      <c r="A314" t="s">
        <v>49</v>
      </c>
      <c s="34" t="s">
        <v>325</v>
      </c>
      <c s="34" t="s">
        <v>326</v>
      </c>
      <c s="35" t="s">
        <v>51</v>
      </c>
      <c s="6" t="s">
        <v>327</v>
      </c>
      <c s="36" t="s">
        <v>53</v>
      </c>
      <c s="37">
        <v>6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54</v>
      </c>
      <c>
        <f>(M314*21)/100</f>
      </c>
      <c t="s">
        <v>27</v>
      </c>
    </row>
    <row r="315" spans="1:5" ht="12.75">
      <c r="A315" s="35" t="s">
        <v>55</v>
      </c>
      <c r="E315" s="39" t="s">
        <v>51</v>
      </c>
    </row>
    <row r="316" spans="1:5" ht="12.75">
      <c r="A316" s="35" t="s">
        <v>56</v>
      </c>
      <c r="E316" s="40" t="s">
        <v>324</v>
      </c>
    </row>
    <row r="317" spans="1:5" ht="12.75">
      <c r="A317" t="s">
        <v>58</v>
      </c>
      <c r="E317" s="39" t="s">
        <v>59</v>
      </c>
    </row>
    <row r="318" spans="1:16" ht="12.75">
      <c r="A318" t="s">
        <v>49</v>
      </c>
      <c s="34" t="s">
        <v>328</v>
      </c>
      <c s="34" t="s">
        <v>329</v>
      </c>
      <c s="35" t="s">
        <v>51</v>
      </c>
      <c s="6" t="s">
        <v>330</v>
      </c>
      <c s="36" t="s">
        <v>331</v>
      </c>
      <c s="37">
        <v>584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54</v>
      </c>
      <c>
        <f>(M318*21)/100</f>
      </c>
      <c t="s">
        <v>27</v>
      </c>
    </row>
    <row r="319" spans="1:5" ht="12.75">
      <c r="A319" s="35" t="s">
        <v>55</v>
      </c>
      <c r="E319" s="39" t="s">
        <v>51</v>
      </c>
    </row>
    <row r="320" spans="1:5" ht="25.5">
      <c r="A320" s="35" t="s">
        <v>56</v>
      </c>
      <c r="E320" s="40" t="s">
        <v>332</v>
      </c>
    </row>
    <row r="321" spans="1:5" ht="12.75">
      <c r="A321" t="s">
        <v>58</v>
      </c>
      <c r="E321" s="39" t="s">
        <v>59</v>
      </c>
    </row>
    <row r="322" spans="1:16" ht="12.75">
      <c r="A322" t="s">
        <v>49</v>
      </c>
      <c s="34" t="s">
        <v>333</v>
      </c>
      <c s="34" t="s">
        <v>334</v>
      </c>
      <c s="35" t="s">
        <v>51</v>
      </c>
      <c s="6" t="s">
        <v>335</v>
      </c>
      <c s="36" t="s">
        <v>331</v>
      </c>
      <c s="37">
        <v>584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54</v>
      </c>
      <c>
        <f>(M322*21)/100</f>
      </c>
      <c t="s">
        <v>27</v>
      </c>
    </row>
    <row r="323" spans="1:5" ht="12.75">
      <c r="A323" s="35" t="s">
        <v>55</v>
      </c>
      <c r="E323" s="39" t="s">
        <v>51</v>
      </c>
    </row>
    <row r="324" spans="1:5" ht="12.75">
      <c r="A324" s="35" t="s">
        <v>56</v>
      </c>
      <c r="E324" s="40" t="s">
        <v>336</v>
      </c>
    </row>
    <row r="325" spans="1:5" ht="12.75">
      <c r="A325" t="s">
        <v>58</v>
      </c>
      <c r="E325" s="39" t="s">
        <v>59</v>
      </c>
    </row>
    <row r="326" spans="1:16" ht="12.75">
      <c r="A326" t="s">
        <v>49</v>
      </c>
      <c s="34" t="s">
        <v>337</v>
      </c>
      <c s="34" t="s">
        <v>338</v>
      </c>
      <c s="35" t="s">
        <v>51</v>
      </c>
      <c s="6" t="s">
        <v>339</v>
      </c>
      <c s="36" t="s">
        <v>202</v>
      </c>
      <c s="37">
        <v>1420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54</v>
      </c>
      <c>
        <f>(M326*21)/100</f>
      </c>
      <c t="s">
        <v>27</v>
      </c>
    </row>
    <row r="327" spans="1:5" ht="12.75">
      <c r="A327" s="35" t="s">
        <v>55</v>
      </c>
      <c r="E327" s="39" t="s">
        <v>51</v>
      </c>
    </row>
    <row r="328" spans="1:5" ht="12.75">
      <c r="A328" s="35" t="s">
        <v>56</v>
      </c>
      <c r="E328" s="40" t="s">
        <v>340</v>
      </c>
    </row>
    <row r="329" spans="1:5" ht="12.75">
      <c r="A329" t="s">
        <v>58</v>
      </c>
      <c r="E329" s="39" t="s">
        <v>59</v>
      </c>
    </row>
    <row r="330" spans="1:16" ht="12.75">
      <c r="A330" t="s">
        <v>49</v>
      </c>
      <c s="34" t="s">
        <v>341</v>
      </c>
      <c s="34" t="s">
        <v>342</v>
      </c>
      <c s="35" t="s">
        <v>51</v>
      </c>
      <c s="6" t="s">
        <v>343</v>
      </c>
      <c s="36" t="s">
        <v>143</v>
      </c>
      <c s="37">
        <v>350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54</v>
      </c>
      <c>
        <f>(M330*21)/100</f>
      </c>
      <c t="s">
        <v>27</v>
      </c>
    </row>
    <row r="331" spans="1:5" ht="12.75">
      <c r="A331" s="35" t="s">
        <v>55</v>
      </c>
      <c r="E331" s="39" t="s">
        <v>51</v>
      </c>
    </row>
    <row r="332" spans="1:5" ht="12.75">
      <c r="A332" s="35" t="s">
        <v>56</v>
      </c>
      <c r="E332" s="40" t="s">
        <v>344</v>
      </c>
    </row>
    <row r="333" spans="1:5" ht="12.75">
      <c r="A333" t="s">
        <v>58</v>
      </c>
      <c r="E333" s="39" t="s">
        <v>59</v>
      </c>
    </row>
    <row r="334" spans="1:16" ht="12.75">
      <c r="A334" t="s">
        <v>49</v>
      </c>
      <c s="34" t="s">
        <v>345</v>
      </c>
      <c s="34" t="s">
        <v>346</v>
      </c>
      <c s="35" t="s">
        <v>51</v>
      </c>
      <c s="6" t="s">
        <v>347</v>
      </c>
      <c s="36" t="s">
        <v>53</v>
      </c>
      <c s="37">
        <v>49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54</v>
      </c>
      <c>
        <f>(M334*21)/100</f>
      </c>
      <c t="s">
        <v>27</v>
      </c>
    </row>
    <row r="335" spans="1:5" ht="12.75">
      <c r="A335" s="35" t="s">
        <v>55</v>
      </c>
      <c r="E335" s="39" t="s">
        <v>51</v>
      </c>
    </row>
    <row r="336" spans="1:5" ht="12.75">
      <c r="A336" s="35" t="s">
        <v>56</v>
      </c>
      <c r="E336" s="40" t="s">
        <v>348</v>
      </c>
    </row>
    <row r="337" spans="1:5" ht="12.75">
      <c r="A337" t="s">
        <v>58</v>
      </c>
      <c r="E337" s="39" t="s">
        <v>59</v>
      </c>
    </row>
    <row r="338" spans="1:16" ht="25.5">
      <c r="A338" t="s">
        <v>49</v>
      </c>
      <c s="34" t="s">
        <v>349</v>
      </c>
      <c s="34" t="s">
        <v>350</v>
      </c>
      <c s="35" t="s">
        <v>51</v>
      </c>
      <c s="6" t="s">
        <v>351</v>
      </c>
      <c s="36" t="s">
        <v>53</v>
      </c>
      <c s="37">
        <v>10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54</v>
      </c>
      <c>
        <f>(M338*21)/100</f>
      </c>
      <c t="s">
        <v>27</v>
      </c>
    </row>
    <row r="339" spans="1:5" ht="12.75">
      <c r="A339" s="35" t="s">
        <v>55</v>
      </c>
      <c r="E339" s="39" t="s">
        <v>51</v>
      </c>
    </row>
    <row r="340" spans="1:5" ht="12.75">
      <c r="A340" s="35" t="s">
        <v>56</v>
      </c>
      <c r="E340" s="40" t="s">
        <v>352</v>
      </c>
    </row>
    <row r="341" spans="1:5" ht="12.75">
      <c r="A341" t="s">
        <v>58</v>
      </c>
      <c r="E341" s="39" t="s">
        <v>59</v>
      </c>
    </row>
    <row r="342" spans="1:16" ht="25.5">
      <c r="A342" t="s">
        <v>49</v>
      </c>
      <c s="34" t="s">
        <v>353</v>
      </c>
      <c s="34" t="s">
        <v>354</v>
      </c>
      <c s="35" t="s">
        <v>51</v>
      </c>
      <c s="6" t="s">
        <v>355</v>
      </c>
      <c s="36" t="s">
        <v>356</v>
      </c>
      <c s="37">
        <v>15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54</v>
      </c>
      <c>
        <f>(M342*21)/100</f>
      </c>
      <c t="s">
        <v>27</v>
      </c>
    </row>
    <row r="343" spans="1:5" ht="12.75">
      <c r="A343" s="35" t="s">
        <v>55</v>
      </c>
      <c r="E343" s="39" t="s">
        <v>51</v>
      </c>
    </row>
    <row r="344" spans="1:5" ht="12.75">
      <c r="A344" s="35" t="s">
        <v>56</v>
      </c>
      <c r="E344" s="40" t="s">
        <v>357</v>
      </c>
    </row>
    <row r="345" spans="1:5" ht="12.75">
      <c r="A345" t="s">
        <v>58</v>
      </c>
      <c r="E345" s="39" t="s">
        <v>59</v>
      </c>
    </row>
    <row r="346" spans="1:16" ht="12.75">
      <c r="A346" t="s">
        <v>49</v>
      </c>
      <c s="34" t="s">
        <v>358</v>
      </c>
      <c s="34" t="s">
        <v>359</v>
      </c>
      <c s="35" t="s">
        <v>51</v>
      </c>
      <c s="6" t="s">
        <v>360</v>
      </c>
      <c s="36" t="s">
        <v>331</v>
      </c>
      <c s="37">
        <v>15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54</v>
      </c>
      <c>
        <f>(M346*21)/100</f>
      </c>
      <c t="s">
        <v>27</v>
      </c>
    </row>
    <row r="347" spans="1:5" ht="12.75">
      <c r="A347" s="35" t="s">
        <v>55</v>
      </c>
      <c r="E347" s="39" t="s">
        <v>51</v>
      </c>
    </row>
    <row r="348" spans="1:5" ht="12.75">
      <c r="A348" s="35" t="s">
        <v>56</v>
      </c>
      <c r="E348" s="40" t="s">
        <v>357</v>
      </c>
    </row>
    <row r="349" spans="1:5" ht="12.75">
      <c r="A349" t="s">
        <v>58</v>
      </c>
      <c r="E349" s="39" t="s">
        <v>59</v>
      </c>
    </row>
    <row r="350" spans="1:16" ht="12.75">
      <c r="A350" t="s">
        <v>49</v>
      </c>
      <c s="34" t="s">
        <v>361</v>
      </c>
      <c s="34" t="s">
        <v>362</v>
      </c>
      <c s="35" t="s">
        <v>51</v>
      </c>
      <c s="6" t="s">
        <v>363</v>
      </c>
      <c s="36" t="s">
        <v>202</v>
      </c>
      <c s="37">
        <v>170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54</v>
      </c>
      <c>
        <f>(M350*21)/100</f>
      </c>
      <c t="s">
        <v>27</v>
      </c>
    </row>
    <row r="351" spans="1:5" ht="12.75">
      <c r="A351" s="35" t="s">
        <v>55</v>
      </c>
      <c r="E351" s="39" t="s">
        <v>51</v>
      </c>
    </row>
    <row r="352" spans="1:5" ht="12.75">
      <c r="A352" s="35" t="s">
        <v>56</v>
      </c>
      <c r="E352" s="40" t="s">
        <v>364</v>
      </c>
    </row>
    <row r="353" spans="1:5" ht="12.75">
      <c r="A353" t="s">
        <v>58</v>
      </c>
      <c r="E353" s="39" t="s">
        <v>59</v>
      </c>
    </row>
    <row r="354" spans="1:16" ht="12.75">
      <c r="A354" t="s">
        <v>49</v>
      </c>
      <c s="34" t="s">
        <v>365</v>
      </c>
      <c s="34" t="s">
        <v>366</v>
      </c>
      <c s="35" t="s">
        <v>51</v>
      </c>
      <c s="6" t="s">
        <v>367</v>
      </c>
      <c s="36" t="s">
        <v>53</v>
      </c>
      <c s="37">
        <v>2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54</v>
      </c>
      <c>
        <f>(M354*21)/100</f>
      </c>
      <c t="s">
        <v>27</v>
      </c>
    </row>
    <row r="355" spans="1:5" ht="12.75">
      <c r="A355" s="35" t="s">
        <v>55</v>
      </c>
      <c r="E355" s="39" t="s">
        <v>51</v>
      </c>
    </row>
    <row r="356" spans="1:5" ht="12.75">
      <c r="A356" s="35" t="s">
        <v>56</v>
      </c>
      <c r="E356" s="40" t="s">
        <v>368</v>
      </c>
    </row>
    <row r="357" spans="1:5" ht="12.75">
      <c r="A357" t="s">
        <v>58</v>
      </c>
      <c r="E357" s="39" t="s">
        <v>59</v>
      </c>
    </row>
    <row r="358" spans="1:16" ht="12.75">
      <c r="A358" t="s">
        <v>49</v>
      </c>
      <c s="34" t="s">
        <v>369</v>
      </c>
      <c s="34" t="s">
        <v>370</v>
      </c>
      <c s="35" t="s">
        <v>51</v>
      </c>
      <c s="6" t="s">
        <v>371</v>
      </c>
      <c s="36" t="s">
        <v>143</v>
      </c>
      <c s="37">
        <v>60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54</v>
      </c>
      <c>
        <f>(M358*21)/100</f>
      </c>
      <c t="s">
        <v>27</v>
      </c>
    </row>
    <row r="359" spans="1:5" ht="12.75">
      <c r="A359" s="35" t="s">
        <v>55</v>
      </c>
      <c r="E359" s="39" t="s">
        <v>51</v>
      </c>
    </row>
    <row r="360" spans="1:5" ht="12.75">
      <c r="A360" s="35" t="s">
        <v>56</v>
      </c>
      <c r="E360" s="40" t="s">
        <v>372</v>
      </c>
    </row>
    <row r="361" spans="1:5" ht="12.75">
      <c r="A361" t="s">
        <v>58</v>
      </c>
      <c r="E361" s="39" t="s">
        <v>59</v>
      </c>
    </row>
    <row r="362" spans="1:16" ht="12.75">
      <c r="A362" t="s">
        <v>49</v>
      </c>
      <c s="34" t="s">
        <v>373</v>
      </c>
      <c s="34" t="s">
        <v>374</v>
      </c>
      <c s="35" t="s">
        <v>51</v>
      </c>
      <c s="6" t="s">
        <v>375</v>
      </c>
      <c s="36" t="s">
        <v>331</v>
      </c>
      <c s="37">
        <v>20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54</v>
      </c>
      <c>
        <f>(M362*21)/100</f>
      </c>
      <c t="s">
        <v>27</v>
      </c>
    </row>
    <row r="363" spans="1:5" ht="12.75">
      <c r="A363" s="35" t="s">
        <v>55</v>
      </c>
      <c r="E363" s="39" t="s">
        <v>51</v>
      </c>
    </row>
    <row r="364" spans="1:5" ht="12.75">
      <c r="A364" s="35" t="s">
        <v>56</v>
      </c>
      <c r="E364" s="40" t="s">
        <v>376</v>
      </c>
    </row>
    <row r="365" spans="1:5" ht="12.75">
      <c r="A365" t="s">
        <v>58</v>
      </c>
      <c r="E365" s="39" t="s">
        <v>59</v>
      </c>
    </row>
    <row r="366" spans="1:16" ht="12.75">
      <c r="A366" t="s">
        <v>49</v>
      </c>
      <c s="34" t="s">
        <v>377</v>
      </c>
      <c s="34" t="s">
        <v>378</v>
      </c>
      <c s="35" t="s">
        <v>51</v>
      </c>
      <c s="6" t="s">
        <v>379</v>
      </c>
      <c s="36" t="s">
        <v>331</v>
      </c>
      <c s="37">
        <v>20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54</v>
      </c>
      <c>
        <f>(M366*21)/100</f>
      </c>
      <c t="s">
        <v>27</v>
      </c>
    </row>
    <row r="367" spans="1:5" ht="12.75">
      <c r="A367" s="35" t="s">
        <v>55</v>
      </c>
      <c r="E367" s="39" t="s">
        <v>51</v>
      </c>
    </row>
    <row r="368" spans="1:5" ht="12.75">
      <c r="A368" s="35" t="s">
        <v>56</v>
      </c>
      <c r="E368" s="40" t="s">
        <v>380</v>
      </c>
    </row>
    <row r="369" spans="1:5" ht="12.75">
      <c r="A369" t="s">
        <v>58</v>
      </c>
      <c r="E369" s="39" t="s">
        <v>59</v>
      </c>
    </row>
    <row r="370" spans="1:16" ht="12.75">
      <c r="A370" t="s">
        <v>49</v>
      </c>
      <c s="34" t="s">
        <v>381</v>
      </c>
      <c s="34" t="s">
        <v>382</v>
      </c>
      <c s="35" t="s">
        <v>51</v>
      </c>
      <c s="6" t="s">
        <v>383</v>
      </c>
      <c s="36" t="s">
        <v>143</v>
      </c>
      <c s="37">
        <v>40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54</v>
      </c>
      <c>
        <f>(M370*21)/100</f>
      </c>
      <c t="s">
        <v>27</v>
      </c>
    </row>
    <row r="371" spans="1:5" ht="12.75">
      <c r="A371" s="35" t="s">
        <v>55</v>
      </c>
      <c r="E371" s="39" t="s">
        <v>51</v>
      </c>
    </row>
    <row r="372" spans="1:5" ht="12.75">
      <c r="A372" s="35" t="s">
        <v>56</v>
      </c>
      <c r="E372" s="40" t="s">
        <v>384</v>
      </c>
    </row>
    <row r="373" spans="1:5" ht="12.75">
      <c r="A373" t="s">
        <v>58</v>
      </c>
      <c r="E373" s="39" t="s">
        <v>59</v>
      </c>
    </row>
    <row r="374" spans="1:16" ht="25.5">
      <c r="A374" t="s">
        <v>49</v>
      </c>
      <c s="34" t="s">
        <v>385</v>
      </c>
      <c s="34" t="s">
        <v>386</v>
      </c>
      <c s="35" t="s">
        <v>51</v>
      </c>
      <c s="6" t="s">
        <v>387</v>
      </c>
      <c s="36" t="s">
        <v>143</v>
      </c>
      <c s="37">
        <v>40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54</v>
      </c>
      <c>
        <f>(M374*21)/100</f>
      </c>
      <c t="s">
        <v>27</v>
      </c>
    </row>
    <row r="375" spans="1:5" ht="12.75">
      <c r="A375" s="35" t="s">
        <v>55</v>
      </c>
      <c r="E375" s="39" t="s">
        <v>51</v>
      </c>
    </row>
    <row r="376" spans="1:5" ht="12.75">
      <c r="A376" s="35" t="s">
        <v>56</v>
      </c>
      <c r="E376" s="40" t="s">
        <v>388</v>
      </c>
    </row>
    <row r="377" spans="1:5" ht="12.75">
      <c r="A377" t="s">
        <v>58</v>
      </c>
      <c r="E377" s="39" t="s">
        <v>51</v>
      </c>
    </row>
    <row r="378" spans="1:16" ht="12.75">
      <c r="A378" t="s">
        <v>49</v>
      </c>
      <c s="34" t="s">
        <v>389</v>
      </c>
      <c s="34" t="s">
        <v>390</v>
      </c>
      <c s="35" t="s">
        <v>51</v>
      </c>
      <c s="6" t="s">
        <v>391</v>
      </c>
      <c s="36" t="s">
        <v>331</v>
      </c>
      <c s="37">
        <v>20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54</v>
      </c>
      <c>
        <f>(M378*21)/100</f>
      </c>
      <c t="s">
        <v>27</v>
      </c>
    </row>
    <row r="379" spans="1:5" ht="12.75">
      <c r="A379" s="35" t="s">
        <v>55</v>
      </c>
      <c r="E379" s="39" t="s">
        <v>51</v>
      </c>
    </row>
    <row r="380" spans="1:5" ht="12.75">
      <c r="A380" s="35" t="s">
        <v>56</v>
      </c>
      <c r="E380" s="40" t="s">
        <v>392</v>
      </c>
    </row>
    <row r="381" spans="1:5" ht="12.75">
      <c r="A381" t="s">
        <v>58</v>
      </c>
      <c r="E381" s="39" t="s">
        <v>59</v>
      </c>
    </row>
    <row r="382" spans="1:16" ht="12.75">
      <c r="A382" t="s">
        <v>49</v>
      </c>
      <c s="34" t="s">
        <v>393</v>
      </c>
      <c s="34" t="s">
        <v>394</v>
      </c>
      <c s="35" t="s">
        <v>51</v>
      </c>
      <c s="6" t="s">
        <v>395</v>
      </c>
      <c s="36" t="s">
        <v>202</v>
      </c>
      <c s="37">
        <v>45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54</v>
      </c>
      <c>
        <f>(M382*21)/100</f>
      </c>
      <c t="s">
        <v>27</v>
      </c>
    </row>
    <row r="383" spans="1:5" ht="12.75">
      <c r="A383" s="35" t="s">
        <v>55</v>
      </c>
      <c r="E383" s="39" t="s">
        <v>51</v>
      </c>
    </row>
    <row r="384" spans="1:5" ht="12.75">
      <c r="A384" s="35" t="s">
        <v>56</v>
      </c>
      <c r="E384" s="40" t="s">
        <v>396</v>
      </c>
    </row>
    <row r="385" spans="1:5" ht="12.75">
      <c r="A385" t="s">
        <v>58</v>
      </c>
      <c r="E385" s="39" t="s">
        <v>59</v>
      </c>
    </row>
    <row r="386" spans="1:16" ht="12.75">
      <c r="A386" t="s">
        <v>49</v>
      </c>
      <c s="34" t="s">
        <v>397</v>
      </c>
      <c s="34" t="s">
        <v>398</v>
      </c>
      <c s="35" t="s">
        <v>51</v>
      </c>
      <c s="6" t="s">
        <v>399</v>
      </c>
      <c s="36" t="s">
        <v>331</v>
      </c>
      <c s="37">
        <v>1.25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54</v>
      </c>
      <c>
        <f>(M386*21)/100</f>
      </c>
      <c t="s">
        <v>27</v>
      </c>
    </row>
    <row r="387" spans="1:5" ht="12.75">
      <c r="A387" s="35" t="s">
        <v>55</v>
      </c>
      <c r="E387" s="39" t="s">
        <v>51</v>
      </c>
    </row>
    <row r="388" spans="1:5" ht="12.75">
      <c r="A388" s="35" t="s">
        <v>56</v>
      </c>
      <c r="E388" s="40" t="s">
        <v>400</v>
      </c>
    </row>
    <row r="389" spans="1:5" ht="12.75">
      <c r="A389" t="s">
        <v>58</v>
      </c>
      <c r="E389" s="39" t="s">
        <v>59</v>
      </c>
    </row>
    <row r="390" spans="1:16" ht="12.75">
      <c r="A390" t="s">
        <v>49</v>
      </c>
      <c s="34" t="s">
        <v>401</v>
      </c>
      <c s="34" t="s">
        <v>402</v>
      </c>
      <c s="35" t="s">
        <v>51</v>
      </c>
      <c s="6" t="s">
        <v>403</v>
      </c>
      <c s="36" t="s">
        <v>331</v>
      </c>
      <c s="37">
        <v>1.25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54</v>
      </c>
      <c>
        <f>(M390*21)/100</f>
      </c>
      <c t="s">
        <v>27</v>
      </c>
    </row>
    <row r="391" spans="1:5" ht="12.75">
      <c r="A391" s="35" t="s">
        <v>55</v>
      </c>
      <c r="E391" s="39" t="s">
        <v>51</v>
      </c>
    </row>
    <row r="392" spans="1:5" ht="12.75">
      <c r="A392" s="35" t="s">
        <v>56</v>
      </c>
      <c r="E392" s="40" t="s">
        <v>404</v>
      </c>
    </row>
    <row r="393" spans="1:5" ht="12.75">
      <c r="A393" t="s">
        <v>58</v>
      </c>
      <c r="E393" s="39" t="s">
        <v>59</v>
      </c>
    </row>
    <row r="394" spans="1:16" ht="12.75">
      <c r="A394" t="s">
        <v>49</v>
      </c>
      <c s="34" t="s">
        <v>405</v>
      </c>
      <c s="34" t="s">
        <v>406</v>
      </c>
      <c s="35" t="s">
        <v>51</v>
      </c>
      <c s="6" t="s">
        <v>407</v>
      </c>
      <c s="36" t="s">
        <v>331</v>
      </c>
      <c s="37">
        <v>2.1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54</v>
      </c>
      <c>
        <f>(M394*21)/100</f>
      </c>
      <c t="s">
        <v>27</v>
      </c>
    </row>
    <row r="395" spans="1:5" ht="12.75">
      <c r="A395" s="35" t="s">
        <v>55</v>
      </c>
      <c r="E395" s="39" t="s">
        <v>51</v>
      </c>
    </row>
    <row r="396" spans="1:5" ht="12.75">
      <c r="A396" s="35" t="s">
        <v>56</v>
      </c>
      <c r="E396" s="40" t="s">
        <v>408</v>
      </c>
    </row>
    <row r="397" spans="1:5" ht="12.75">
      <c r="A397" t="s">
        <v>58</v>
      </c>
      <c r="E397" s="39" t="s">
        <v>59</v>
      </c>
    </row>
    <row r="398" spans="1:16" ht="12.75">
      <c r="A398" t="s">
        <v>49</v>
      </c>
      <c s="34" t="s">
        <v>409</v>
      </c>
      <c s="34" t="s">
        <v>410</v>
      </c>
      <c s="35" t="s">
        <v>51</v>
      </c>
      <c s="6" t="s">
        <v>411</v>
      </c>
      <c s="36" t="s">
        <v>202</v>
      </c>
      <c s="37">
        <v>3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54</v>
      </c>
      <c>
        <f>(M398*21)/100</f>
      </c>
      <c t="s">
        <v>27</v>
      </c>
    </row>
    <row r="399" spans="1:5" ht="12.75">
      <c r="A399" s="35" t="s">
        <v>55</v>
      </c>
      <c r="E399" s="39" t="s">
        <v>51</v>
      </c>
    </row>
    <row r="400" spans="1:5" ht="12.75">
      <c r="A400" s="35" t="s">
        <v>56</v>
      </c>
      <c r="E400" s="40" t="s">
        <v>412</v>
      </c>
    </row>
    <row r="401" spans="1:5" ht="12.75">
      <c r="A401" t="s">
        <v>58</v>
      </c>
      <c r="E401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413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413</v>
      </c>
      <c r="E4" s="26" t="s">
        <v>414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COUNTIFS(L8:L106,"=0",A8:A106,"P")+COUNTIFS(L8:L106,"",A8:A106,"P")+SUM(Q8:Q106)</f>
      </c>
    </row>
    <row r="8" spans="1:13" ht="12.75">
      <c r="A8" t="s">
        <v>44</v>
      </c>
      <c r="C8" s="28" t="s">
        <v>417</v>
      </c>
      <c r="E8" s="30" t="s">
        <v>416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416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25.5">
      <c r="A10" t="s">
        <v>49</v>
      </c>
      <c s="34" t="s">
        <v>47</v>
      </c>
      <c s="34" t="s">
        <v>418</v>
      </c>
      <c s="35" t="s">
        <v>51</v>
      </c>
      <c s="6" t="s">
        <v>419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420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421</v>
      </c>
      <c s="35" t="s">
        <v>51</v>
      </c>
      <c s="6" t="s">
        <v>422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423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424</v>
      </c>
      <c s="35" t="s">
        <v>51</v>
      </c>
      <c s="6" t="s">
        <v>425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426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65</v>
      </c>
      <c s="34" t="s">
        <v>175</v>
      </c>
      <c s="35" t="s">
        <v>51</v>
      </c>
      <c s="6" t="s">
        <v>427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426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68</v>
      </c>
      <c s="34" t="s">
        <v>428</v>
      </c>
      <c s="35" t="s">
        <v>51</v>
      </c>
      <c s="6" t="s">
        <v>429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426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72</v>
      </c>
      <c s="34" t="s">
        <v>430</v>
      </c>
      <c s="35" t="s">
        <v>51</v>
      </c>
      <c s="6" t="s">
        <v>431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426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75</v>
      </c>
      <c s="34" t="s">
        <v>432</v>
      </c>
      <c s="35" t="s">
        <v>51</v>
      </c>
      <c s="6" t="s">
        <v>433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434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79</v>
      </c>
      <c s="34" t="s">
        <v>435</v>
      </c>
      <c s="35" t="s">
        <v>51</v>
      </c>
      <c s="6" t="s">
        <v>436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437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82</v>
      </c>
      <c s="34" t="s">
        <v>438</v>
      </c>
      <c s="35" t="s">
        <v>47</v>
      </c>
      <c s="6" t="s">
        <v>439</v>
      </c>
      <c s="36" t="s">
        <v>53</v>
      </c>
      <c s="37">
        <v>12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440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86</v>
      </c>
      <c s="34" t="s">
        <v>441</v>
      </c>
      <c s="35" t="s">
        <v>51</v>
      </c>
      <c s="6" t="s">
        <v>442</v>
      </c>
      <c s="36" t="s">
        <v>53</v>
      </c>
      <c s="37">
        <v>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443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90</v>
      </c>
      <c s="34" t="s">
        <v>444</v>
      </c>
      <c s="35" t="s">
        <v>51</v>
      </c>
      <c s="6" t="s">
        <v>445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446</v>
      </c>
    </row>
    <row r="53" spans="1:5" ht="12.75">
      <c r="A53" t="s">
        <v>58</v>
      </c>
      <c r="E53" s="39" t="s">
        <v>59</v>
      </c>
    </row>
    <row r="54" spans="1:16" ht="25.5">
      <c r="A54" t="s">
        <v>49</v>
      </c>
      <c s="34" t="s">
        <v>94</v>
      </c>
      <c s="34" t="s">
        <v>447</v>
      </c>
      <c s="35" t="s">
        <v>51</v>
      </c>
      <c s="6" t="s">
        <v>448</v>
      </c>
      <c s="36" t="s">
        <v>53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449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97</v>
      </c>
      <c s="34" t="s">
        <v>438</v>
      </c>
      <c s="35" t="s">
        <v>51</v>
      </c>
      <c s="6" t="s">
        <v>439</v>
      </c>
      <c s="36" t="s">
        <v>53</v>
      </c>
      <c s="37">
        <v>20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450</v>
      </c>
    </row>
    <row r="61" spans="1:5" ht="12.75">
      <c r="A61" t="s">
        <v>58</v>
      </c>
      <c r="E61" s="39" t="s">
        <v>59</v>
      </c>
    </row>
    <row r="62" spans="1:16" ht="12.75">
      <c r="A62" t="s">
        <v>49</v>
      </c>
      <c s="34" t="s">
        <v>101</v>
      </c>
      <c s="34" t="s">
        <v>219</v>
      </c>
      <c s="35" t="s">
        <v>51</v>
      </c>
      <c s="6" t="s">
        <v>220</v>
      </c>
      <c s="36" t="s">
        <v>202</v>
      </c>
      <c s="37">
        <v>910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451</v>
      </c>
    </row>
    <row r="65" spans="1:5" ht="12.75">
      <c r="A65" t="s">
        <v>58</v>
      </c>
      <c r="E65" s="39" t="s">
        <v>59</v>
      </c>
    </row>
    <row r="66" spans="1:16" ht="12.75">
      <c r="A66" t="s">
        <v>49</v>
      </c>
      <c s="34" t="s">
        <v>105</v>
      </c>
      <c s="34" t="s">
        <v>215</v>
      </c>
      <c s="35" t="s">
        <v>51</v>
      </c>
      <c s="6" t="s">
        <v>216</v>
      </c>
      <c s="36" t="s">
        <v>202</v>
      </c>
      <c s="37">
        <v>20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452</v>
      </c>
    </row>
    <row r="69" spans="1:5" ht="12.75">
      <c r="A69" t="s">
        <v>58</v>
      </c>
      <c r="E69" s="39" t="s">
        <v>59</v>
      </c>
    </row>
    <row r="70" spans="1:16" ht="12.75">
      <c r="A70" t="s">
        <v>49</v>
      </c>
      <c s="34" t="s">
        <v>109</v>
      </c>
      <c s="34" t="s">
        <v>329</v>
      </c>
      <c s="35" t="s">
        <v>51</v>
      </c>
      <c s="6" t="s">
        <v>330</v>
      </c>
      <c s="36" t="s">
        <v>331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453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113</v>
      </c>
      <c s="34" t="s">
        <v>334</v>
      </c>
      <c s="35" t="s">
        <v>51</v>
      </c>
      <c s="6" t="s">
        <v>335</v>
      </c>
      <c s="36" t="s">
        <v>331</v>
      </c>
      <c s="37">
        <v>10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454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116</v>
      </c>
      <c s="34" t="s">
        <v>338</v>
      </c>
      <c s="35" t="s">
        <v>51</v>
      </c>
      <c s="6" t="s">
        <v>339</v>
      </c>
      <c s="36" t="s">
        <v>202</v>
      </c>
      <c s="37">
        <v>910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455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120</v>
      </c>
      <c s="34" t="s">
        <v>346</v>
      </c>
      <c s="35" t="s">
        <v>51</v>
      </c>
      <c s="6" t="s">
        <v>347</v>
      </c>
      <c s="36" t="s">
        <v>53</v>
      </c>
      <c s="37">
        <v>30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348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123</v>
      </c>
      <c s="34" t="s">
        <v>227</v>
      </c>
      <c s="35" t="s">
        <v>51</v>
      </c>
      <c s="6" t="s">
        <v>228</v>
      </c>
      <c s="36" t="s">
        <v>202</v>
      </c>
      <c s="37">
        <v>20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229</v>
      </c>
    </row>
    <row r="89" spans="1:5" ht="12.75">
      <c r="A89" t="s">
        <v>58</v>
      </c>
      <c r="E89" s="39" t="s">
        <v>59</v>
      </c>
    </row>
    <row r="90" spans="1:16" ht="12.75">
      <c r="A90" t="s">
        <v>49</v>
      </c>
      <c s="34" t="s">
        <v>129</v>
      </c>
      <c s="34" t="s">
        <v>456</v>
      </c>
      <c s="35" t="s">
        <v>51</v>
      </c>
      <c s="6" t="s">
        <v>457</v>
      </c>
      <c s="36" t="s">
        <v>202</v>
      </c>
      <c s="37">
        <v>910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458</v>
      </c>
    </row>
    <row r="93" spans="1:5" ht="12.75">
      <c r="A93" t="s">
        <v>58</v>
      </c>
      <c r="E93" s="39" t="s">
        <v>59</v>
      </c>
    </row>
    <row r="94" spans="1:16" ht="25.5">
      <c r="A94" t="s">
        <v>49</v>
      </c>
      <c s="34" t="s">
        <v>133</v>
      </c>
      <c s="34" t="s">
        <v>459</v>
      </c>
      <c s="35" t="s">
        <v>51</v>
      </c>
      <c s="6" t="s">
        <v>460</v>
      </c>
      <c s="36" t="s">
        <v>53</v>
      </c>
      <c s="37">
        <v>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458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137</v>
      </c>
      <c s="34" t="s">
        <v>279</v>
      </c>
      <c s="35" t="s">
        <v>51</v>
      </c>
      <c s="6" t="s">
        <v>461</v>
      </c>
      <c s="36" t="s">
        <v>53</v>
      </c>
      <c s="37">
        <v>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458</v>
      </c>
    </row>
    <row r="101" spans="1:5" ht="12.75">
      <c r="A101" t="s">
        <v>58</v>
      </c>
      <c r="E101" s="39" t="s">
        <v>59</v>
      </c>
    </row>
    <row r="102" spans="1:16" ht="25.5">
      <c r="A102" t="s">
        <v>49</v>
      </c>
      <c s="34" t="s">
        <v>140</v>
      </c>
      <c s="34" t="s">
        <v>168</v>
      </c>
      <c s="35" t="s">
        <v>51</v>
      </c>
      <c s="6" t="s">
        <v>169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56</v>
      </c>
      <c r="E104" s="40" t="s">
        <v>462</v>
      </c>
    </row>
    <row r="105" spans="1:5" ht="12.75">
      <c r="A105" t="s">
        <v>58</v>
      </c>
      <c r="E105" s="39" t="s">
        <v>59</v>
      </c>
    </row>
    <row r="106" spans="1:16" ht="38.25">
      <c r="A106" t="s">
        <v>49</v>
      </c>
      <c s="34" t="s">
        <v>145</v>
      </c>
      <c s="34" t="s">
        <v>172</v>
      </c>
      <c s="35" t="s">
        <v>51</v>
      </c>
      <c s="6" t="s">
        <v>173</v>
      </c>
      <c s="36" t="s">
        <v>53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56</v>
      </c>
      <c r="E108" s="40" t="s">
        <v>462</v>
      </c>
    </row>
    <row r="109" spans="1:5" ht="12.75">
      <c r="A109" t="s">
        <v>58</v>
      </c>
      <c r="E109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463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463</v>
      </c>
      <c r="E4" s="26" t="s">
        <v>464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467</v>
      </c>
      <c r="E8" s="30" t="s">
        <v>466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468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469</v>
      </c>
      <c s="35" t="s">
        <v>51</v>
      </c>
      <c s="6" t="s">
        <v>470</v>
      </c>
      <c s="36" t="s">
        <v>471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472</v>
      </c>
      <c>
        <f>(M10*21)/100</f>
      </c>
      <c t="s">
        <v>27</v>
      </c>
    </row>
    <row r="11" spans="1:5" ht="12.75">
      <c r="A11" s="35" t="s">
        <v>55</v>
      </c>
      <c r="E11" s="39" t="s">
        <v>473</v>
      </c>
    </row>
    <row r="12" spans="1:5" ht="12.75">
      <c r="A12" s="35" t="s">
        <v>56</v>
      </c>
      <c r="E12" s="40" t="s">
        <v>474</v>
      </c>
    </row>
    <row r="13" spans="1:5" ht="140.25">
      <c r="A13" t="s">
        <v>58</v>
      </c>
      <c r="E13" s="39" t="s">
        <v>475</v>
      </c>
    </row>
    <row r="14" spans="1:16" ht="12.75">
      <c r="A14" t="s">
        <v>49</v>
      </c>
      <c s="34" t="s">
        <v>27</v>
      </c>
      <c s="34" t="s">
        <v>476</v>
      </c>
      <c s="35" t="s">
        <v>51</v>
      </c>
      <c s="6" t="s">
        <v>477</v>
      </c>
      <c s="36" t="s">
        <v>471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472</v>
      </c>
      <c>
        <f>(M14*21)/100</f>
      </c>
      <c t="s">
        <v>27</v>
      </c>
    </row>
    <row r="15" spans="1:5" ht="12.75">
      <c r="A15" s="35" t="s">
        <v>55</v>
      </c>
      <c r="E15" s="39" t="s">
        <v>473</v>
      </c>
    </row>
    <row r="16" spans="1:5" ht="12.75">
      <c r="A16" s="35" t="s">
        <v>56</v>
      </c>
      <c r="E16" s="40" t="s">
        <v>474</v>
      </c>
    </row>
    <row r="17" spans="1:5" ht="89.25">
      <c r="A17" t="s">
        <v>58</v>
      </c>
      <c r="E17" s="39" t="s">
        <v>478</v>
      </c>
    </row>
    <row r="18" spans="1:16" ht="12.75">
      <c r="A18" t="s">
        <v>49</v>
      </c>
      <c s="34" t="s">
        <v>26</v>
      </c>
      <c s="34" t="s">
        <v>479</v>
      </c>
      <c s="35" t="s">
        <v>51</v>
      </c>
      <c s="6" t="s">
        <v>480</v>
      </c>
      <c s="36" t="s">
        <v>471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472</v>
      </c>
      <c>
        <f>(M18*21)/100</f>
      </c>
      <c t="s">
        <v>27</v>
      </c>
    </row>
    <row r="19" spans="1:5" ht="12.75">
      <c r="A19" s="35" t="s">
        <v>55</v>
      </c>
      <c r="E19" s="39" t="s">
        <v>473</v>
      </c>
    </row>
    <row r="20" spans="1:5" ht="12.75">
      <c r="A20" s="35" t="s">
        <v>56</v>
      </c>
      <c r="E20" s="40" t="s">
        <v>474</v>
      </c>
    </row>
    <row r="21" spans="1:5" ht="89.25">
      <c r="A21" t="s">
        <v>58</v>
      </c>
      <c r="E21" s="39" t="s">
        <v>481</v>
      </c>
    </row>
    <row r="22" spans="1:13" ht="12.75">
      <c r="A22" t="s">
        <v>46</v>
      </c>
      <c r="C22" s="31" t="s">
        <v>27</v>
      </c>
      <c r="E22" s="33" t="s">
        <v>482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65</v>
      </c>
      <c s="34" t="s">
        <v>483</v>
      </c>
      <c s="35" t="s">
        <v>51</v>
      </c>
      <c s="6" t="s">
        <v>484</v>
      </c>
      <c s="36" t="s">
        <v>471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472</v>
      </c>
      <c>
        <f>(M23*21)/100</f>
      </c>
      <c t="s">
        <v>27</v>
      </c>
    </row>
    <row r="24" spans="1:5" ht="12.75">
      <c r="A24" s="35" t="s">
        <v>55</v>
      </c>
      <c r="E24" s="39" t="s">
        <v>485</v>
      </c>
    </row>
    <row r="25" spans="1:5" ht="12.75">
      <c r="A25" s="35" t="s">
        <v>56</v>
      </c>
      <c r="E25" s="40" t="s">
        <v>474</v>
      </c>
    </row>
    <row r="26" spans="1:5" ht="89.25">
      <c r="A26" t="s">
        <v>58</v>
      </c>
      <c r="E26" s="39" t="s">
        <v>486</v>
      </c>
    </row>
    <row r="27" spans="1:16" ht="12.75">
      <c r="A27" t="s">
        <v>49</v>
      </c>
      <c s="34" t="s">
        <v>68</v>
      </c>
      <c s="34" t="s">
        <v>487</v>
      </c>
      <c s="35" t="s">
        <v>51</v>
      </c>
      <c s="6" t="s">
        <v>488</v>
      </c>
      <c s="36" t="s">
        <v>471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472</v>
      </c>
      <c>
        <f>(M27*21)/100</f>
      </c>
      <c t="s">
        <v>27</v>
      </c>
    </row>
    <row r="28" spans="1:5" ht="12.75">
      <c r="A28" s="35" t="s">
        <v>55</v>
      </c>
      <c r="E28" s="39" t="s">
        <v>489</v>
      </c>
    </row>
    <row r="29" spans="1:5" ht="12.75">
      <c r="A29" s="35" t="s">
        <v>56</v>
      </c>
      <c r="E29" s="40" t="s">
        <v>474</v>
      </c>
    </row>
    <row r="30" spans="1:5" ht="76.5">
      <c r="A30" t="s">
        <v>58</v>
      </c>
      <c r="E30" s="39" t="s">
        <v>490</v>
      </c>
    </row>
    <row r="31" spans="1:16" ht="12.75">
      <c r="A31" t="s">
        <v>49</v>
      </c>
      <c s="34" t="s">
        <v>72</v>
      </c>
      <c s="34" t="s">
        <v>491</v>
      </c>
      <c s="35" t="s">
        <v>51</v>
      </c>
      <c s="6" t="s">
        <v>492</v>
      </c>
      <c s="36" t="s">
        <v>471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472</v>
      </c>
      <c>
        <f>(M31*21)/100</f>
      </c>
      <c t="s">
        <v>27</v>
      </c>
    </row>
    <row r="32" spans="1:5" ht="25.5">
      <c r="A32" s="35" t="s">
        <v>55</v>
      </c>
      <c r="E32" s="39" t="s">
        <v>493</v>
      </c>
    </row>
    <row r="33" spans="1:5" ht="12.75">
      <c r="A33" s="35" t="s">
        <v>56</v>
      </c>
      <c r="E33" s="40" t="s">
        <v>474</v>
      </c>
    </row>
    <row r="34" spans="1:5" ht="89.25">
      <c r="A34" t="s">
        <v>58</v>
      </c>
      <c r="E34" s="39" t="s">
        <v>494</v>
      </c>
    </row>
    <row r="35" spans="1:16" ht="12.75">
      <c r="A35" t="s">
        <v>49</v>
      </c>
      <c s="34" t="s">
        <v>75</v>
      </c>
      <c s="34" t="s">
        <v>491</v>
      </c>
      <c s="35" t="s">
        <v>47</v>
      </c>
      <c s="6" t="s">
        <v>495</v>
      </c>
      <c s="36" t="s">
        <v>471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472</v>
      </c>
      <c>
        <f>(M35*21)/100</f>
      </c>
      <c t="s">
        <v>27</v>
      </c>
    </row>
    <row r="36" spans="1:5" ht="12.75">
      <c r="A36" s="35" t="s">
        <v>55</v>
      </c>
      <c r="E36" s="39" t="s">
        <v>496</v>
      </c>
    </row>
    <row r="37" spans="1:5" ht="12.75">
      <c r="A37" s="35" t="s">
        <v>56</v>
      </c>
      <c r="E37" s="40" t="s">
        <v>51</v>
      </c>
    </row>
    <row r="38" spans="1:5" ht="12.75">
      <c r="A38" t="s">
        <v>58</v>
      </c>
      <c r="E38" s="39" t="s">
        <v>497</v>
      </c>
    </row>
    <row r="39" spans="1:16" ht="12.75">
      <c r="A39" t="s">
        <v>49</v>
      </c>
      <c s="34" t="s">
        <v>79</v>
      </c>
      <c s="34" t="s">
        <v>498</v>
      </c>
      <c s="35" t="s">
        <v>51</v>
      </c>
      <c s="6" t="s">
        <v>499</v>
      </c>
      <c s="36" t="s">
        <v>471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472</v>
      </c>
      <c>
        <f>(M39*21)/100</f>
      </c>
      <c t="s">
        <v>27</v>
      </c>
    </row>
    <row r="40" spans="1:5" ht="12.75">
      <c r="A40" s="35" t="s">
        <v>55</v>
      </c>
      <c r="E40" s="39" t="s">
        <v>51</v>
      </c>
    </row>
    <row r="41" spans="1:5" ht="12.75">
      <c r="A41" s="35" t="s">
        <v>56</v>
      </c>
      <c r="E41" s="40" t="s">
        <v>51</v>
      </c>
    </row>
    <row r="42" spans="1:5" ht="12.75">
      <c r="A42" t="s">
        <v>58</v>
      </c>
      <c r="E42" s="39" t="s">
        <v>500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