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P:\Halfar\aspe-souteze\Modrackova-MES-Cesky-Tesin\zm02\"/>
    </mc:Choice>
  </mc:AlternateContent>
  <bookViews>
    <workbookView xWindow="0" yWindow="0" windowWidth="0" windowHeight="0"/>
  </bookViews>
  <sheets>
    <sheet name="Rekapitulace" sheetId="62" r:id="rId1"/>
    <sheet name="PS 02" sheetId="2" r:id="rId2"/>
    <sheet name="PS 03" sheetId="3" r:id="rId3"/>
    <sheet name="PS 04" sheetId="4" r:id="rId4"/>
    <sheet name="PS 05" sheetId="5" r:id="rId5"/>
    <sheet name="PS 06" sheetId="6" r:id="rId6"/>
    <sheet name="PS 08.01" sheetId="7" r:id="rId7"/>
    <sheet name="PS 08.02" sheetId="8" r:id="rId8"/>
    <sheet name="PS 11" sheetId="9" r:id="rId9"/>
    <sheet name="PS 12" sheetId="10" r:id="rId10"/>
    <sheet name="PS 21" sheetId="11" r:id="rId11"/>
    <sheet name="PS 22" sheetId="12" r:id="rId12"/>
    <sheet name="SO 01.01" sheetId="13" r:id="rId13"/>
    <sheet name="SO 01.02" sheetId="14" r:id="rId14"/>
    <sheet name="SO 01.03" sheetId="15" r:id="rId15"/>
    <sheet name="SO 01.04" sheetId="16" r:id="rId16"/>
    <sheet name="SO 01.05" sheetId="17" r:id="rId17"/>
    <sheet name="SO 01.05a" sheetId="18" r:id="rId18"/>
    <sheet name="SO 01.06" sheetId="19" r:id="rId19"/>
    <sheet name="SO 02" sheetId="20" r:id="rId20"/>
    <sheet name="SO 03.01" sheetId="21" r:id="rId21"/>
    <sheet name="SO 03.03" sheetId="22" r:id="rId22"/>
    <sheet name="SO 03.03a" sheetId="23" r:id="rId23"/>
    <sheet name="SO 03.04" sheetId="24" r:id="rId24"/>
    <sheet name="SO 04.01" sheetId="25" r:id="rId25"/>
    <sheet name="SO 04.02" sheetId="26" r:id="rId26"/>
    <sheet name="SO 04.03" sheetId="27" r:id="rId27"/>
    <sheet name="SO 04.04" sheetId="28" r:id="rId28"/>
    <sheet name="SO 04.05" sheetId="29" r:id="rId29"/>
    <sheet name="SO 04.06" sheetId="30" r:id="rId30"/>
    <sheet name="SO 04.07" sheetId="31" r:id="rId31"/>
    <sheet name="SO 04.07a" sheetId="32" r:id="rId32"/>
    <sheet name="SO 04.08" sheetId="33" r:id="rId33"/>
    <sheet name="SO 04.09" sheetId="34" r:id="rId34"/>
    <sheet name="SO 04.10" sheetId="35" r:id="rId35"/>
    <sheet name="SO 04.11" sheetId="36" r:id="rId36"/>
    <sheet name="SO 05" sheetId="37" r:id="rId37"/>
    <sheet name="SO 07" sheetId="38" r:id="rId38"/>
    <sheet name="SO 11" sheetId="39" r:id="rId39"/>
    <sheet name="SO 20.01" sheetId="40" r:id="rId40"/>
    <sheet name="SO 20.02" sheetId="41" r:id="rId41"/>
    <sheet name="SO 20.03" sheetId="42" r:id="rId42"/>
    <sheet name="SO 20.04" sheetId="43" r:id="rId43"/>
    <sheet name="SO 20.05" sheetId="44" r:id="rId44"/>
    <sheet name="SO 20.05a" sheetId="45" r:id="rId45"/>
    <sheet name="SO 20.06" sheetId="46" r:id="rId46"/>
    <sheet name="SO 20.07" sheetId="47" r:id="rId47"/>
    <sheet name="SO 20.08" sheetId="48" r:id="rId48"/>
    <sheet name="SO 21" sheetId="49" r:id="rId49"/>
    <sheet name="PS 07" sheetId="50" r:id="rId50"/>
    <sheet name="PS 13" sheetId="51" r:id="rId51"/>
    <sheet name="SO 06" sheetId="52" r:id="rId52"/>
    <sheet name="SO 08" sheetId="53" r:id="rId53"/>
    <sheet name="SO 09" sheetId="54" r:id="rId54"/>
    <sheet name="SO 10" sheetId="55" r:id="rId55"/>
    <sheet name="SO 12" sheetId="56" r:id="rId56"/>
    <sheet name="PS 31" sheetId="57" r:id="rId57"/>
    <sheet name="SO 30.01" sheetId="58" r:id="rId58"/>
    <sheet name="SO 30.03" sheetId="59" r:id="rId59"/>
    <sheet name="SO 90-90" sheetId="60" r:id="rId60"/>
    <sheet name="SO 98-98" sheetId="61" r:id="rId61"/>
  </sheets>
  <calcPr/>
</workbook>
</file>

<file path=xl/calcChain.xml><?xml version="1.0" encoding="utf-8"?>
<calcChain xmlns="http://schemas.openxmlformats.org/spreadsheetml/2006/main">
  <c i="61" l="1" r="M3"/>
  <c i="60" r="M3"/>
  <c i="59" r="M3"/>
  <c i="58" r="M3"/>
  <c i="57" r="M3"/>
  <c i="56" r="M3"/>
  <c i="55" r="M3"/>
  <c i="54" r="M3"/>
  <c i="53" r="M3"/>
  <c i="52" r="M3"/>
  <c i="51" r="M3"/>
  <c i="50" r="M3"/>
  <c i="49" r="M3"/>
  <c i="48" r="M3"/>
  <c i="47" r="M3"/>
  <c i="46" r="M3"/>
  <c i="45" r="M3"/>
  <c i="44" r="M3"/>
  <c i="43" r="M3"/>
  <c i="42" r="M3"/>
  <c i="41" r="M3"/>
  <c i="40" r="M3"/>
  <c i="39" r="M3"/>
  <c i="38"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62" r="C7"/>
  <c r="C6"/>
  <c r="F73"/>
  <c r="D73"/>
  <c r="C73"/>
  <c r="E74"/>
  <c r="F74"/>
  <c r="D74"/>
  <c r="C74"/>
  <c r="E73"/>
  <c r="F71"/>
  <c r="D71"/>
  <c r="C71"/>
  <c r="E72"/>
  <c r="F72"/>
  <c r="D72"/>
  <c r="C72"/>
  <c r="E71"/>
  <c r="F67"/>
  <c r="D67"/>
  <c r="C67"/>
  <c r="E70"/>
  <c r="F70"/>
  <c r="D70"/>
  <c r="C70"/>
  <c r="E69"/>
  <c r="F69"/>
  <c r="D69"/>
  <c r="C69"/>
  <c r="E68"/>
  <c r="F68"/>
  <c r="D68"/>
  <c r="C68"/>
  <c r="E67"/>
  <c r="F59"/>
  <c r="D59"/>
  <c r="C59"/>
  <c r="E66"/>
  <c r="F66"/>
  <c r="D66"/>
  <c r="C66"/>
  <c r="E65"/>
  <c r="F65"/>
  <c r="D65"/>
  <c r="C65"/>
  <c r="E64"/>
  <c r="F64"/>
  <c r="D64"/>
  <c r="C64"/>
  <c r="E63"/>
  <c r="F63"/>
  <c r="D63"/>
  <c r="C63"/>
  <c r="E62"/>
  <c r="F62"/>
  <c r="D62"/>
  <c r="C62"/>
  <c r="E61"/>
  <c r="F61"/>
  <c r="D61"/>
  <c r="C61"/>
  <c r="E60"/>
  <c r="F60"/>
  <c r="D60"/>
  <c r="C60"/>
  <c r="E59"/>
  <c r="F10"/>
  <c r="D10"/>
  <c r="C10"/>
  <c r="E58"/>
  <c r="F58"/>
  <c r="D58"/>
  <c r="C58"/>
  <c r="E57"/>
  <c r="F57"/>
  <c r="D57"/>
  <c r="C57"/>
  <c r="E56"/>
  <c r="F56"/>
  <c r="D56"/>
  <c r="C56"/>
  <c r="E55"/>
  <c r="F55"/>
  <c r="D55"/>
  <c r="C55"/>
  <c r="E54"/>
  <c r="F54"/>
  <c r="D54"/>
  <c r="C54"/>
  <c r="E53"/>
  <c r="F53"/>
  <c r="D53"/>
  <c r="C53"/>
  <c r="E52"/>
  <c r="F52"/>
  <c r="D52"/>
  <c r="C52"/>
  <c r="E51"/>
  <c r="F51"/>
  <c r="D51"/>
  <c r="C51"/>
  <c r="E50"/>
  <c r="F50"/>
  <c r="D50"/>
  <c r="C50"/>
  <c r="E49"/>
  <c r="F49"/>
  <c r="D49"/>
  <c r="C49"/>
  <c r="E48"/>
  <c r="F48"/>
  <c r="D48"/>
  <c r="C48"/>
  <c r="E47"/>
  <c r="F47"/>
  <c r="D47"/>
  <c r="C47"/>
  <c r="E46"/>
  <c r="F46"/>
  <c r="D46"/>
  <c r="C46"/>
  <c r="E45"/>
  <c r="F45"/>
  <c r="D45"/>
  <c r="C45"/>
  <c r="E44"/>
  <c r="F44"/>
  <c r="D44"/>
  <c r="C44"/>
  <c r="E43"/>
  <c r="F43"/>
  <c r="D43"/>
  <c r="C43"/>
  <c r="E42"/>
  <c r="F42"/>
  <c r="D42"/>
  <c r="C42"/>
  <c r="E41"/>
  <c r="F41"/>
  <c r="D41"/>
  <c r="C41"/>
  <c r="E40"/>
  <c r="F40"/>
  <c r="D40"/>
  <c r="C40"/>
  <c r="E39"/>
  <c r="F39"/>
  <c r="D39"/>
  <c r="C39"/>
  <c r="E38"/>
  <c r="F38"/>
  <c r="D38"/>
  <c r="C38"/>
  <c r="E37"/>
  <c r="F37"/>
  <c r="D37"/>
  <c r="C37"/>
  <c r="E36"/>
  <c r="F36"/>
  <c r="D36"/>
  <c r="C36"/>
  <c r="E35"/>
  <c r="F35"/>
  <c r="D35"/>
  <c r="C35"/>
  <c r="E34"/>
  <c r="F34"/>
  <c r="D34"/>
  <c r="C34"/>
  <c r="E33"/>
  <c r="F33"/>
  <c r="D33"/>
  <c r="C33"/>
  <c r="E32"/>
  <c r="F32"/>
  <c r="D32"/>
  <c r="C32"/>
  <c r="E31"/>
  <c r="F31"/>
  <c r="D31"/>
  <c r="C31"/>
  <c r="E30"/>
  <c r="F30"/>
  <c r="D30"/>
  <c r="C30"/>
  <c r="E29"/>
  <c r="F29"/>
  <c r="D29"/>
  <c r="C29"/>
  <c r="E28"/>
  <c r="F28"/>
  <c r="D28"/>
  <c r="C28"/>
  <c r="E27"/>
  <c r="F27"/>
  <c r="D27"/>
  <c r="C27"/>
  <c r="E26"/>
  <c r="F26"/>
  <c r="D26"/>
  <c r="C26"/>
  <c r="E25"/>
  <c r="F25"/>
  <c r="D25"/>
  <c r="C25"/>
  <c r="E24"/>
  <c r="F24"/>
  <c r="D24"/>
  <c r="C24"/>
  <c r="E23"/>
  <c r="F23"/>
  <c r="D23"/>
  <c r="C23"/>
  <c r="E22"/>
  <c r="F22"/>
  <c r="D22"/>
  <c r="C22"/>
  <c r="E21"/>
  <c r="F21"/>
  <c r="D21"/>
  <c r="C21"/>
  <c r="E20"/>
  <c r="F20"/>
  <c r="D20"/>
  <c r="C20"/>
  <c r="E19"/>
  <c r="F19"/>
  <c r="D19"/>
  <c r="C19"/>
  <c r="E18"/>
  <c r="F18"/>
  <c r="D18"/>
  <c r="C18"/>
  <c r="E17"/>
  <c r="F17"/>
  <c r="D17"/>
  <c r="C17"/>
  <c r="E16"/>
  <c r="F16"/>
  <c r="D16"/>
  <c r="C16"/>
  <c r="E15"/>
  <c r="F15"/>
  <c r="D15"/>
  <c r="C15"/>
  <c r="E14"/>
  <c r="F14"/>
  <c r="D14"/>
  <c r="C14"/>
  <c r="E13"/>
  <c r="F13"/>
  <c r="D13"/>
  <c r="C13"/>
  <c r="E12"/>
  <c r="F12"/>
  <c r="D12"/>
  <c r="C12"/>
  <c r="E11"/>
  <c r="F11"/>
  <c r="D11"/>
  <c r="C11"/>
  <c r="E10"/>
  <c i="61" r="T7"/>
  <c r="M8"/>
  <c r="L8"/>
  <c r="M9"/>
  <c r="L9"/>
  <c r="AA22"/>
  <c r="O22"/>
  <c r="M22"/>
  <c r="I22"/>
  <c r="AA18"/>
  <c r="O18"/>
  <c r="M18"/>
  <c r="I18"/>
  <c r="AA14"/>
  <c r="O14"/>
  <c r="M14"/>
  <c r="I14"/>
  <c r="AA10"/>
  <c r="O10"/>
  <c r="M10"/>
  <c r="I10"/>
  <c i="60" r="T7"/>
  <c r="M8"/>
  <c r="L8"/>
  <c r="M9"/>
  <c r="L9"/>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9" r="T7"/>
  <c r="M8"/>
  <c r="L8"/>
  <c r="M82"/>
  <c r="L82"/>
  <c r="AA83"/>
  <c r="O83"/>
  <c r="M83"/>
  <c r="I83"/>
  <c r="M77"/>
  <c r="L77"/>
  <c r="AA78"/>
  <c r="O78"/>
  <c r="M78"/>
  <c r="I78"/>
  <c r="M72"/>
  <c r="L72"/>
  <c r="AA73"/>
  <c r="O73"/>
  <c r="M73"/>
  <c r="I73"/>
  <c r="M63"/>
  <c r="L63"/>
  <c r="AA68"/>
  <c r="O68"/>
  <c r="M68"/>
  <c r="I68"/>
  <c r="AA64"/>
  <c r="O64"/>
  <c r="M64"/>
  <c r="I64"/>
  <c r="M14"/>
  <c r="L14"/>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8" r="T7"/>
  <c r="M8"/>
  <c r="L8"/>
  <c r="M94"/>
  <c r="L94"/>
  <c r="AA95"/>
  <c r="O95"/>
  <c r="M95"/>
  <c r="I95"/>
  <c r="M89"/>
  <c r="L89"/>
  <c r="AA90"/>
  <c r="O90"/>
  <c r="M90"/>
  <c r="I90"/>
  <c r="M84"/>
  <c r="L84"/>
  <c r="AA85"/>
  <c r="O85"/>
  <c r="M85"/>
  <c r="I85"/>
  <c r="M63"/>
  <c r="L63"/>
  <c r="AA80"/>
  <c r="O80"/>
  <c r="M80"/>
  <c r="I80"/>
  <c r="AA76"/>
  <c r="O76"/>
  <c r="M76"/>
  <c r="I76"/>
  <c r="AA72"/>
  <c r="O72"/>
  <c r="M72"/>
  <c r="I72"/>
  <c r="AA68"/>
  <c r="O68"/>
  <c r="M68"/>
  <c r="I68"/>
  <c r="AA64"/>
  <c r="O64"/>
  <c r="M64"/>
  <c r="I64"/>
  <c r="M38"/>
  <c r="L38"/>
  <c r="AA59"/>
  <c r="O59"/>
  <c r="M59"/>
  <c r="I59"/>
  <c r="AA55"/>
  <c r="O55"/>
  <c r="M55"/>
  <c r="I55"/>
  <c r="AA51"/>
  <c r="O51"/>
  <c r="M51"/>
  <c r="I51"/>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57" r="T7"/>
  <c r="M8"/>
  <c r="L8"/>
  <c r="M22"/>
  <c r="L22"/>
  <c r="AA23"/>
  <c r="O23"/>
  <c r="M23"/>
  <c r="I23"/>
  <c r="M9"/>
  <c r="L9"/>
  <c r="AA18"/>
  <c r="O18"/>
  <c r="M18"/>
  <c r="I18"/>
  <c r="AA14"/>
  <c r="O14"/>
  <c r="M14"/>
  <c r="I14"/>
  <c r="AA10"/>
  <c r="O10"/>
  <c r="M10"/>
  <c r="I10"/>
  <c i="56" r="T7"/>
  <c r="M8"/>
  <c r="L8"/>
  <c r="M193"/>
  <c r="L193"/>
  <c r="AA198"/>
  <c r="O198"/>
  <c r="M198"/>
  <c r="I198"/>
  <c r="AA194"/>
  <c r="O194"/>
  <c r="M194"/>
  <c r="I194"/>
  <c r="M92"/>
  <c r="L92"/>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M87"/>
  <c r="L87"/>
  <c r="AA88"/>
  <c r="O88"/>
  <c r="M88"/>
  <c r="I88"/>
  <c r="M82"/>
  <c r="L82"/>
  <c r="AA83"/>
  <c r="O83"/>
  <c r="M83"/>
  <c r="I83"/>
  <c r="M9"/>
  <c r="L9"/>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5" r="T7"/>
  <c r="M8"/>
  <c r="L8"/>
  <c r="M457"/>
  <c r="L457"/>
  <c r="AA462"/>
  <c r="O462"/>
  <c r="M462"/>
  <c r="I462"/>
  <c r="AA458"/>
  <c r="O458"/>
  <c r="M458"/>
  <c r="I458"/>
  <c r="M420"/>
  <c r="L420"/>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M255"/>
  <c r="L255"/>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M238"/>
  <c r="L238"/>
  <c r="AA251"/>
  <c r="O251"/>
  <c r="M251"/>
  <c r="I251"/>
  <c r="AA247"/>
  <c r="O247"/>
  <c r="M247"/>
  <c r="I247"/>
  <c r="AA243"/>
  <c r="O243"/>
  <c r="M243"/>
  <c r="I243"/>
  <c r="AA239"/>
  <c r="O239"/>
  <c r="M239"/>
  <c r="I239"/>
  <c r="M225"/>
  <c r="L225"/>
  <c r="AA234"/>
  <c r="O234"/>
  <c r="M234"/>
  <c r="I234"/>
  <c r="AA230"/>
  <c r="O230"/>
  <c r="M230"/>
  <c r="I230"/>
  <c r="AA226"/>
  <c r="O226"/>
  <c r="M226"/>
  <c r="I226"/>
  <c r="M220"/>
  <c r="L220"/>
  <c r="AA221"/>
  <c r="O221"/>
  <c r="M221"/>
  <c r="I221"/>
  <c r="M179"/>
  <c r="L179"/>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M162"/>
  <c r="L162"/>
  <c r="AA175"/>
  <c r="O175"/>
  <c r="M175"/>
  <c r="I175"/>
  <c r="AA171"/>
  <c r="O171"/>
  <c r="M171"/>
  <c r="I171"/>
  <c r="AA167"/>
  <c r="O167"/>
  <c r="M167"/>
  <c r="I167"/>
  <c r="AA163"/>
  <c r="O163"/>
  <c r="M163"/>
  <c r="I163"/>
  <c r="M9"/>
  <c r="L9"/>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4" r="T7"/>
  <c r="M8"/>
  <c r="L8"/>
  <c r="M154"/>
  <c r="L154"/>
  <c r="AA155"/>
  <c r="O155"/>
  <c r="M155"/>
  <c r="I155"/>
  <c r="M117"/>
  <c r="L117"/>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M108"/>
  <c r="L108"/>
  <c r="AA113"/>
  <c r="O113"/>
  <c r="M113"/>
  <c r="I113"/>
  <c r="AA109"/>
  <c r="O109"/>
  <c r="M109"/>
  <c r="I109"/>
  <c r="M43"/>
  <c r="L43"/>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M30"/>
  <c r="L30"/>
  <c r="AA39"/>
  <c r="O39"/>
  <c r="M39"/>
  <c r="I39"/>
  <c r="AA35"/>
  <c r="O35"/>
  <c r="M35"/>
  <c r="I35"/>
  <c r="AA31"/>
  <c r="O31"/>
  <c r="M31"/>
  <c r="I31"/>
  <c r="M9"/>
  <c r="L9"/>
  <c r="AA26"/>
  <c r="O26"/>
  <c r="M26"/>
  <c r="I26"/>
  <c r="AA22"/>
  <c r="O22"/>
  <c r="M22"/>
  <c r="I22"/>
  <c r="AA18"/>
  <c r="O18"/>
  <c r="M18"/>
  <c r="I18"/>
  <c r="AA14"/>
  <c r="O14"/>
  <c r="M14"/>
  <c r="I14"/>
  <c r="AA10"/>
  <c r="O10"/>
  <c r="M10"/>
  <c r="I10"/>
  <c i="53" r="T7"/>
  <c r="M8"/>
  <c r="L8"/>
  <c r="M202"/>
  <c r="L202"/>
  <c r="AA203"/>
  <c r="O203"/>
  <c r="M203"/>
  <c r="I203"/>
  <c r="M145"/>
  <c r="L145"/>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M140"/>
  <c r="L140"/>
  <c r="AA141"/>
  <c r="O141"/>
  <c r="M141"/>
  <c r="I141"/>
  <c r="M111"/>
  <c r="L111"/>
  <c r="AA136"/>
  <c r="O136"/>
  <c r="M136"/>
  <c r="I136"/>
  <c r="AA132"/>
  <c r="O132"/>
  <c r="M132"/>
  <c r="I132"/>
  <c r="AA128"/>
  <c r="O128"/>
  <c r="M128"/>
  <c r="I128"/>
  <c r="AA124"/>
  <c r="O124"/>
  <c r="M124"/>
  <c r="I124"/>
  <c r="AA120"/>
  <c r="O120"/>
  <c r="M120"/>
  <c r="I120"/>
  <c r="AA116"/>
  <c r="O116"/>
  <c r="M116"/>
  <c r="I116"/>
  <c r="AA112"/>
  <c r="O112"/>
  <c r="M112"/>
  <c r="I112"/>
  <c r="M14"/>
  <c r="L14"/>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2" r="T7"/>
  <c r="M8"/>
  <c r="L8"/>
  <c r="M164"/>
  <c r="L164"/>
  <c r="AA185"/>
  <c r="O185"/>
  <c r="M185"/>
  <c r="I185"/>
  <c r="AA181"/>
  <c r="O181"/>
  <c r="M181"/>
  <c r="I181"/>
  <c r="AA177"/>
  <c r="O177"/>
  <c r="M177"/>
  <c r="I177"/>
  <c r="AA173"/>
  <c r="O173"/>
  <c r="M173"/>
  <c r="I173"/>
  <c r="AA169"/>
  <c r="O169"/>
  <c r="M169"/>
  <c r="I169"/>
  <c r="AA165"/>
  <c r="O165"/>
  <c r="M165"/>
  <c r="I165"/>
  <c r="M123"/>
  <c r="L123"/>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M90"/>
  <c r="L90"/>
  <c r="AA119"/>
  <c r="O119"/>
  <c r="M119"/>
  <c r="I119"/>
  <c r="AA115"/>
  <c r="O115"/>
  <c r="M115"/>
  <c r="I115"/>
  <c r="AA111"/>
  <c r="O111"/>
  <c r="M111"/>
  <c r="I111"/>
  <c r="AA107"/>
  <c r="O107"/>
  <c r="M107"/>
  <c r="I107"/>
  <c r="AA103"/>
  <c r="O103"/>
  <c r="M103"/>
  <c r="I103"/>
  <c r="AA99"/>
  <c r="O99"/>
  <c r="M99"/>
  <c r="I99"/>
  <c r="AA95"/>
  <c r="O95"/>
  <c r="M95"/>
  <c r="I95"/>
  <c r="AA91"/>
  <c r="O91"/>
  <c r="M91"/>
  <c r="I91"/>
  <c r="M85"/>
  <c r="L85"/>
  <c r="AA86"/>
  <c r="O86"/>
  <c r="M86"/>
  <c r="I86"/>
  <c r="M64"/>
  <c r="L64"/>
  <c r="AA81"/>
  <c r="O81"/>
  <c r="M81"/>
  <c r="I81"/>
  <c r="AA77"/>
  <c r="O77"/>
  <c r="M77"/>
  <c r="I77"/>
  <c r="AA73"/>
  <c r="O73"/>
  <c r="M73"/>
  <c r="I73"/>
  <c r="AA69"/>
  <c r="O69"/>
  <c r="M69"/>
  <c r="I69"/>
  <c r="AA65"/>
  <c r="O65"/>
  <c r="M65"/>
  <c r="I65"/>
  <c r="M51"/>
  <c r="L51"/>
  <c r="AA60"/>
  <c r="O60"/>
  <c r="M60"/>
  <c r="I60"/>
  <c r="AA56"/>
  <c r="O56"/>
  <c r="M56"/>
  <c r="I56"/>
  <c r="AA52"/>
  <c r="O52"/>
  <c r="M52"/>
  <c r="I52"/>
  <c r="M46"/>
  <c r="L46"/>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51" r="T7"/>
  <c r="M8"/>
  <c r="L8"/>
  <c r="M9"/>
  <c r="L9"/>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0" r="T7"/>
  <c r="M8"/>
  <c r="L8"/>
  <c r="M63"/>
  <c r="L63"/>
  <c r="AA64"/>
  <c r="O64"/>
  <c r="M64"/>
  <c r="I64"/>
  <c r="M18"/>
  <c r="L18"/>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49" r="T7"/>
  <c r="M8"/>
  <c r="L8"/>
  <c r="M18"/>
  <c r="L18"/>
  <c r="AA19"/>
  <c r="O19"/>
  <c r="M19"/>
  <c r="I19"/>
  <c r="M9"/>
  <c r="L9"/>
  <c r="AA14"/>
  <c r="O14"/>
  <c r="M14"/>
  <c r="I14"/>
  <c r="AA10"/>
  <c r="O10"/>
  <c r="M10"/>
  <c r="I10"/>
  <c i="48" r="T7"/>
  <c r="M8"/>
  <c r="L8"/>
  <c r="M9"/>
  <c r="L9"/>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7" r="T7"/>
  <c r="M8"/>
  <c r="L8"/>
  <c r="M77"/>
  <c r="L77"/>
  <c r="AA78"/>
  <c r="O78"/>
  <c r="M78"/>
  <c r="I78"/>
  <c r="M56"/>
  <c r="L56"/>
  <c r="AA73"/>
  <c r="O73"/>
  <c r="M73"/>
  <c r="I73"/>
  <c r="AA69"/>
  <c r="O69"/>
  <c r="M69"/>
  <c r="I69"/>
  <c r="AA65"/>
  <c r="O65"/>
  <c r="M65"/>
  <c r="I65"/>
  <c r="AA61"/>
  <c r="O61"/>
  <c r="M61"/>
  <c r="I61"/>
  <c r="AA57"/>
  <c r="O57"/>
  <c r="M57"/>
  <c r="I57"/>
  <c r="M43"/>
  <c r="L43"/>
  <c r="AA52"/>
  <c r="O52"/>
  <c r="M52"/>
  <c r="I52"/>
  <c r="AA48"/>
  <c r="O48"/>
  <c r="M48"/>
  <c r="I48"/>
  <c r="AA44"/>
  <c r="O44"/>
  <c r="M44"/>
  <c r="I44"/>
  <c r="M30"/>
  <c r="L30"/>
  <c r="AA39"/>
  <c r="O39"/>
  <c r="M39"/>
  <c r="I39"/>
  <c r="AA35"/>
  <c r="O35"/>
  <c r="M35"/>
  <c r="I35"/>
  <c r="AA31"/>
  <c r="O31"/>
  <c r="M31"/>
  <c r="I31"/>
  <c r="M9"/>
  <c r="L9"/>
  <c r="AA26"/>
  <c r="O26"/>
  <c r="M26"/>
  <c r="I26"/>
  <c r="AA22"/>
  <c r="O22"/>
  <c r="M22"/>
  <c r="I22"/>
  <c r="AA18"/>
  <c r="O18"/>
  <c r="M18"/>
  <c r="I18"/>
  <c r="AA14"/>
  <c r="O14"/>
  <c r="M14"/>
  <c r="I14"/>
  <c r="AA10"/>
  <c r="O10"/>
  <c r="M10"/>
  <c r="I10"/>
  <c i="46" r="T7"/>
  <c r="M8"/>
  <c r="L8"/>
  <c r="M26"/>
  <c r="L26"/>
  <c r="AA43"/>
  <c r="O43"/>
  <c r="M43"/>
  <c r="I43"/>
  <c r="AA39"/>
  <c r="O39"/>
  <c r="M39"/>
  <c r="I39"/>
  <c r="AA35"/>
  <c r="O35"/>
  <c r="M35"/>
  <c r="I35"/>
  <c r="AA31"/>
  <c r="O31"/>
  <c r="M31"/>
  <c r="I31"/>
  <c r="AA27"/>
  <c r="O27"/>
  <c r="M27"/>
  <c r="I27"/>
  <c r="M9"/>
  <c r="L9"/>
  <c r="AA22"/>
  <c r="O22"/>
  <c r="M22"/>
  <c r="I22"/>
  <c r="AA18"/>
  <c r="O18"/>
  <c r="M18"/>
  <c r="I18"/>
  <c r="AA14"/>
  <c r="O14"/>
  <c r="M14"/>
  <c r="I14"/>
  <c r="AA10"/>
  <c r="O10"/>
  <c r="M10"/>
  <c r="I10"/>
  <c i="45" r="T7"/>
  <c r="M8"/>
  <c r="L8"/>
  <c r="M34"/>
  <c r="L34"/>
  <c r="AA35"/>
  <c r="O35"/>
  <c r="M35"/>
  <c r="I35"/>
  <c r="M9"/>
  <c r="L9"/>
  <c r="AA30"/>
  <c r="O30"/>
  <c r="M30"/>
  <c r="I30"/>
  <c r="AA26"/>
  <c r="O26"/>
  <c r="M26"/>
  <c r="I26"/>
  <c r="AA22"/>
  <c r="O22"/>
  <c r="M22"/>
  <c r="I22"/>
  <c r="AA18"/>
  <c r="O18"/>
  <c r="M18"/>
  <c r="I18"/>
  <c r="AA14"/>
  <c r="O14"/>
  <c r="M14"/>
  <c r="I14"/>
  <c r="AA10"/>
  <c r="O10"/>
  <c r="M10"/>
  <c r="I10"/>
  <c i="44" r="T7"/>
  <c r="M8"/>
  <c r="L8"/>
  <c r="M144"/>
  <c r="L144"/>
  <c r="AA149"/>
  <c r="O149"/>
  <c r="M149"/>
  <c r="I149"/>
  <c r="AA145"/>
  <c r="O145"/>
  <c r="M145"/>
  <c r="I145"/>
  <c r="M135"/>
  <c r="L135"/>
  <c r="AA140"/>
  <c r="O140"/>
  <c r="M140"/>
  <c r="I140"/>
  <c r="AA136"/>
  <c r="O136"/>
  <c r="M136"/>
  <c r="I136"/>
  <c r="M126"/>
  <c r="L126"/>
  <c r="AA131"/>
  <c r="O131"/>
  <c r="M131"/>
  <c r="I131"/>
  <c r="AA127"/>
  <c r="O127"/>
  <c r="M127"/>
  <c r="I127"/>
  <c r="M61"/>
  <c r="L61"/>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M40"/>
  <c r="L40"/>
  <c r="AA57"/>
  <c r="O57"/>
  <c r="M57"/>
  <c r="I57"/>
  <c r="AA53"/>
  <c r="O53"/>
  <c r="M53"/>
  <c r="I53"/>
  <c r="AA49"/>
  <c r="O49"/>
  <c r="M49"/>
  <c r="I49"/>
  <c r="AA45"/>
  <c r="O45"/>
  <c r="M45"/>
  <c r="I45"/>
  <c r="AA41"/>
  <c r="O41"/>
  <c r="M41"/>
  <c r="I41"/>
  <c r="M35"/>
  <c r="L35"/>
  <c r="AA36"/>
  <c r="O36"/>
  <c r="M36"/>
  <c r="I36"/>
  <c r="M22"/>
  <c r="L22"/>
  <c r="AA31"/>
  <c r="O31"/>
  <c r="M31"/>
  <c r="I31"/>
  <c r="AA27"/>
  <c r="O27"/>
  <c r="M27"/>
  <c r="I27"/>
  <c r="AA23"/>
  <c r="O23"/>
  <c r="M23"/>
  <c r="I23"/>
  <c r="M9"/>
  <c r="L9"/>
  <c r="AA18"/>
  <c r="O18"/>
  <c r="M18"/>
  <c r="I18"/>
  <c r="AA14"/>
  <c r="O14"/>
  <c r="M14"/>
  <c r="I14"/>
  <c r="AA10"/>
  <c r="O10"/>
  <c r="M10"/>
  <c r="I10"/>
  <c i="43" r="T7"/>
  <c r="M8"/>
  <c r="L8"/>
  <c r="M334"/>
  <c r="L334"/>
  <c r="AA335"/>
  <c r="O335"/>
  <c r="M335"/>
  <c r="I335"/>
  <c r="M313"/>
  <c r="L313"/>
  <c r="AA330"/>
  <c r="O330"/>
  <c r="M330"/>
  <c r="I330"/>
  <c r="AA326"/>
  <c r="O326"/>
  <c r="M326"/>
  <c r="I326"/>
  <c r="AA322"/>
  <c r="O322"/>
  <c r="M322"/>
  <c r="I322"/>
  <c r="AA318"/>
  <c r="O318"/>
  <c r="M318"/>
  <c r="I318"/>
  <c r="AA314"/>
  <c r="O314"/>
  <c r="M314"/>
  <c r="I314"/>
  <c r="M280"/>
  <c r="L280"/>
  <c r="AA309"/>
  <c r="O309"/>
  <c r="M309"/>
  <c r="I309"/>
  <c r="AA305"/>
  <c r="O305"/>
  <c r="M305"/>
  <c r="I305"/>
  <c r="AA301"/>
  <c r="O301"/>
  <c r="M301"/>
  <c r="I301"/>
  <c r="AA297"/>
  <c r="O297"/>
  <c r="M297"/>
  <c r="I297"/>
  <c r="AA293"/>
  <c r="O293"/>
  <c r="M293"/>
  <c r="I293"/>
  <c r="AA289"/>
  <c r="O289"/>
  <c r="M289"/>
  <c r="I289"/>
  <c r="AA285"/>
  <c r="O285"/>
  <c r="M285"/>
  <c r="I285"/>
  <c r="AA281"/>
  <c r="O281"/>
  <c r="M281"/>
  <c r="I281"/>
  <c r="M267"/>
  <c r="L267"/>
  <c r="AA276"/>
  <c r="O276"/>
  <c r="M276"/>
  <c r="I276"/>
  <c r="AA272"/>
  <c r="O272"/>
  <c r="M272"/>
  <c r="I272"/>
  <c r="AA268"/>
  <c r="O268"/>
  <c r="M268"/>
  <c r="I268"/>
  <c r="M246"/>
  <c r="L246"/>
  <c r="AA263"/>
  <c r="O263"/>
  <c r="M263"/>
  <c r="I263"/>
  <c r="AA259"/>
  <c r="O259"/>
  <c r="M259"/>
  <c r="I259"/>
  <c r="AA255"/>
  <c r="O255"/>
  <c r="M255"/>
  <c r="I255"/>
  <c r="AA251"/>
  <c r="O251"/>
  <c r="M251"/>
  <c r="I251"/>
  <c r="AA247"/>
  <c r="O247"/>
  <c r="M247"/>
  <c r="I247"/>
  <c r="M209"/>
  <c r="L209"/>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M56"/>
  <c r="L56"/>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M35"/>
  <c r="L35"/>
  <c r="AA52"/>
  <c r="O52"/>
  <c r="M52"/>
  <c r="I52"/>
  <c r="AA48"/>
  <c r="O48"/>
  <c r="M48"/>
  <c r="I48"/>
  <c r="AA44"/>
  <c r="O44"/>
  <c r="M44"/>
  <c r="I44"/>
  <c r="AA40"/>
  <c r="O40"/>
  <c r="M40"/>
  <c r="I40"/>
  <c r="AA36"/>
  <c r="O36"/>
  <c r="M36"/>
  <c r="I36"/>
  <c r="M18"/>
  <c r="L18"/>
  <c r="AA31"/>
  <c r="O31"/>
  <c r="M31"/>
  <c r="I31"/>
  <c r="AA27"/>
  <c r="O27"/>
  <c r="M27"/>
  <c r="I27"/>
  <c r="AA23"/>
  <c r="O23"/>
  <c r="M23"/>
  <c r="I23"/>
  <c r="AA19"/>
  <c r="O19"/>
  <c r="M19"/>
  <c r="I19"/>
  <c r="M9"/>
  <c r="L9"/>
  <c r="AA14"/>
  <c r="O14"/>
  <c r="M14"/>
  <c r="I14"/>
  <c r="AA10"/>
  <c r="O10"/>
  <c r="M10"/>
  <c r="I10"/>
  <c i="42" r="T7"/>
  <c r="M8"/>
  <c r="L8"/>
  <c r="M321"/>
  <c r="L321"/>
  <c r="AA322"/>
  <c r="O322"/>
  <c r="M322"/>
  <c r="I322"/>
  <c r="M316"/>
  <c r="L316"/>
  <c r="AA317"/>
  <c r="O317"/>
  <c r="M317"/>
  <c r="I317"/>
  <c r="M295"/>
  <c r="L295"/>
  <c r="AA312"/>
  <c r="O312"/>
  <c r="M312"/>
  <c r="I312"/>
  <c r="AA308"/>
  <c r="O308"/>
  <c r="M308"/>
  <c r="I308"/>
  <c r="AA304"/>
  <c r="O304"/>
  <c r="M304"/>
  <c r="I304"/>
  <c r="AA300"/>
  <c r="O300"/>
  <c r="M300"/>
  <c r="I300"/>
  <c r="AA296"/>
  <c r="O296"/>
  <c r="M296"/>
  <c r="I296"/>
  <c r="M210"/>
  <c r="L210"/>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M65"/>
  <c r="L65"/>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M44"/>
  <c r="L44"/>
  <c r="AA61"/>
  <c r="O61"/>
  <c r="M61"/>
  <c r="I61"/>
  <c r="AA57"/>
  <c r="O57"/>
  <c r="M57"/>
  <c r="I57"/>
  <c r="AA53"/>
  <c r="O53"/>
  <c r="M53"/>
  <c r="I53"/>
  <c r="AA49"/>
  <c r="O49"/>
  <c r="M49"/>
  <c r="I49"/>
  <c r="AA45"/>
  <c r="O45"/>
  <c r="M45"/>
  <c r="I45"/>
  <c r="M35"/>
  <c r="L35"/>
  <c r="AA40"/>
  <c r="O40"/>
  <c r="M40"/>
  <c r="I40"/>
  <c r="AA36"/>
  <c r="O36"/>
  <c r="M36"/>
  <c r="I36"/>
  <c r="M22"/>
  <c r="L22"/>
  <c r="AA31"/>
  <c r="O31"/>
  <c r="M31"/>
  <c r="I31"/>
  <c r="AA27"/>
  <c r="O27"/>
  <c r="M27"/>
  <c r="I27"/>
  <c r="AA23"/>
  <c r="O23"/>
  <c r="M23"/>
  <c r="I23"/>
  <c r="M9"/>
  <c r="L9"/>
  <c r="AA18"/>
  <c r="O18"/>
  <c r="M18"/>
  <c r="I18"/>
  <c r="AA14"/>
  <c r="O14"/>
  <c r="M14"/>
  <c r="I14"/>
  <c r="AA10"/>
  <c r="O10"/>
  <c r="M10"/>
  <c r="I10"/>
  <c i="41" r="T7"/>
  <c r="M8"/>
  <c r="L8"/>
  <c r="M75"/>
  <c r="L75"/>
  <c r="AA76"/>
  <c r="O76"/>
  <c r="M76"/>
  <c r="I76"/>
  <c r="M70"/>
  <c r="L70"/>
  <c r="AA71"/>
  <c r="O71"/>
  <c r="M71"/>
  <c r="I71"/>
  <c r="M57"/>
  <c r="L57"/>
  <c r="AA66"/>
  <c r="O66"/>
  <c r="M66"/>
  <c r="I66"/>
  <c r="AA62"/>
  <c r="O62"/>
  <c r="M62"/>
  <c r="I62"/>
  <c r="AA58"/>
  <c r="O58"/>
  <c r="M58"/>
  <c r="I58"/>
  <c r="M32"/>
  <c r="L32"/>
  <c r="AA53"/>
  <c r="O53"/>
  <c r="M53"/>
  <c r="I53"/>
  <c r="AA49"/>
  <c r="O49"/>
  <c r="M49"/>
  <c r="I49"/>
  <c r="AA45"/>
  <c r="O45"/>
  <c r="M45"/>
  <c r="I45"/>
  <c r="AA41"/>
  <c r="O41"/>
  <c r="M41"/>
  <c r="I41"/>
  <c r="AA37"/>
  <c r="O37"/>
  <c r="M37"/>
  <c r="I37"/>
  <c r="AA33"/>
  <c r="O33"/>
  <c r="M33"/>
  <c r="I33"/>
  <c r="M23"/>
  <c r="L23"/>
  <c r="AA28"/>
  <c r="O28"/>
  <c r="M28"/>
  <c r="I28"/>
  <c r="AA24"/>
  <c r="O24"/>
  <c r="M24"/>
  <c r="I24"/>
  <c r="M18"/>
  <c r="L18"/>
  <c r="AA19"/>
  <c r="O19"/>
  <c r="M19"/>
  <c r="I19"/>
  <c r="M9"/>
  <c r="L9"/>
  <c r="AA14"/>
  <c r="O14"/>
  <c r="M14"/>
  <c r="I14"/>
  <c r="AA10"/>
  <c r="O10"/>
  <c r="M10"/>
  <c r="I10"/>
  <c i="40" r="T7"/>
  <c r="M8"/>
  <c r="L8"/>
  <c r="M185"/>
  <c r="L185"/>
  <c r="AA186"/>
  <c r="O186"/>
  <c r="M186"/>
  <c r="I186"/>
  <c r="M172"/>
  <c r="L172"/>
  <c r="AA181"/>
  <c r="O181"/>
  <c r="M181"/>
  <c r="I181"/>
  <c r="AA177"/>
  <c r="O177"/>
  <c r="M177"/>
  <c r="I177"/>
  <c r="AA173"/>
  <c r="O173"/>
  <c r="M173"/>
  <c r="I173"/>
  <c r="M167"/>
  <c r="L167"/>
  <c r="AA168"/>
  <c r="O168"/>
  <c r="M168"/>
  <c r="I168"/>
  <c r="M150"/>
  <c r="L150"/>
  <c r="AA163"/>
  <c r="O163"/>
  <c r="M163"/>
  <c r="I163"/>
  <c r="AA159"/>
  <c r="O159"/>
  <c r="M159"/>
  <c r="I159"/>
  <c r="AA155"/>
  <c r="O155"/>
  <c r="M155"/>
  <c r="I155"/>
  <c r="AA151"/>
  <c r="O151"/>
  <c r="M151"/>
  <c r="I151"/>
  <c r="M129"/>
  <c r="L129"/>
  <c r="AA146"/>
  <c r="O146"/>
  <c r="M146"/>
  <c r="I146"/>
  <c r="AA142"/>
  <c r="O142"/>
  <c r="M142"/>
  <c r="I142"/>
  <c r="AA138"/>
  <c r="O138"/>
  <c r="M138"/>
  <c r="I138"/>
  <c r="AA134"/>
  <c r="O134"/>
  <c r="M134"/>
  <c r="I134"/>
  <c r="AA130"/>
  <c r="O130"/>
  <c r="M130"/>
  <c r="I130"/>
  <c r="M108"/>
  <c r="L108"/>
  <c r="AA125"/>
  <c r="O125"/>
  <c r="M125"/>
  <c r="I125"/>
  <c r="AA121"/>
  <c r="O121"/>
  <c r="M121"/>
  <c r="I121"/>
  <c r="AA117"/>
  <c r="O117"/>
  <c r="M117"/>
  <c r="I117"/>
  <c r="AA113"/>
  <c r="O113"/>
  <c r="M113"/>
  <c r="I113"/>
  <c r="AA109"/>
  <c r="O109"/>
  <c r="M109"/>
  <c r="I109"/>
  <c r="M99"/>
  <c r="L99"/>
  <c r="AA104"/>
  <c r="O104"/>
  <c r="M104"/>
  <c r="I104"/>
  <c r="AA100"/>
  <c r="O100"/>
  <c r="M100"/>
  <c r="I100"/>
  <c r="M50"/>
  <c r="L50"/>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9" r="T7"/>
  <c r="M8"/>
  <c r="L8"/>
  <c r="M61"/>
  <c r="L61"/>
  <c r="AA62"/>
  <c r="O62"/>
  <c r="M62"/>
  <c r="I62"/>
  <c r="M40"/>
  <c r="L40"/>
  <c r="AA57"/>
  <c r="O57"/>
  <c r="M57"/>
  <c r="I57"/>
  <c r="AA53"/>
  <c r="O53"/>
  <c r="M53"/>
  <c r="I53"/>
  <c r="AA49"/>
  <c r="O49"/>
  <c r="M49"/>
  <c r="I49"/>
  <c r="AA45"/>
  <c r="O45"/>
  <c r="M45"/>
  <c r="I45"/>
  <c r="AA41"/>
  <c r="O41"/>
  <c r="M41"/>
  <c r="I41"/>
  <c r="M31"/>
  <c r="L31"/>
  <c r="AA36"/>
  <c r="O36"/>
  <c r="M36"/>
  <c r="I36"/>
  <c r="AA32"/>
  <c r="O32"/>
  <c r="M32"/>
  <c r="I32"/>
  <c r="M14"/>
  <c r="L14"/>
  <c r="AA27"/>
  <c r="O27"/>
  <c r="M27"/>
  <c r="I27"/>
  <c r="AA23"/>
  <c r="O23"/>
  <c r="M23"/>
  <c r="I23"/>
  <c r="AA19"/>
  <c r="O19"/>
  <c r="M19"/>
  <c r="I19"/>
  <c r="AA15"/>
  <c r="O15"/>
  <c r="M15"/>
  <c r="I15"/>
  <c r="M9"/>
  <c r="L9"/>
  <c r="AA10"/>
  <c r="O10"/>
  <c r="M10"/>
  <c r="I10"/>
  <c i="38" r="T7"/>
  <c r="M8"/>
  <c r="L8"/>
  <c r="M136"/>
  <c r="L136"/>
  <c r="AA141"/>
  <c r="O141"/>
  <c r="M141"/>
  <c r="I141"/>
  <c r="AA137"/>
  <c r="O137"/>
  <c r="M137"/>
  <c r="I137"/>
  <c r="M131"/>
  <c r="L131"/>
  <c r="AA132"/>
  <c r="O132"/>
  <c r="M132"/>
  <c r="I132"/>
  <c r="M114"/>
  <c r="L114"/>
  <c r="AA127"/>
  <c r="O127"/>
  <c r="M127"/>
  <c r="I127"/>
  <c r="AA123"/>
  <c r="O123"/>
  <c r="M123"/>
  <c r="I123"/>
  <c r="AA119"/>
  <c r="O119"/>
  <c r="M119"/>
  <c r="I119"/>
  <c r="AA115"/>
  <c r="O115"/>
  <c r="M115"/>
  <c r="I115"/>
  <c r="M105"/>
  <c r="L105"/>
  <c r="AA110"/>
  <c r="O110"/>
  <c r="M110"/>
  <c r="I110"/>
  <c r="AA106"/>
  <c r="O106"/>
  <c r="M106"/>
  <c r="I106"/>
  <c r="M84"/>
  <c r="L84"/>
  <c r="AA101"/>
  <c r="O101"/>
  <c r="M101"/>
  <c r="I101"/>
  <c r="AA97"/>
  <c r="O97"/>
  <c r="M97"/>
  <c r="I97"/>
  <c r="AA93"/>
  <c r="O93"/>
  <c r="M93"/>
  <c r="I93"/>
  <c r="AA89"/>
  <c r="O89"/>
  <c r="M89"/>
  <c r="I89"/>
  <c r="AA85"/>
  <c r="O85"/>
  <c r="M85"/>
  <c r="I85"/>
  <c r="M39"/>
  <c r="L39"/>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22"/>
  <c r="L22"/>
  <c r="AA35"/>
  <c r="O35"/>
  <c r="M35"/>
  <c r="I35"/>
  <c r="AA31"/>
  <c r="O31"/>
  <c r="M31"/>
  <c r="I31"/>
  <c r="AA27"/>
  <c r="O27"/>
  <c r="M27"/>
  <c r="I27"/>
  <c r="AA23"/>
  <c r="O23"/>
  <c r="M23"/>
  <c r="I23"/>
  <c r="M9"/>
  <c r="L9"/>
  <c r="AA18"/>
  <c r="O18"/>
  <c r="M18"/>
  <c r="I18"/>
  <c r="AA14"/>
  <c r="O14"/>
  <c r="M14"/>
  <c r="I14"/>
  <c r="AA10"/>
  <c r="O10"/>
  <c r="M10"/>
  <c r="I10"/>
  <c i="37" r="T7"/>
  <c r="M8"/>
  <c r="L8"/>
  <c r="M169"/>
  <c r="L169"/>
  <c r="AA174"/>
  <c r="O174"/>
  <c r="M174"/>
  <c r="I174"/>
  <c r="AA170"/>
  <c r="O170"/>
  <c r="M170"/>
  <c r="I170"/>
  <c r="M164"/>
  <c r="L164"/>
  <c r="AA165"/>
  <c r="O165"/>
  <c r="M165"/>
  <c r="I165"/>
  <c r="M151"/>
  <c r="L151"/>
  <c r="AA160"/>
  <c r="O160"/>
  <c r="M160"/>
  <c r="I160"/>
  <c r="AA156"/>
  <c r="O156"/>
  <c r="M156"/>
  <c r="I156"/>
  <c r="AA152"/>
  <c r="O152"/>
  <c r="M152"/>
  <c r="I152"/>
  <c r="M130"/>
  <c r="L130"/>
  <c r="AA147"/>
  <c r="O147"/>
  <c r="M147"/>
  <c r="I147"/>
  <c r="AA143"/>
  <c r="O143"/>
  <c r="M143"/>
  <c r="I143"/>
  <c r="AA139"/>
  <c r="O139"/>
  <c r="M139"/>
  <c r="I139"/>
  <c r="AA135"/>
  <c r="O135"/>
  <c r="M135"/>
  <c r="I135"/>
  <c r="AA131"/>
  <c r="O131"/>
  <c r="M131"/>
  <c r="I131"/>
  <c r="M125"/>
  <c r="L125"/>
  <c r="AA126"/>
  <c r="O126"/>
  <c r="M126"/>
  <c r="I126"/>
  <c r="M52"/>
  <c r="L52"/>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47"/>
  <c r="L47"/>
  <c r="AA48"/>
  <c r="O48"/>
  <c r="M48"/>
  <c r="I48"/>
  <c r="M38"/>
  <c r="L38"/>
  <c r="AA43"/>
  <c r="O43"/>
  <c r="M43"/>
  <c r="I43"/>
  <c r="AA39"/>
  <c r="O39"/>
  <c r="M39"/>
  <c r="I39"/>
  <c r="M9"/>
  <c r="L9"/>
  <c r="AA34"/>
  <c r="O34"/>
  <c r="M34"/>
  <c r="I34"/>
  <c r="AA30"/>
  <c r="O30"/>
  <c r="M30"/>
  <c r="I30"/>
  <c r="AA26"/>
  <c r="O26"/>
  <c r="M26"/>
  <c r="I26"/>
  <c r="AA22"/>
  <c r="O22"/>
  <c r="M22"/>
  <c r="I22"/>
  <c r="AA18"/>
  <c r="O18"/>
  <c r="M18"/>
  <c r="I18"/>
  <c r="AA14"/>
  <c r="O14"/>
  <c r="M14"/>
  <c r="I14"/>
  <c r="AA10"/>
  <c r="O10"/>
  <c r="M10"/>
  <c r="I10"/>
  <c i="36" r="T7"/>
  <c r="M8"/>
  <c r="L8"/>
  <c r="M186"/>
  <c r="L186"/>
  <c r="AA187"/>
  <c r="O187"/>
  <c r="M187"/>
  <c r="I187"/>
  <c r="M169"/>
  <c r="L169"/>
  <c r="AA182"/>
  <c r="O182"/>
  <c r="M182"/>
  <c r="I182"/>
  <c r="AA178"/>
  <c r="O178"/>
  <c r="M178"/>
  <c r="I178"/>
  <c r="AA174"/>
  <c r="O174"/>
  <c r="M174"/>
  <c r="I174"/>
  <c r="AA170"/>
  <c r="O170"/>
  <c r="M170"/>
  <c r="I170"/>
  <c r="M152"/>
  <c r="L152"/>
  <c r="AA165"/>
  <c r="O165"/>
  <c r="M165"/>
  <c r="I165"/>
  <c r="AA161"/>
  <c r="O161"/>
  <c r="M161"/>
  <c r="I161"/>
  <c r="AA157"/>
  <c r="O157"/>
  <c r="M157"/>
  <c r="I157"/>
  <c r="AA153"/>
  <c r="O153"/>
  <c r="M153"/>
  <c r="I153"/>
  <c r="M127"/>
  <c r="L127"/>
  <c r="AA148"/>
  <c r="O148"/>
  <c r="M148"/>
  <c r="I148"/>
  <c r="AA144"/>
  <c r="O144"/>
  <c r="M144"/>
  <c r="I144"/>
  <c r="AA140"/>
  <c r="O140"/>
  <c r="M140"/>
  <c r="I140"/>
  <c r="AA136"/>
  <c r="O136"/>
  <c r="M136"/>
  <c r="I136"/>
  <c r="AA132"/>
  <c r="O132"/>
  <c r="M132"/>
  <c r="I132"/>
  <c r="AA128"/>
  <c r="O128"/>
  <c r="M128"/>
  <c r="I128"/>
  <c r="M102"/>
  <c r="L102"/>
  <c r="AA123"/>
  <c r="O123"/>
  <c r="M123"/>
  <c r="I123"/>
  <c r="AA119"/>
  <c r="O119"/>
  <c r="M119"/>
  <c r="I119"/>
  <c r="AA115"/>
  <c r="O115"/>
  <c r="M115"/>
  <c r="I115"/>
  <c r="AA111"/>
  <c r="O111"/>
  <c r="M111"/>
  <c r="I111"/>
  <c r="AA107"/>
  <c r="O107"/>
  <c r="M107"/>
  <c r="I107"/>
  <c r="AA103"/>
  <c r="O103"/>
  <c r="M103"/>
  <c r="I103"/>
  <c r="M93"/>
  <c r="L93"/>
  <c r="AA98"/>
  <c r="O98"/>
  <c r="M98"/>
  <c r="I98"/>
  <c r="AA94"/>
  <c r="O94"/>
  <c r="M94"/>
  <c r="I94"/>
  <c r="M60"/>
  <c r="L60"/>
  <c r="AA89"/>
  <c r="O89"/>
  <c r="M89"/>
  <c r="I89"/>
  <c r="AA85"/>
  <c r="O85"/>
  <c r="M85"/>
  <c r="I85"/>
  <c r="AA81"/>
  <c r="O81"/>
  <c r="M81"/>
  <c r="I81"/>
  <c r="AA77"/>
  <c r="O77"/>
  <c r="M77"/>
  <c r="I77"/>
  <c r="AA73"/>
  <c r="O73"/>
  <c r="M73"/>
  <c r="I73"/>
  <c r="AA69"/>
  <c r="O69"/>
  <c r="M69"/>
  <c r="I69"/>
  <c r="AA65"/>
  <c r="O65"/>
  <c r="M65"/>
  <c r="I65"/>
  <c r="AA61"/>
  <c r="O61"/>
  <c r="M61"/>
  <c r="I61"/>
  <c r="M43"/>
  <c r="L43"/>
  <c r="AA56"/>
  <c r="O56"/>
  <c r="M56"/>
  <c r="I56"/>
  <c r="AA52"/>
  <c r="O52"/>
  <c r="M52"/>
  <c r="I52"/>
  <c r="AA48"/>
  <c r="O48"/>
  <c r="M48"/>
  <c r="I48"/>
  <c r="AA44"/>
  <c r="O44"/>
  <c r="M44"/>
  <c r="I44"/>
  <c r="M34"/>
  <c r="L34"/>
  <c r="AA39"/>
  <c r="O39"/>
  <c r="M39"/>
  <c r="I39"/>
  <c r="AA35"/>
  <c r="O35"/>
  <c r="M35"/>
  <c r="I35"/>
  <c r="M9"/>
  <c r="L9"/>
  <c r="AA30"/>
  <c r="O30"/>
  <c r="M30"/>
  <c r="I30"/>
  <c r="AA26"/>
  <c r="O26"/>
  <c r="M26"/>
  <c r="I26"/>
  <c r="AA22"/>
  <c r="O22"/>
  <c r="M22"/>
  <c r="I22"/>
  <c r="AA18"/>
  <c r="O18"/>
  <c r="M18"/>
  <c r="I18"/>
  <c r="AA14"/>
  <c r="O14"/>
  <c r="M14"/>
  <c r="I14"/>
  <c r="AA10"/>
  <c r="O10"/>
  <c r="M10"/>
  <c r="I10"/>
  <c i="35" r="T7"/>
  <c r="M8"/>
  <c r="L8"/>
  <c r="M196"/>
  <c r="L196"/>
  <c r="AA197"/>
  <c r="O197"/>
  <c r="M197"/>
  <c r="I197"/>
  <c r="M175"/>
  <c r="L175"/>
  <c r="AA192"/>
  <c r="O192"/>
  <c r="M192"/>
  <c r="I192"/>
  <c r="AA188"/>
  <c r="O188"/>
  <c r="M188"/>
  <c r="I188"/>
  <c r="AA184"/>
  <c r="O184"/>
  <c r="M184"/>
  <c r="I184"/>
  <c r="AA180"/>
  <c r="O180"/>
  <c r="M180"/>
  <c r="I180"/>
  <c r="AA176"/>
  <c r="O176"/>
  <c r="M176"/>
  <c r="I176"/>
  <c r="M154"/>
  <c r="L154"/>
  <c r="AA171"/>
  <c r="O171"/>
  <c r="M171"/>
  <c r="I171"/>
  <c r="AA167"/>
  <c r="O167"/>
  <c r="M167"/>
  <c r="I167"/>
  <c r="AA163"/>
  <c r="O163"/>
  <c r="M163"/>
  <c r="I163"/>
  <c r="AA159"/>
  <c r="O159"/>
  <c r="M159"/>
  <c r="I159"/>
  <c r="AA155"/>
  <c r="O155"/>
  <c r="M155"/>
  <c r="I155"/>
  <c r="M141"/>
  <c r="L141"/>
  <c r="AA150"/>
  <c r="O150"/>
  <c r="M150"/>
  <c r="I150"/>
  <c r="AA146"/>
  <c r="O146"/>
  <c r="M146"/>
  <c r="I146"/>
  <c r="AA142"/>
  <c r="O142"/>
  <c r="M142"/>
  <c r="I142"/>
  <c r="M124"/>
  <c r="L124"/>
  <c r="AA137"/>
  <c r="O137"/>
  <c r="M137"/>
  <c r="I137"/>
  <c r="AA133"/>
  <c r="O133"/>
  <c r="M133"/>
  <c r="I133"/>
  <c r="AA129"/>
  <c r="O129"/>
  <c r="M129"/>
  <c r="I129"/>
  <c r="AA125"/>
  <c r="O125"/>
  <c r="M125"/>
  <c r="I125"/>
  <c r="M59"/>
  <c r="L59"/>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42"/>
  <c r="L42"/>
  <c r="AA55"/>
  <c r="O55"/>
  <c r="M55"/>
  <c r="I55"/>
  <c r="AA51"/>
  <c r="O51"/>
  <c r="M51"/>
  <c r="I51"/>
  <c r="AA47"/>
  <c r="O47"/>
  <c r="M47"/>
  <c r="I47"/>
  <c r="AA43"/>
  <c r="O43"/>
  <c r="M43"/>
  <c r="I43"/>
  <c r="M9"/>
  <c r="L9"/>
  <c r="AA38"/>
  <c r="O38"/>
  <c r="M38"/>
  <c r="I38"/>
  <c r="AA34"/>
  <c r="O34"/>
  <c r="M34"/>
  <c r="I34"/>
  <c r="AA30"/>
  <c r="O30"/>
  <c r="M30"/>
  <c r="I30"/>
  <c r="AA26"/>
  <c r="O26"/>
  <c r="M26"/>
  <c r="I26"/>
  <c r="AA22"/>
  <c r="O22"/>
  <c r="M22"/>
  <c r="I22"/>
  <c r="AA18"/>
  <c r="O18"/>
  <c r="M18"/>
  <c r="I18"/>
  <c r="AA14"/>
  <c r="O14"/>
  <c r="M14"/>
  <c r="I14"/>
  <c r="AA10"/>
  <c r="O10"/>
  <c r="M10"/>
  <c r="I10"/>
  <c i="34" r="T7"/>
  <c r="M8"/>
  <c r="L8"/>
  <c r="M9"/>
  <c r="L9"/>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3" r="T7"/>
  <c r="M8"/>
  <c r="L8"/>
  <c r="M324"/>
  <c r="L324"/>
  <c r="AA329"/>
  <c r="O329"/>
  <c r="M329"/>
  <c r="I329"/>
  <c r="AA325"/>
  <c r="O325"/>
  <c r="M325"/>
  <c r="I325"/>
  <c r="M287"/>
  <c r="L287"/>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M210"/>
  <c r="L210"/>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M205"/>
  <c r="L205"/>
  <c r="AA206"/>
  <c r="O206"/>
  <c r="M206"/>
  <c r="I206"/>
  <c r="M192"/>
  <c r="L192"/>
  <c r="AA201"/>
  <c r="O201"/>
  <c r="M201"/>
  <c r="I201"/>
  <c r="AA197"/>
  <c r="O197"/>
  <c r="M197"/>
  <c r="I197"/>
  <c r="AA193"/>
  <c r="O193"/>
  <c r="M193"/>
  <c r="I193"/>
  <c r="M159"/>
  <c r="L159"/>
  <c r="AA188"/>
  <c r="O188"/>
  <c r="M188"/>
  <c r="I188"/>
  <c r="AA184"/>
  <c r="O184"/>
  <c r="M184"/>
  <c r="I184"/>
  <c r="AA180"/>
  <c r="O180"/>
  <c r="M180"/>
  <c r="I180"/>
  <c r="AA176"/>
  <c r="O176"/>
  <c r="M176"/>
  <c r="I176"/>
  <c r="AA172"/>
  <c r="O172"/>
  <c r="M172"/>
  <c r="I172"/>
  <c r="AA168"/>
  <c r="O168"/>
  <c r="M168"/>
  <c r="I168"/>
  <c r="AA164"/>
  <c r="O164"/>
  <c r="M164"/>
  <c r="I164"/>
  <c r="AA160"/>
  <c r="O160"/>
  <c r="M160"/>
  <c r="I160"/>
  <c r="M154"/>
  <c r="L154"/>
  <c r="AA155"/>
  <c r="O155"/>
  <c r="M155"/>
  <c r="I155"/>
  <c r="M141"/>
  <c r="L141"/>
  <c r="AA150"/>
  <c r="O150"/>
  <c r="M150"/>
  <c r="I150"/>
  <c r="AA146"/>
  <c r="O146"/>
  <c r="M146"/>
  <c r="I146"/>
  <c r="AA142"/>
  <c r="O142"/>
  <c r="M142"/>
  <c r="I142"/>
  <c r="M136"/>
  <c r="L136"/>
  <c r="AA137"/>
  <c r="O137"/>
  <c r="M137"/>
  <c r="I137"/>
  <c r="M123"/>
  <c r="L123"/>
  <c r="AA132"/>
  <c r="O132"/>
  <c r="M132"/>
  <c r="I132"/>
  <c r="AA128"/>
  <c r="O128"/>
  <c r="M128"/>
  <c r="I128"/>
  <c r="AA124"/>
  <c r="O124"/>
  <c r="M124"/>
  <c r="I124"/>
  <c r="M106"/>
  <c r="L106"/>
  <c r="AA119"/>
  <c r="O119"/>
  <c r="M119"/>
  <c r="I119"/>
  <c r="AA115"/>
  <c r="O115"/>
  <c r="M115"/>
  <c r="I115"/>
  <c r="AA111"/>
  <c r="O111"/>
  <c r="M111"/>
  <c r="I111"/>
  <c r="AA107"/>
  <c r="O107"/>
  <c r="M107"/>
  <c r="I107"/>
  <c r="M9"/>
  <c r="L9"/>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2" r="T7"/>
  <c r="M8"/>
  <c r="L8"/>
  <c r="M152"/>
  <c r="L152"/>
  <c r="AA153"/>
  <c r="O153"/>
  <c r="M153"/>
  <c r="I153"/>
  <c r="M119"/>
  <c r="L119"/>
  <c r="AA148"/>
  <c r="O148"/>
  <c r="M148"/>
  <c r="I148"/>
  <c r="AA144"/>
  <c r="O144"/>
  <c r="M144"/>
  <c r="I144"/>
  <c r="AA140"/>
  <c r="O140"/>
  <c r="M140"/>
  <c r="I140"/>
  <c r="AA136"/>
  <c r="O136"/>
  <c r="M136"/>
  <c r="I136"/>
  <c r="AA132"/>
  <c r="O132"/>
  <c r="M132"/>
  <c r="I132"/>
  <c r="AA128"/>
  <c r="O128"/>
  <c r="M128"/>
  <c r="I128"/>
  <c r="AA124"/>
  <c r="O124"/>
  <c r="M124"/>
  <c r="I124"/>
  <c r="AA120"/>
  <c r="O120"/>
  <c r="M120"/>
  <c r="I120"/>
  <c r="M22"/>
  <c r="L22"/>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31" r="T7"/>
  <c r="M8"/>
  <c r="L8"/>
  <c r="M232"/>
  <c r="L232"/>
  <c r="AA237"/>
  <c r="O237"/>
  <c r="M237"/>
  <c r="I237"/>
  <c r="AA233"/>
  <c r="O233"/>
  <c r="M233"/>
  <c r="I233"/>
  <c r="M219"/>
  <c r="L219"/>
  <c r="AA228"/>
  <c r="O228"/>
  <c r="M228"/>
  <c r="I228"/>
  <c r="AA224"/>
  <c r="O224"/>
  <c r="M224"/>
  <c r="I224"/>
  <c r="AA220"/>
  <c r="O220"/>
  <c r="M220"/>
  <c r="I220"/>
  <c r="M190"/>
  <c r="L190"/>
  <c r="AA215"/>
  <c r="O215"/>
  <c r="M215"/>
  <c r="I215"/>
  <c r="AA211"/>
  <c r="O211"/>
  <c r="M211"/>
  <c r="I211"/>
  <c r="AA207"/>
  <c r="O207"/>
  <c r="M207"/>
  <c r="I207"/>
  <c r="AA203"/>
  <c r="O203"/>
  <c r="M203"/>
  <c r="I203"/>
  <c r="AA199"/>
  <c r="O199"/>
  <c r="M199"/>
  <c r="I199"/>
  <c r="AA195"/>
  <c r="O195"/>
  <c r="M195"/>
  <c r="I195"/>
  <c r="AA191"/>
  <c r="O191"/>
  <c r="M191"/>
  <c r="I191"/>
  <c r="M165"/>
  <c r="L165"/>
  <c r="AA186"/>
  <c r="O186"/>
  <c r="M186"/>
  <c r="I186"/>
  <c r="AA182"/>
  <c r="O182"/>
  <c r="M182"/>
  <c r="I182"/>
  <c r="AA178"/>
  <c r="O178"/>
  <c r="M178"/>
  <c r="I178"/>
  <c r="AA174"/>
  <c r="O174"/>
  <c r="M174"/>
  <c r="I174"/>
  <c r="AA170"/>
  <c r="O170"/>
  <c r="M170"/>
  <c r="I170"/>
  <c r="AA166"/>
  <c r="O166"/>
  <c r="M166"/>
  <c r="I166"/>
  <c r="M132"/>
  <c r="L132"/>
  <c r="AA161"/>
  <c r="O161"/>
  <c r="M161"/>
  <c r="I161"/>
  <c r="AA157"/>
  <c r="O157"/>
  <c r="M157"/>
  <c r="I157"/>
  <c r="AA153"/>
  <c r="O153"/>
  <c r="M153"/>
  <c r="I153"/>
  <c r="AA149"/>
  <c r="O149"/>
  <c r="M149"/>
  <c r="I149"/>
  <c r="AA145"/>
  <c r="O145"/>
  <c r="M145"/>
  <c r="I145"/>
  <c r="AA141"/>
  <c r="O141"/>
  <c r="M141"/>
  <c r="I141"/>
  <c r="AA137"/>
  <c r="O137"/>
  <c r="M137"/>
  <c r="I137"/>
  <c r="AA133"/>
  <c r="O133"/>
  <c r="M133"/>
  <c r="I133"/>
  <c r="M35"/>
  <c r="L35"/>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M26"/>
  <c r="L26"/>
  <c r="AA31"/>
  <c r="O31"/>
  <c r="M31"/>
  <c r="I31"/>
  <c r="AA27"/>
  <c r="O27"/>
  <c r="M27"/>
  <c r="I27"/>
  <c r="M9"/>
  <c r="L9"/>
  <c r="AA22"/>
  <c r="O22"/>
  <c r="M22"/>
  <c r="I22"/>
  <c r="AA18"/>
  <c r="O18"/>
  <c r="M18"/>
  <c r="I18"/>
  <c r="AA14"/>
  <c r="O14"/>
  <c r="M14"/>
  <c r="I14"/>
  <c r="AA10"/>
  <c r="O10"/>
  <c r="M10"/>
  <c r="I10"/>
  <c i="30" r="T7"/>
  <c r="M8"/>
  <c r="L8"/>
  <c r="M67"/>
  <c r="L67"/>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M62"/>
  <c r="L62"/>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9" r="T7"/>
  <c r="M8"/>
  <c r="L8"/>
  <c r="M453"/>
  <c r="L453"/>
  <c r="AA454"/>
  <c r="O454"/>
  <c r="M454"/>
  <c r="I454"/>
  <c r="M448"/>
  <c r="L448"/>
  <c r="AA449"/>
  <c r="O449"/>
  <c r="M449"/>
  <c r="I449"/>
  <c r="M431"/>
  <c r="L431"/>
  <c r="AA444"/>
  <c r="O444"/>
  <c r="M444"/>
  <c r="I444"/>
  <c r="AA440"/>
  <c r="O440"/>
  <c r="M440"/>
  <c r="I440"/>
  <c r="AA436"/>
  <c r="O436"/>
  <c r="M436"/>
  <c r="I436"/>
  <c r="AA432"/>
  <c r="O432"/>
  <c r="M432"/>
  <c r="I432"/>
  <c r="M386"/>
  <c r="L386"/>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M233"/>
  <c r="L233"/>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M144"/>
  <c r="L144"/>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M71"/>
  <c r="L71"/>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M66"/>
  <c r="L66"/>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356"/>
  <c r="L356"/>
  <c r="AA357"/>
  <c r="O357"/>
  <c r="M357"/>
  <c r="I357"/>
  <c r="M351"/>
  <c r="L351"/>
  <c r="AA352"/>
  <c r="O352"/>
  <c r="M352"/>
  <c r="I352"/>
  <c r="M330"/>
  <c r="L330"/>
  <c r="AA347"/>
  <c r="O347"/>
  <c r="M347"/>
  <c r="I347"/>
  <c r="AA343"/>
  <c r="O343"/>
  <c r="M343"/>
  <c r="I343"/>
  <c r="AA339"/>
  <c r="O339"/>
  <c r="M339"/>
  <c r="I339"/>
  <c r="AA335"/>
  <c r="O335"/>
  <c r="M335"/>
  <c r="I335"/>
  <c r="AA331"/>
  <c r="O331"/>
  <c r="M331"/>
  <c r="I331"/>
  <c r="M205"/>
  <c r="L205"/>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M52"/>
  <c r="L52"/>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35"/>
  <c r="L35"/>
  <c r="AA48"/>
  <c r="O48"/>
  <c r="M48"/>
  <c r="I48"/>
  <c r="AA44"/>
  <c r="O44"/>
  <c r="M44"/>
  <c r="I44"/>
  <c r="AA40"/>
  <c r="O40"/>
  <c r="M40"/>
  <c r="I40"/>
  <c r="AA36"/>
  <c r="O36"/>
  <c r="M36"/>
  <c r="I36"/>
  <c r="M22"/>
  <c r="L22"/>
  <c r="AA31"/>
  <c r="O31"/>
  <c r="M31"/>
  <c r="I31"/>
  <c r="AA27"/>
  <c r="O27"/>
  <c r="M27"/>
  <c r="I27"/>
  <c r="AA23"/>
  <c r="O23"/>
  <c r="M23"/>
  <c r="I23"/>
  <c r="M9"/>
  <c r="L9"/>
  <c r="AA18"/>
  <c r="O18"/>
  <c r="M18"/>
  <c r="I18"/>
  <c r="AA14"/>
  <c r="O14"/>
  <c r="M14"/>
  <c r="I14"/>
  <c r="AA10"/>
  <c r="O10"/>
  <c r="M10"/>
  <c r="I10"/>
  <c i="27" r="T7"/>
  <c r="M8"/>
  <c r="L8"/>
  <c r="M103"/>
  <c r="L103"/>
  <c r="AA104"/>
  <c r="O104"/>
  <c r="M104"/>
  <c r="I104"/>
  <c r="M98"/>
  <c r="L98"/>
  <c r="AA99"/>
  <c r="O99"/>
  <c r="M99"/>
  <c r="I99"/>
  <c r="M85"/>
  <c r="L85"/>
  <c r="AA94"/>
  <c r="O94"/>
  <c r="M94"/>
  <c r="I94"/>
  <c r="AA90"/>
  <c r="O90"/>
  <c r="M90"/>
  <c r="I90"/>
  <c r="AA86"/>
  <c r="O86"/>
  <c r="M86"/>
  <c r="I86"/>
  <c r="M52"/>
  <c r="L52"/>
  <c r="AA81"/>
  <c r="O81"/>
  <c r="M81"/>
  <c r="I81"/>
  <c r="AA77"/>
  <c r="O77"/>
  <c r="M77"/>
  <c r="I77"/>
  <c r="AA73"/>
  <c r="O73"/>
  <c r="M73"/>
  <c r="I73"/>
  <c r="AA69"/>
  <c r="O69"/>
  <c r="M69"/>
  <c r="I69"/>
  <c r="AA65"/>
  <c r="O65"/>
  <c r="M65"/>
  <c r="I65"/>
  <c r="AA61"/>
  <c r="O61"/>
  <c r="M61"/>
  <c r="I61"/>
  <c r="AA57"/>
  <c r="O57"/>
  <c r="M57"/>
  <c r="I57"/>
  <c r="AA53"/>
  <c r="O53"/>
  <c r="M53"/>
  <c r="I53"/>
  <c r="M31"/>
  <c r="L31"/>
  <c r="AA48"/>
  <c r="O48"/>
  <c r="M48"/>
  <c r="I48"/>
  <c r="AA44"/>
  <c r="O44"/>
  <c r="M44"/>
  <c r="I44"/>
  <c r="AA40"/>
  <c r="O40"/>
  <c r="M40"/>
  <c r="I40"/>
  <c r="AA36"/>
  <c r="O36"/>
  <c r="M36"/>
  <c r="I36"/>
  <c r="AA32"/>
  <c r="O32"/>
  <c r="M32"/>
  <c r="I32"/>
  <c r="M26"/>
  <c r="L26"/>
  <c r="AA27"/>
  <c r="O27"/>
  <c r="M27"/>
  <c r="I27"/>
  <c r="M9"/>
  <c r="L9"/>
  <c r="AA22"/>
  <c r="O22"/>
  <c r="M22"/>
  <c r="I22"/>
  <c r="AA18"/>
  <c r="O18"/>
  <c r="M18"/>
  <c r="I18"/>
  <c r="AA14"/>
  <c r="O14"/>
  <c r="M14"/>
  <c r="I14"/>
  <c r="AA10"/>
  <c r="O10"/>
  <c r="M10"/>
  <c r="I10"/>
  <c i="26" r="T7"/>
  <c r="M8"/>
  <c r="L8"/>
  <c r="M251"/>
  <c r="L251"/>
  <c r="AA252"/>
  <c r="O252"/>
  <c r="M252"/>
  <c r="I252"/>
  <c r="M246"/>
  <c r="L246"/>
  <c r="AA247"/>
  <c r="O247"/>
  <c r="M247"/>
  <c r="I247"/>
  <c r="M229"/>
  <c r="L229"/>
  <c r="AA242"/>
  <c r="O242"/>
  <c r="M242"/>
  <c r="I242"/>
  <c r="AA238"/>
  <c r="O238"/>
  <c r="M238"/>
  <c r="I238"/>
  <c r="AA234"/>
  <c r="O234"/>
  <c r="M234"/>
  <c r="I234"/>
  <c r="AA230"/>
  <c r="O230"/>
  <c r="M230"/>
  <c r="I230"/>
  <c r="M208"/>
  <c r="L208"/>
  <c r="AA225"/>
  <c r="O225"/>
  <c r="M225"/>
  <c r="I225"/>
  <c r="AA221"/>
  <c r="O221"/>
  <c r="M221"/>
  <c r="I221"/>
  <c r="AA217"/>
  <c r="O217"/>
  <c r="M217"/>
  <c r="I217"/>
  <c r="AA213"/>
  <c r="O213"/>
  <c r="M213"/>
  <c r="I213"/>
  <c r="AA209"/>
  <c r="O209"/>
  <c r="M209"/>
  <c r="I209"/>
  <c r="M187"/>
  <c r="L187"/>
  <c r="AA204"/>
  <c r="O204"/>
  <c r="M204"/>
  <c r="I204"/>
  <c r="AA200"/>
  <c r="O200"/>
  <c r="M200"/>
  <c r="I200"/>
  <c r="AA196"/>
  <c r="O196"/>
  <c r="M196"/>
  <c r="I196"/>
  <c r="AA192"/>
  <c r="O192"/>
  <c r="M192"/>
  <c r="I192"/>
  <c r="AA188"/>
  <c r="O188"/>
  <c r="M188"/>
  <c r="I188"/>
  <c r="M154"/>
  <c r="L154"/>
  <c r="AA183"/>
  <c r="O183"/>
  <c r="M183"/>
  <c r="I183"/>
  <c r="AA179"/>
  <c r="O179"/>
  <c r="M179"/>
  <c r="I179"/>
  <c r="AA175"/>
  <c r="O175"/>
  <c r="M175"/>
  <c r="I175"/>
  <c r="AA171"/>
  <c r="O171"/>
  <c r="M171"/>
  <c r="I171"/>
  <c r="AA167"/>
  <c r="O167"/>
  <c r="M167"/>
  <c r="I167"/>
  <c r="AA163"/>
  <c r="O163"/>
  <c r="M163"/>
  <c r="I163"/>
  <c r="AA159"/>
  <c r="O159"/>
  <c r="M159"/>
  <c r="I159"/>
  <c r="AA155"/>
  <c r="O155"/>
  <c r="M155"/>
  <c r="I155"/>
  <c r="M89"/>
  <c r="L89"/>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M80"/>
  <c r="L80"/>
  <c r="AA85"/>
  <c r="O85"/>
  <c r="M85"/>
  <c r="I85"/>
  <c r="AA81"/>
  <c r="O81"/>
  <c r="M81"/>
  <c r="I81"/>
  <c r="M55"/>
  <c r="L55"/>
  <c r="AA76"/>
  <c r="O76"/>
  <c r="M76"/>
  <c r="I76"/>
  <c r="AA72"/>
  <c r="O72"/>
  <c r="M72"/>
  <c r="I72"/>
  <c r="AA68"/>
  <c r="O68"/>
  <c r="M68"/>
  <c r="I68"/>
  <c r="AA64"/>
  <c r="O64"/>
  <c r="M64"/>
  <c r="I64"/>
  <c r="AA60"/>
  <c r="O60"/>
  <c r="M60"/>
  <c r="I60"/>
  <c r="AA56"/>
  <c r="O56"/>
  <c r="M56"/>
  <c r="I56"/>
  <c r="M50"/>
  <c r="L50"/>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5" r="T7"/>
  <c r="M8"/>
  <c r="L8"/>
  <c r="M148"/>
  <c r="L148"/>
  <c r="AA149"/>
  <c r="O149"/>
  <c r="M149"/>
  <c r="I149"/>
  <c r="M135"/>
  <c r="L135"/>
  <c r="AA144"/>
  <c r="O144"/>
  <c r="M144"/>
  <c r="I144"/>
  <c r="AA140"/>
  <c r="O140"/>
  <c r="M140"/>
  <c r="I140"/>
  <c r="AA136"/>
  <c r="O136"/>
  <c r="M136"/>
  <c r="I136"/>
  <c r="M130"/>
  <c r="L130"/>
  <c r="AA131"/>
  <c r="O131"/>
  <c r="M131"/>
  <c r="I131"/>
  <c r="M109"/>
  <c r="L109"/>
  <c r="AA126"/>
  <c r="O126"/>
  <c r="M126"/>
  <c r="I126"/>
  <c r="AA122"/>
  <c r="O122"/>
  <c r="M122"/>
  <c r="I122"/>
  <c r="AA118"/>
  <c r="O118"/>
  <c r="M118"/>
  <c r="I118"/>
  <c r="AA114"/>
  <c r="O114"/>
  <c r="M114"/>
  <c r="I114"/>
  <c r="AA110"/>
  <c r="O110"/>
  <c r="M110"/>
  <c r="I110"/>
  <c r="M100"/>
  <c r="L100"/>
  <c r="AA105"/>
  <c r="O105"/>
  <c r="M105"/>
  <c r="I105"/>
  <c r="AA101"/>
  <c r="O101"/>
  <c r="M101"/>
  <c r="I101"/>
  <c r="M91"/>
  <c r="L91"/>
  <c r="AA96"/>
  <c r="O96"/>
  <c r="M96"/>
  <c r="I96"/>
  <c r="AA92"/>
  <c r="O92"/>
  <c r="M92"/>
  <c r="I92"/>
  <c r="M50"/>
  <c r="L50"/>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27"/>
  <c r="L27"/>
  <c r="AA28"/>
  <c r="O28"/>
  <c r="M28"/>
  <c r="I28"/>
  <c r="M18"/>
  <c r="L18"/>
  <c r="AA23"/>
  <c r="O23"/>
  <c r="M23"/>
  <c r="I23"/>
  <c r="AA19"/>
  <c r="O19"/>
  <c r="M19"/>
  <c r="I19"/>
  <c r="M9"/>
  <c r="L9"/>
  <c r="AA14"/>
  <c r="O14"/>
  <c r="M14"/>
  <c r="I14"/>
  <c r="AA10"/>
  <c r="O10"/>
  <c r="M10"/>
  <c r="I10"/>
  <c i="23" r="T7"/>
  <c r="M8"/>
  <c r="L8"/>
  <c r="M160"/>
  <c r="L160"/>
  <c r="AA165"/>
  <c r="O165"/>
  <c r="M165"/>
  <c r="I165"/>
  <c r="AA161"/>
  <c r="O161"/>
  <c r="M161"/>
  <c r="I161"/>
  <c r="M151"/>
  <c r="L151"/>
  <c r="AA156"/>
  <c r="O156"/>
  <c r="M156"/>
  <c r="I156"/>
  <c r="AA152"/>
  <c r="O152"/>
  <c r="M152"/>
  <c r="I152"/>
  <c r="M14"/>
  <c r="L14"/>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2" r="T7"/>
  <c r="M8"/>
  <c r="L8"/>
  <c r="M101"/>
  <c r="L101"/>
  <c r="AA102"/>
  <c r="O102"/>
  <c r="M102"/>
  <c r="I102"/>
  <c r="M92"/>
  <c r="L92"/>
  <c r="AA97"/>
  <c r="O97"/>
  <c r="M97"/>
  <c r="I97"/>
  <c r="AA93"/>
  <c r="O93"/>
  <c r="M93"/>
  <c r="I93"/>
  <c r="M55"/>
  <c r="L55"/>
  <c r="AA88"/>
  <c r="O88"/>
  <c r="M88"/>
  <c r="I88"/>
  <c r="AA84"/>
  <c r="O84"/>
  <c r="M84"/>
  <c r="I84"/>
  <c r="AA80"/>
  <c r="O80"/>
  <c r="M80"/>
  <c r="I80"/>
  <c r="AA76"/>
  <c r="O76"/>
  <c r="M76"/>
  <c r="I76"/>
  <c r="AA72"/>
  <c r="O72"/>
  <c r="M72"/>
  <c r="I72"/>
  <c r="AA68"/>
  <c r="O68"/>
  <c r="M68"/>
  <c r="I68"/>
  <c r="AA64"/>
  <c r="O64"/>
  <c r="M64"/>
  <c r="I64"/>
  <c r="AA60"/>
  <c r="O60"/>
  <c r="M60"/>
  <c r="I60"/>
  <c r="AA56"/>
  <c r="O56"/>
  <c r="M56"/>
  <c r="I56"/>
  <c r="M14"/>
  <c r="L14"/>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1" r="T7"/>
  <c r="M8"/>
  <c r="L8"/>
  <c r="M394"/>
  <c r="L394"/>
  <c r="AA395"/>
  <c r="O395"/>
  <c r="M395"/>
  <c r="I395"/>
  <c r="M389"/>
  <c r="L389"/>
  <c r="AA390"/>
  <c r="O390"/>
  <c r="M390"/>
  <c r="I390"/>
  <c r="M368"/>
  <c r="L368"/>
  <c r="AA385"/>
  <c r="O385"/>
  <c r="M385"/>
  <c r="I385"/>
  <c r="AA381"/>
  <c r="O381"/>
  <c r="M381"/>
  <c r="I381"/>
  <c r="AA377"/>
  <c r="O377"/>
  <c r="M377"/>
  <c r="I377"/>
  <c r="AA373"/>
  <c r="O373"/>
  <c r="M373"/>
  <c r="I373"/>
  <c r="AA369"/>
  <c r="O369"/>
  <c r="M369"/>
  <c r="I369"/>
  <c r="M307"/>
  <c r="L307"/>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M298"/>
  <c r="L298"/>
  <c r="AA303"/>
  <c r="O303"/>
  <c r="M303"/>
  <c r="I303"/>
  <c r="AA299"/>
  <c r="O299"/>
  <c r="M299"/>
  <c r="I299"/>
  <c r="M265"/>
  <c r="L265"/>
  <c r="AA294"/>
  <c r="O294"/>
  <c r="M294"/>
  <c r="I294"/>
  <c r="AA290"/>
  <c r="O290"/>
  <c r="M290"/>
  <c r="I290"/>
  <c r="AA286"/>
  <c r="O286"/>
  <c r="M286"/>
  <c r="I286"/>
  <c r="AA282"/>
  <c r="O282"/>
  <c r="M282"/>
  <c r="I282"/>
  <c r="AA278"/>
  <c r="O278"/>
  <c r="M278"/>
  <c r="I278"/>
  <c r="AA274"/>
  <c r="O274"/>
  <c r="M274"/>
  <c r="I274"/>
  <c r="AA270"/>
  <c r="O270"/>
  <c r="M270"/>
  <c r="I270"/>
  <c r="AA266"/>
  <c r="O266"/>
  <c r="M266"/>
  <c r="I266"/>
  <c r="M244"/>
  <c r="L244"/>
  <c r="AA261"/>
  <c r="O261"/>
  <c r="M261"/>
  <c r="I261"/>
  <c r="AA257"/>
  <c r="O257"/>
  <c r="M257"/>
  <c r="I257"/>
  <c r="AA253"/>
  <c r="O253"/>
  <c r="M253"/>
  <c r="I253"/>
  <c r="AA249"/>
  <c r="O249"/>
  <c r="M249"/>
  <c r="I249"/>
  <c r="AA245"/>
  <c r="O245"/>
  <c r="M245"/>
  <c r="I245"/>
  <c r="M199"/>
  <c r="L199"/>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M146"/>
  <c r="L146"/>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M81"/>
  <c r="L81"/>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M72"/>
  <c r="L72"/>
  <c r="AA77"/>
  <c r="O77"/>
  <c r="M77"/>
  <c r="I77"/>
  <c r="AA73"/>
  <c r="O73"/>
  <c r="M73"/>
  <c r="I73"/>
  <c r="M63"/>
  <c r="L63"/>
  <c r="AA68"/>
  <c r="O68"/>
  <c r="M68"/>
  <c r="I68"/>
  <c r="AA64"/>
  <c r="O64"/>
  <c r="M64"/>
  <c r="I64"/>
  <c r="M42"/>
  <c r="L42"/>
  <c r="AA59"/>
  <c r="O59"/>
  <c r="M59"/>
  <c r="I59"/>
  <c r="AA55"/>
  <c r="O55"/>
  <c r="M55"/>
  <c r="I55"/>
  <c r="AA51"/>
  <c r="O51"/>
  <c r="M51"/>
  <c r="I51"/>
  <c r="AA47"/>
  <c r="O47"/>
  <c r="M47"/>
  <c r="I47"/>
  <c r="AA43"/>
  <c r="O43"/>
  <c r="M43"/>
  <c r="I43"/>
  <c r="M9"/>
  <c r="L9"/>
  <c r="AA38"/>
  <c r="O38"/>
  <c r="M38"/>
  <c r="I38"/>
  <c r="AA34"/>
  <c r="O34"/>
  <c r="M34"/>
  <c r="I34"/>
  <c r="AA30"/>
  <c r="O30"/>
  <c r="M30"/>
  <c r="I30"/>
  <c r="AA26"/>
  <c r="O26"/>
  <c r="M26"/>
  <c r="I26"/>
  <c r="AA22"/>
  <c r="O22"/>
  <c r="M22"/>
  <c r="I22"/>
  <c r="AA18"/>
  <c r="O18"/>
  <c r="M18"/>
  <c r="I18"/>
  <c r="AA14"/>
  <c r="O14"/>
  <c r="M14"/>
  <c r="I14"/>
  <c r="AA10"/>
  <c r="O10"/>
  <c r="M10"/>
  <c r="I10"/>
  <c i="20" r="T7"/>
  <c r="M8"/>
  <c r="L8"/>
  <c r="M87"/>
  <c r="L87"/>
  <c r="AA88"/>
  <c r="O88"/>
  <c r="M88"/>
  <c r="I88"/>
  <c r="M82"/>
  <c r="L82"/>
  <c r="AA83"/>
  <c r="O83"/>
  <c r="M83"/>
  <c r="I83"/>
  <c r="M65"/>
  <c r="L65"/>
  <c r="AA78"/>
  <c r="O78"/>
  <c r="M78"/>
  <c r="I78"/>
  <c r="AA74"/>
  <c r="O74"/>
  <c r="M74"/>
  <c r="I74"/>
  <c r="AA70"/>
  <c r="O70"/>
  <c r="M70"/>
  <c r="I70"/>
  <c r="AA66"/>
  <c r="O66"/>
  <c r="M66"/>
  <c r="I66"/>
  <c r="M52"/>
  <c r="L52"/>
  <c r="AA61"/>
  <c r="O61"/>
  <c r="M61"/>
  <c r="I61"/>
  <c r="AA57"/>
  <c r="O57"/>
  <c r="M57"/>
  <c r="I57"/>
  <c r="AA53"/>
  <c r="O53"/>
  <c r="M53"/>
  <c r="I53"/>
  <c r="M27"/>
  <c r="L27"/>
  <c r="AA48"/>
  <c r="O48"/>
  <c r="M48"/>
  <c r="I48"/>
  <c r="AA44"/>
  <c r="O44"/>
  <c r="M44"/>
  <c r="I44"/>
  <c r="AA40"/>
  <c r="O40"/>
  <c r="M40"/>
  <c r="I40"/>
  <c r="AA36"/>
  <c r="O36"/>
  <c r="M36"/>
  <c r="I36"/>
  <c r="AA32"/>
  <c r="O32"/>
  <c r="M32"/>
  <c r="I32"/>
  <c r="AA28"/>
  <c r="O28"/>
  <c r="M28"/>
  <c r="I28"/>
  <c r="M14"/>
  <c r="L14"/>
  <c r="AA23"/>
  <c r="O23"/>
  <c r="M23"/>
  <c r="I23"/>
  <c r="AA19"/>
  <c r="O19"/>
  <c r="M19"/>
  <c r="I19"/>
  <c r="AA15"/>
  <c r="O15"/>
  <c r="M15"/>
  <c r="I15"/>
  <c r="M9"/>
  <c r="L9"/>
  <c r="AA10"/>
  <c r="O10"/>
  <c r="M10"/>
  <c r="I10"/>
  <c i="19" r="T7"/>
  <c r="M8"/>
  <c r="L8"/>
  <c r="M9"/>
  <c r="L9"/>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8" r="T7"/>
  <c r="M8"/>
  <c r="L8"/>
  <c r="M256"/>
  <c r="L256"/>
  <c r="AA257"/>
  <c r="O257"/>
  <c r="M257"/>
  <c r="I257"/>
  <c r="M251"/>
  <c r="L251"/>
  <c r="AA252"/>
  <c r="O252"/>
  <c r="M252"/>
  <c r="I252"/>
  <c r="M30"/>
  <c r="L30"/>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17" r="T7"/>
  <c r="M8"/>
  <c r="L8"/>
  <c r="M224"/>
  <c r="L224"/>
  <c r="AA225"/>
  <c r="O225"/>
  <c r="M225"/>
  <c r="I225"/>
  <c r="M215"/>
  <c r="L215"/>
  <c r="AA220"/>
  <c r="O220"/>
  <c r="M220"/>
  <c r="I220"/>
  <c r="AA216"/>
  <c r="O216"/>
  <c r="M216"/>
  <c r="I216"/>
  <c r="M178"/>
  <c r="L178"/>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M133"/>
  <c r="L133"/>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M120"/>
  <c r="L120"/>
  <c r="AA129"/>
  <c r="O129"/>
  <c r="M129"/>
  <c r="I129"/>
  <c r="AA125"/>
  <c r="O125"/>
  <c r="M125"/>
  <c r="I125"/>
  <c r="AA121"/>
  <c r="O121"/>
  <c r="M121"/>
  <c r="I121"/>
  <c r="M47"/>
  <c r="L47"/>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M18"/>
  <c r="L18"/>
  <c r="AA43"/>
  <c r="O43"/>
  <c r="M43"/>
  <c r="I43"/>
  <c r="AA39"/>
  <c r="O39"/>
  <c r="M39"/>
  <c r="I39"/>
  <c r="AA35"/>
  <c r="O35"/>
  <c r="M35"/>
  <c r="I35"/>
  <c r="AA31"/>
  <c r="O31"/>
  <c r="M31"/>
  <c r="I31"/>
  <c r="AA27"/>
  <c r="O27"/>
  <c r="M27"/>
  <c r="I27"/>
  <c r="AA23"/>
  <c r="O23"/>
  <c r="M23"/>
  <c r="I23"/>
  <c r="AA19"/>
  <c r="O19"/>
  <c r="M19"/>
  <c r="I19"/>
  <c r="M9"/>
  <c r="L9"/>
  <c r="AA14"/>
  <c r="O14"/>
  <c r="M14"/>
  <c r="I14"/>
  <c r="AA10"/>
  <c r="O10"/>
  <c r="M10"/>
  <c r="I10"/>
  <c i="16" r="T7"/>
  <c r="M8"/>
  <c r="L8"/>
  <c r="M215"/>
  <c r="L215"/>
  <c r="AA216"/>
  <c r="O216"/>
  <c r="M216"/>
  <c r="I216"/>
  <c r="M182"/>
  <c r="L182"/>
  <c r="AA211"/>
  <c r="O211"/>
  <c r="M211"/>
  <c r="I211"/>
  <c r="AA207"/>
  <c r="O207"/>
  <c r="M207"/>
  <c r="I207"/>
  <c r="AA203"/>
  <c r="O203"/>
  <c r="M203"/>
  <c r="I203"/>
  <c r="AA199"/>
  <c r="O199"/>
  <c r="M199"/>
  <c r="I199"/>
  <c r="AA195"/>
  <c r="O195"/>
  <c r="M195"/>
  <c r="I195"/>
  <c r="AA191"/>
  <c r="O191"/>
  <c r="M191"/>
  <c r="I191"/>
  <c r="AA187"/>
  <c r="O187"/>
  <c r="M187"/>
  <c r="I187"/>
  <c r="AA183"/>
  <c r="O183"/>
  <c r="M183"/>
  <c r="I183"/>
  <c r="M157"/>
  <c r="L157"/>
  <c r="AA178"/>
  <c r="O178"/>
  <c r="M178"/>
  <c r="I178"/>
  <c r="AA174"/>
  <c r="O174"/>
  <c r="M174"/>
  <c r="I174"/>
  <c r="AA170"/>
  <c r="O170"/>
  <c r="M170"/>
  <c r="I170"/>
  <c r="AA166"/>
  <c r="O166"/>
  <c r="M166"/>
  <c r="I166"/>
  <c r="AA162"/>
  <c r="O162"/>
  <c r="M162"/>
  <c r="I162"/>
  <c r="AA158"/>
  <c r="O158"/>
  <c r="M158"/>
  <c r="I158"/>
  <c r="M108"/>
  <c r="L108"/>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M71"/>
  <c r="L71"/>
  <c r="AA104"/>
  <c r="O104"/>
  <c r="M104"/>
  <c r="I104"/>
  <c r="AA100"/>
  <c r="O100"/>
  <c r="M100"/>
  <c r="I100"/>
  <c r="AA96"/>
  <c r="O96"/>
  <c r="M96"/>
  <c r="I96"/>
  <c r="AA92"/>
  <c r="O92"/>
  <c r="M92"/>
  <c r="I92"/>
  <c r="AA88"/>
  <c r="O88"/>
  <c r="M88"/>
  <c r="I88"/>
  <c r="AA84"/>
  <c r="O84"/>
  <c r="M84"/>
  <c r="I84"/>
  <c r="AA80"/>
  <c r="O80"/>
  <c r="M80"/>
  <c r="I80"/>
  <c r="AA76"/>
  <c r="O76"/>
  <c r="M76"/>
  <c r="I76"/>
  <c r="AA72"/>
  <c r="O72"/>
  <c r="M72"/>
  <c r="I72"/>
  <c r="M58"/>
  <c r="L58"/>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5" r="T7"/>
  <c r="M8"/>
  <c r="L8"/>
  <c r="M191"/>
  <c r="L191"/>
  <c r="AA212"/>
  <c r="O212"/>
  <c r="M212"/>
  <c r="I212"/>
  <c r="AA208"/>
  <c r="O208"/>
  <c r="M208"/>
  <c r="I208"/>
  <c r="AA204"/>
  <c r="O204"/>
  <c r="M204"/>
  <c r="I204"/>
  <c r="AA200"/>
  <c r="O200"/>
  <c r="M200"/>
  <c r="I200"/>
  <c r="AA196"/>
  <c r="O196"/>
  <c r="M196"/>
  <c r="I196"/>
  <c r="AA192"/>
  <c r="O192"/>
  <c r="M192"/>
  <c r="I192"/>
  <c r="M178"/>
  <c r="L178"/>
  <c r="AA187"/>
  <c r="O187"/>
  <c r="M187"/>
  <c r="I187"/>
  <c r="AA183"/>
  <c r="O183"/>
  <c r="M183"/>
  <c r="I183"/>
  <c r="AA179"/>
  <c r="O179"/>
  <c r="M179"/>
  <c r="I179"/>
  <c r="M9"/>
  <c r="L9"/>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4" r="T7"/>
  <c r="M8"/>
  <c r="L8"/>
  <c r="M195"/>
  <c r="L195"/>
  <c r="AA200"/>
  <c r="O200"/>
  <c r="M200"/>
  <c r="I200"/>
  <c r="AA196"/>
  <c r="O196"/>
  <c r="M196"/>
  <c r="I196"/>
  <c r="M186"/>
  <c r="L186"/>
  <c r="AA191"/>
  <c r="O191"/>
  <c r="M191"/>
  <c r="I191"/>
  <c r="AA187"/>
  <c r="O187"/>
  <c r="M187"/>
  <c r="I187"/>
  <c r="M129"/>
  <c r="L129"/>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M76"/>
  <c r="L76"/>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M39"/>
  <c r="L39"/>
  <c r="AA72"/>
  <c r="O72"/>
  <c r="M72"/>
  <c r="I72"/>
  <c r="AA68"/>
  <c r="O68"/>
  <c r="M68"/>
  <c r="I68"/>
  <c r="AA64"/>
  <c r="O64"/>
  <c r="M64"/>
  <c r="I64"/>
  <c r="AA60"/>
  <c r="O60"/>
  <c r="M60"/>
  <c r="I60"/>
  <c r="AA56"/>
  <c r="O56"/>
  <c r="M56"/>
  <c r="I56"/>
  <c r="AA52"/>
  <c r="O52"/>
  <c r="M52"/>
  <c r="I52"/>
  <c r="AA48"/>
  <c r="O48"/>
  <c r="M48"/>
  <c r="I48"/>
  <c r="AA44"/>
  <c r="O44"/>
  <c r="M44"/>
  <c r="I44"/>
  <c r="AA40"/>
  <c r="O40"/>
  <c r="M40"/>
  <c r="I40"/>
  <c r="M34"/>
  <c r="L34"/>
  <c r="AA35"/>
  <c r="O35"/>
  <c r="M35"/>
  <c r="I35"/>
  <c r="M9"/>
  <c r="L9"/>
  <c r="AA30"/>
  <c r="O30"/>
  <c r="M30"/>
  <c r="I30"/>
  <c r="AA26"/>
  <c r="O26"/>
  <c r="M26"/>
  <c r="I26"/>
  <c r="AA22"/>
  <c r="O22"/>
  <c r="M22"/>
  <c r="I22"/>
  <c r="AA18"/>
  <c r="O18"/>
  <c r="M18"/>
  <c r="I18"/>
  <c r="AA14"/>
  <c r="O14"/>
  <c r="M14"/>
  <c r="I14"/>
  <c r="AA10"/>
  <c r="O10"/>
  <c r="M10"/>
  <c r="I10"/>
  <c i="13" r="T7"/>
  <c r="M8"/>
  <c r="L8"/>
  <c r="M1174"/>
  <c r="L1174"/>
  <c r="AA1175"/>
  <c r="O1175"/>
  <c r="M1175"/>
  <c r="I1175"/>
  <c r="M1129"/>
  <c r="L1129"/>
  <c r="AA1170"/>
  <c r="O1170"/>
  <c r="M1170"/>
  <c r="I1170"/>
  <c r="AA1166"/>
  <c r="O1166"/>
  <c r="M1166"/>
  <c r="I1166"/>
  <c r="AA1162"/>
  <c r="O1162"/>
  <c r="M1162"/>
  <c r="I1162"/>
  <c r="AA1158"/>
  <c r="O1158"/>
  <c r="M1158"/>
  <c r="I1158"/>
  <c r="AA1154"/>
  <c r="O1154"/>
  <c r="M1154"/>
  <c r="I1154"/>
  <c r="AA1150"/>
  <c r="O1150"/>
  <c r="M1150"/>
  <c r="I1150"/>
  <c r="AA1146"/>
  <c r="O1146"/>
  <c r="M1146"/>
  <c r="I1146"/>
  <c r="AA1142"/>
  <c r="O1142"/>
  <c r="M1142"/>
  <c r="I1142"/>
  <c r="AA1138"/>
  <c r="O1138"/>
  <c r="M1138"/>
  <c r="I1138"/>
  <c r="AA1134"/>
  <c r="O1134"/>
  <c r="M1134"/>
  <c r="I1134"/>
  <c r="AA1130"/>
  <c r="O1130"/>
  <c r="M1130"/>
  <c r="I1130"/>
  <c r="M964"/>
  <c r="L964"/>
  <c r="AA1125"/>
  <c r="O1125"/>
  <c r="M1125"/>
  <c r="I1125"/>
  <c r="AA1121"/>
  <c r="O1121"/>
  <c r="M1121"/>
  <c r="I1121"/>
  <c r="AA1117"/>
  <c r="O1117"/>
  <c r="M1117"/>
  <c r="I1117"/>
  <c r="AA1113"/>
  <c r="O1113"/>
  <c r="M1113"/>
  <c r="I1113"/>
  <c r="AA1109"/>
  <c r="O1109"/>
  <c r="M1109"/>
  <c r="I1109"/>
  <c r="AA1105"/>
  <c r="O1105"/>
  <c r="M1105"/>
  <c r="I1105"/>
  <c r="AA1101"/>
  <c r="O1101"/>
  <c r="M1101"/>
  <c r="I1101"/>
  <c r="AA1097"/>
  <c r="O1097"/>
  <c r="M1097"/>
  <c r="I1097"/>
  <c r="AA1093"/>
  <c r="O1093"/>
  <c r="M1093"/>
  <c r="I1093"/>
  <c r="AA1089"/>
  <c r="O1089"/>
  <c r="M1089"/>
  <c r="I1089"/>
  <c r="AA1085"/>
  <c r="O1085"/>
  <c r="M1085"/>
  <c r="I1085"/>
  <c r="AA1081"/>
  <c r="O1081"/>
  <c r="M1081"/>
  <c r="I1081"/>
  <c r="AA1077"/>
  <c r="O1077"/>
  <c r="M1077"/>
  <c r="I1077"/>
  <c r="AA1073"/>
  <c r="O1073"/>
  <c r="M1073"/>
  <c r="I1073"/>
  <c r="AA1069"/>
  <c r="O1069"/>
  <c r="M1069"/>
  <c r="I1069"/>
  <c r="AA1065"/>
  <c r="O1065"/>
  <c r="M1065"/>
  <c r="I1065"/>
  <c r="AA1061"/>
  <c r="O1061"/>
  <c r="M1061"/>
  <c r="I1061"/>
  <c r="AA1057"/>
  <c r="O1057"/>
  <c r="M1057"/>
  <c r="I1057"/>
  <c r="AA1053"/>
  <c r="O1053"/>
  <c r="M1053"/>
  <c r="I1053"/>
  <c r="AA1049"/>
  <c r="O1049"/>
  <c r="M1049"/>
  <c r="I1049"/>
  <c r="AA1045"/>
  <c r="O1045"/>
  <c r="M1045"/>
  <c r="I1045"/>
  <c r="AA1041"/>
  <c r="O1041"/>
  <c r="M1041"/>
  <c r="I1041"/>
  <c r="AA1037"/>
  <c r="O1037"/>
  <c r="M1037"/>
  <c r="I1037"/>
  <c r="AA1033"/>
  <c r="O1033"/>
  <c r="M1033"/>
  <c r="I1033"/>
  <c r="AA1029"/>
  <c r="O1029"/>
  <c r="M1029"/>
  <c r="I1029"/>
  <c r="AA1025"/>
  <c r="O1025"/>
  <c r="M1025"/>
  <c r="I1025"/>
  <c r="AA1021"/>
  <c r="O1021"/>
  <c r="M1021"/>
  <c r="I1021"/>
  <c r="AA1017"/>
  <c r="O1017"/>
  <c r="M1017"/>
  <c r="I1017"/>
  <c r="AA1013"/>
  <c r="O1013"/>
  <c r="M1013"/>
  <c r="I1013"/>
  <c r="AA1009"/>
  <c r="O1009"/>
  <c r="M1009"/>
  <c r="I1009"/>
  <c r="AA1005"/>
  <c r="O1005"/>
  <c r="M1005"/>
  <c r="I1005"/>
  <c r="AA1001"/>
  <c r="O1001"/>
  <c r="M1001"/>
  <c r="I1001"/>
  <c r="AA997"/>
  <c r="O997"/>
  <c r="M997"/>
  <c r="I997"/>
  <c r="AA993"/>
  <c r="O993"/>
  <c r="M993"/>
  <c r="I993"/>
  <c r="AA989"/>
  <c r="O989"/>
  <c r="M989"/>
  <c r="I989"/>
  <c r="AA985"/>
  <c r="O985"/>
  <c r="M985"/>
  <c r="I985"/>
  <c r="AA981"/>
  <c r="O981"/>
  <c r="M981"/>
  <c r="I981"/>
  <c r="AA977"/>
  <c r="O977"/>
  <c r="M977"/>
  <c r="I977"/>
  <c r="AA973"/>
  <c r="O973"/>
  <c r="M973"/>
  <c r="I973"/>
  <c r="AA969"/>
  <c r="O969"/>
  <c r="M969"/>
  <c r="I969"/>
  <c r="AA965"/>
  <c r="O965"/>
  <c r="M965"/>
  <c r="I965"/>
  <c r="M955"/>
  <c r="L955"/>
  <c r="AA960"/>
  <c r="O960"/>
  <c r="M960"/>
  <c r="I960"/>
  <c r="AA956"/>
  <c r="O956"/>
  <c r="M956"/>
  <c r="I956"/>
  <c r="M914"/>
  <c r="L914"/>
  <c r="AA951"/>
  <c r="O951"/>
  <c r="M951"/>
  <c r="I951"/>
  <c r="AA947"/>
  <c r="O947"/>
  <c r="M947"/>
  <c r="I947"/>
  <c r="AA943"/>
  <c r="O943"/>
  <c r="M943"/>
  <c r="I943"/>
  <c r="AA939"/>
  <c r="O939"/>
  <c r="M939"/>
  <c r="I939"/>
  <c r="AA935"/>
  <c r="O935"/>
  <c r="M935"/>
  <c r="I935"/>
  <c r="AA931"/>
  <c r="O931"/>
  <c r="M931"/>
  <c r="I931"/>
  <c r="AA927"/>
  <c r="O927"/>
  <c r="M927"/>
  <c r="I927"/>
  <c r="AA923"/>
  <c r="O923"/>
  <c r="M923"/>
  <c r="I923"/>
  <c r="AA919"/>
  <c r="O919"/>
  <c r="M919"/>
  <c r="I919"/>
  <c r="AA915"/>
  <c r="O915"/>
  <c r="M915"/>
  <c r="I915"/>
  <c r="M893"/>
  <c r="L893"/>
  <c r="AA910"/>
  <c r="O910"/>
  <c r="M910"/>
  <c r="I910"/>
  <c r="AA906"/>
  <c r="O906"/>
  <c r="M906"/>
  <c r="I906"/>
  <c r="AA902"/>
  <c r="O902"/>
  <c r="M902"/>
  <c r="I902"/>
  <c r="AA898"/>
  <c r="O898"/>
  <c r="M898"/>
  <c r="I898"/>
  <c r="AA894"/>
  <c r="O894"/>
  <c r="M894"/>
  <c r="I894"/>
  <c r="M860"/>
  <c r="L860"/>
  <c r="AA889"/>
  <c r="O889"/>
  <c r="M889"/>
  <c r="I889"/>
  <c r="AA885"/>
  <c r="O885"/>
  <c r="M885"/>
  <c r="I885"/>
  <c r="AA881"/>
  <c r="O881"/>
  <c r="M881"/>
  <c r="I881"/>
  <c r="AA877"/>
  <c r="O877"/>
  <c r="M877"/>
  <c r="I877"/>
  <c r="AA873"/>
  <c r="O873"/>
  <c r="M873"/>
  <c r="I873"/>
  <c r="AA869"/>
  <c r="O869"/>
  <c r="M869"/>
  <c r="I869"/>
  <c r="AA865"/>
  <c r="O865"/>
  <c r="M865"/>
  <c r="I865"/>
  <c r="AA861"/>
  <c r="O861"/>
  <c r="M861"/>
  <c r="I861"/>
  <c r="M763"/>
  <c r="L763"/>
  <c r="AA856"/>
  <c r="O856"/>
  <c r="M856"/>
  <c r="I856"/>
  <c r="AA852"/>
  <c r="O852"/>
  <c r="M852"/>
  <c r="I852"/>
  <c r="AA848"/>
  <c r="O848"/>
  <c r="M848"/>
  <c r="I848"/>
  <c r="AA844"/>
  <c r="O844"/>
  <c r="M844"/>
  <c r="I844"/>
  <c r="AA840"/>
  <c r="O840"/>
  <c r="M840"/>
  <c r="I840"/>
  <c r="AA836"/>
  <c r="O836"/>
  <c r="M836"/>
  <c r="I836"/>
  <c r="AA832"/>
  <c r="O832"/>
  <c r="M832"/>
  <c r="I832"/>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AA792"/>
  <c r="O792"/>
  <c r="M792"/>
  <c r="I792"/>
  <c r="AA788"/>
  <c r="O788"/>
  <c r="M788"/>
  <c r="I788"/>
  <c r="AA784"/>
  <c r="O784"/>
  <c r="M784"/>
  <c r="I784"/>
  <c r="AA780"/>
  <c r="O780"/>
  <c r="M780"/>
  <c r="I780"/>
  <c r="AA776"/>
  <c r="O776"/>
  <c r="M776"/>
  <c r="I776"/>
  <c r="AA772"/>
  <c r="O772"/>
  <c r="M772"/>
  <c r="I772"/>
  <c r="AA768"/>
  <c r="O768"/>
  <c r="M768"/>
  <c r="I768"/>
  <c r="AA764"/>
  <c r="O764"/>
  <c r="M764"/>
  <c r="I764"/>
  <c r="M690"/>
  <c r="L690"/>
  <c r="AA759"/>
  <c r="O759"/>
  <c r="M759"/>
  <c r="I759"/>
  <c r="AA755"/>
  <c r="O755"/>
  <c r="M755"/>
  <c r="I755"/>
  <c r="AA751"/>
  <c r="O751"/>
  <c r="M751"/>
  <c r="I751"/>
  <c r="AA747"/>
  <c r="O747"/>
  <c r="M747"/>
  <c r="I747"/>
  <c r="AA743"/>
  <c r="O743"/>
  <c r="M743"/>
  <c r="I743"/>
  <c r="AA739"/>
  <c r="O739"/>
  <c r="M739"/>
  <c r="I739"/>
  <c r="AA735"/>
  <c r="O735"/>
  <c r="M735"/>
  <c r="I735"/>
  <c r="AA731"/>
  <c r="O731"/>
  <c r="M731"/>
  <c r="I731"/>
  <c r="AA727"/>
  <c r="O727"/>
  <c r="M727"/>
  <c r="I727"/>
  <c r="AA723"/>
  <c r="O723"/>
  <c r="M723"/>
  <c r="I723"/>
  <c r="AA719"/>
  <c r="O719"/>
  <c r="M719"/>
  <c r="I719"/>
  <c r="AA715"/>
  <c r="O715"/>
  <c r="M715"/>
  <c r="I715"/>
  <c r="AA711"/>
  <c r="O711"/>
  <c r="M711"/>
  <c r="I711"/>
  <c r="AA707"/>
  <c r="O707"/>
  <c r="M707"/>
  <c r="I707"/>
  <c r="AA703"/>
  <c r="O703"/>
  <c r="M703"/>
  <c r="I703"/>
  <c r="AA699"/>
  <c r="O699"/>
  <c r="M699"/>
  <c r="I699"/>
  <c r="AA695"/>
  <c r="O695"/>
  <c r="M695"/>
  <c r="I695"/>
  <c r="AA691"/>
  <c r="O691"/>
  <c r="M691"/>
  <c r="I691"/>
  <c r="M597"/>
  <c r="L597"/>
  <c r="AA686"/>
  <c r="O686"/>
  <c r="M686"/>
  <c r="I686"/>
  <c r="AA682"/>
  <c r="O682"/>
  <c r="M682"/>
  <c r="I682"/>
  <c r="AA678"/>
  <c r="O678"/>
  <c r="M678"/>
  <c r="I678"/>
  <c r="AA674"/>
  <c r="O674"/>
  <c r="M674"/>
  <c r="I674"/>
  <c r="AA670"/>
  <c r="O670"/>
  <c r="M670"/>
  <c r="I670"/>
  <c r="AA666"/>
  <c r="O666"/>
  <c r="M666"/>
  <c r="I666"/>
  <c r="AA662"/>
  <c r="O662"/>
  <c r="M662"/>
  <c r="I662"/>
  <c r="AA658"/>
  <c r="O658"/>
  <c r="M658"/>
  <c r="I658"/>
  <c r="AA654"/>
  <c r="O654"/>
  <c r="M654"/>
  <c r="I654"/>
  <c r="AA650"/>
  <c r="O650"/>
  <c r="M650"/>
  <c r="I650"/>
  <c r="AA646"/>
  <c r="O646"/>
  <c r="M646"/>
  <c r="I646"/>
  <c r="AA642"/>
  <c r="O642"/>
  <c r="M642"/>
  <c r="I642"/>
  <c r="AA638"/>
  <c r="O638"/>
  <c r="M638"/>
  <c r="I638"/>
  <c r="AA634"/>
  <c r="O634"/>
  <c r="M634"/>
  <c r="I634"/>
  <c r="AA630"/>
  <c r="O630"/>
  <c r="M630"/>
  <c r="I630"/>
  <c r="AA626"/>
  <c r="O626"/>
  <c r="M626"/>
  <c r="I626"/>
  <c r="AA622"/>
  <c r="O622"/>
  <c r="M622"/>
  <c r="I622"/>
  <c r="AA618"/>
  <c r="O618"/>
  <c r="M618"/>
  <c r="I618"/>
  <c r="AA614"/>
  <c r="O614"/>
  <c r="M614"/>
  <c r="I614"/>
  <c r="AA610"/>
  <c r="O610"/>
  <c r="M610"/>
  <c r="I610"/>
  <c r="AA606"/>
  <c r="O606"/>
  <c r="M606"/>
  <c r="I606"/>
  <c r="AA602"/>
  <c r="O602"/>
  <c r="M602"/>
  <c r="I602"/>
  <c r="AA598"/>
  <c r="O598"/>
  <c r="M598"/>
  <c r="I598"/>
  <c r="M576"/>
  <c r="L576"/>
  <c r="AA593"/>
  <c r="O593"/>
  <c r="M593"/>
  <c r="I593"/>
  <c r="AA589"/>
  <c r="O589"/>
  <c r="M589"/>
  <c r="I589"/>
  <c r="AA585"/>
  <c r="O585"/>
  <c r="M585"/>
  <c r="I585"/>
  <c r="AA581"/>
  <c r="O581"/>
  <c r="M581"/>
  <c r="I581"/>
  <c r="AA577"/>
  <c r="O577"/>
  <c r="M577"/>
  <c r="I577"/>
  <c r="M551"/>
  <c r="L551"/>
  <c r="AA572"/>
  <c r="O572"/>
  <c r="M572"/>
  <c r="I572"/>
  <c r="AA568"/>
  <c r="O568"/>
  <c r="M568"/>
  <c r="I568"/>
  <c r="AA564"/>
  <c r="O564"/>
  <c r="M564"/>
  <c r="I564"/>
  <c r="AA560"/>
  <c r="O560"/>
  <c r="M560"/>
  <c r="I560"/>
  <c r="AA556"/>
  <c r="O556"/>
  <c r="M556"/>
  <c r="I556"/>
  <c r="AA552"/>
  <c r="O552"/>
  <c r="M552"/>
  <c r="I552"/>
  <c r="M546"/>
  <c r="L546"/>
  <c r="AA547"/>
  <c r="O547"/>
  <c r="M547"/>
  <c r="I547"/>
  <c r="M497"/>
  <c r="L497"/>
  <c r="AA542"/>
  <c r="O542"/>
  <c r="M542"/>
  <c r="I542"/>
  <c r="AA538"/>
  <c r="O538"/>
  <c r="M538"/>
  <c r="I538"/>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M396"/>
  <c r="L396"/>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M359"/>
  <c r="L359"/>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M146"/>
  <c r="L146"/>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M141"/>
  <c r="L141"/>
  <c r="AA142"/>
  <c r="O142"/>
  <c r="M142"/>
  <c r="I142"/>
  <c r="M108"/>
  <c r="L108"/>
  <c r="AA137"/>
  <c r="O137"/>
  <c r="M137"/>
  <c r="I137"/>
  <c r="AA133"/>
  <c r="O133"/>
  <c r="M133"/>
  <c r="I133"/>
  <c r="AA129"/>
  <c r="O129"/>
  <c r="M129"/>
  <c r="I129"/>
  <c r="AA125"/>
  <c r="O125"/>
  <c r="M125"/>
  <c r="I125"/>
  <c r="AA121"/>
  <c r="O121"/>
  <c r="M121"/>
  <c r="I121"/>
  <c r="AA117"/>
  <c r="O117"/>
  <c r="M117"/>
  <c r="I117"/>
  <c r="AA113"/>
  <c r="O113"/>
  <c r="M113"/>
  <c r="I113"/>
  <c r="AA109"/>
  <c r="O109"/>
  <c r="M109"/>
  <c r="I109"/>
  <c r="M63"/>
  <c r="L63"/>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M46"/>
  <c r="L46"/>
  <c r="AA59"/>
  <c r="O59"/>
  <c r="M59"/>
  <c r="I59"/>
  <c r="AA55"/>
  <c r="O55"/>
  <c r="M55"/>
  <c r="I55"/>
  <c r="AA51"/>
  <c r="O51"/>
  <c r="M51"/>
  <c r="I51"/>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2" r="T7"/>
  <c r="M8"/>
  <c r="L8"/>
  <c r="M63"/>
  <c r="L63"/>
  <c r="AA64"/>
  <c r="O64"/>
  <c r="M64"/>
  <c r="I64"/>
  <c r="M54"/>
  <c r="L54"/>
  <c r="AA59"/>
  <c r="O59"/>
  <c r="M59"/>
  <c r="I59"/>
  <c r="AA55"/>
  <c r="O55"/>
  <c r="M55"/>
  <c r="I55"/>
  <c r="M45"/>
  <c r="L45"/>
  <c r="AA50"/>
  <c r="O50"/>
  <c r="M50"/>
  <c r="I50"/>
  <c r="AA46"/>
  <c r="O46"/>
  <c r="M46"/>
  <c r="I46"/>
  <c r="M40"/>
  <c r="L40"/>
  <c r="AA41"/>
  <c r="O41"/>
  <c r="M41"/>
  <c r="I41"/>
  <c r="M31"/>
  <c r="L31"/>
  <c r="AA36"/>
  <c r="O36"/>
  <c r="M36"/>
  <c r="I36"/>
  <c r="AA32"/>
  <c r="O32"/>
  <c r="M32"/>
  <c r="I32"/>
  <c r="M14"/>
  <c r="L14"/>
  <c r="AA27"/>
  <c r="O27"/>
  <c r="M27"/>
  <c r="I27"/>
  <c r="AA23"/>
  <c r="O23"/>
  <c r="M23"/>
  <c r="I23"/>
  <c r="AA19"/>
  <c r="O19"/>
  <c r="M19"/>
  <c r="I19"/>
  <c r="AA15"/>
  <c r="O15"/>
  <c r="M15"/>
  <c r="I15"/>
  <c r="M9"/>
  <c r="L9"/>
  <c r="AA10"/>
  <c r="O10"/>
  <c r="M10"/>
  <c r="I10"/>
  <c i="11" r="T7"/>
  <c r="M8"/>
  <c r="L8"/>
  <c r="M19"/>
  <c r="L19"/>
  <c r="AA20"/>
  <c r="O20"/>
  <c r="M20"/>
  <c r="I20"/>
  <c r="M14"/>
  <c r="L14"/>
  <c r="AA15"/>
  <c r="O15"/>
  <c r="M15"/>
  <c r="I15"/>
  <c r="M9"/>
  <c r="L9"/>
  <c r="AA10"/>
  <c r="O10"/>
  <c r="M10"/>
  <c r="I10"/>
  <c i="10" r="T7"/>
  <c r="M8"/>
  <c r="L8"/>
  <c r="M38"/>
  <c r="L38"/>
  <c r="AA39"/>
  <c r="O39"/>
  <c r="M39"/>
  <c r="I39"/>
  <c r="M9"/>
  <c r="L9"/>
  <c r="AA34"/>
  <c r="O34"/>
  <c r="M34"/>
  <c r="I34"/>
  <c r="AA30"/>
  <c r="O30"/>
  <c r="M30"/>
  <c r="I30"/>
  <c r="AA26"/>
  <c r="O26"/>
  <c r="M26"/>
  <c r="I26"/>
  <c r="AA22"/>
  <c r="O22"/>
  <c r="M22"/>
  <c r="I22"/>
  <c r="AA18"/>
  <c r="O18"/>
  <c r="M18"/>
  <c r="I18"/>
  <c r="AA14"/>
  <c r="O14"/>
  <c r="M14"/>
  <c r="I14"/>
  <c r="AA10"/>
  <c r="O10"/>
  <c r="M10"/>
  <c r="I10"/>
  <c i="9" r="T7"/>
  <c r="M8"/>
  <c r="L8"/>
  <c r="M82"/>
  <c r="L82"/>
  <c r="AA87"/>
  <c r="O87"/>
  <c r="M87"/>
  <c r="I87"/>
  <c r="AA83"/>
  <c r="O83"/>
  <c r="M83"/>
  <c r="I83"/>
  <c r="M69"/>
  <c r="L69"/>
  <c r="AA78"/>
  <c r="O78"/>
  <c r="M78"/>
  <c r="I78"/>
  <c r="AA74"/>
  <c r="O74"/>
  <c r="M74"/>
  <c r="I74"/>
  <c r="AA70"/>
  <c r="O70"/>
  <c r="M70"/>
  <c r="I70"/>
  <c r="M64"/>
  <c r="L64"/>
  <c r="AA65"/>
  <c r="O65"/>
  <c r="M65"/>
  <c r="I65"/>
  <c r="M51"/>
  <c r="L51"/>
  <c r="AA60"/>
  <c r="O60"/>
  <c r="M60"/>
  <c r="I60"/>
  <c r="AA56"/>
  <c r="O56"/>
  <c r="M56"/>
  <c r="I56"/>
  <c r="AA52"/>
  <c r="O52"/>
  <c r="M52"/>
  <c r="I52"/>
  <c r="M38"/>
  <c r="L38"/>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8" r="T7"/>
  <c r="M8"/>
  <c r="L8"/>
  <c r="M104"/>
  <c r="L104"/>
  <c r="AA105"/>
  <c r="O105"/>
  <c r="M105"/>
  <c r="I105"/>
  <c r="M95"/>
  <c r="L95"/>
  <c r="AA100"/>
  <c r="O100"/>
  <c r="M100"/>
  <c r="I100"/>
  <c r="AA96"/>
  <c r="O96"/>
  <c r="M96"/>
  <c r="I96"/>
  <c r="M86"/>
  <c r="L86"/>
  <c r="AA91"/>
  <c r="O91"/>
  <c r="M91"/>
  <c r="I91"/>
  <c r="AA87"/>
  <c r="O87"/>
  <c r="M87"/>
  <c r="I87"/>
  <c r="M61"/>
  <c r="L61"/>
  <c r="AA82"/>
  <c r="O82"/>
  <c r="M82"/>
  <c r="I82"/>
  <c r="AA78"/>
  <c r="O78"/>
  <c r="M78"/>
  <c r="I78"/>
  <c r="AA74"/>
  <c r="O74"/>
  <c r="M74"/>
  <c r="I74"/>
  <c r="AA70"/>
  <c r="O70"/>
  <c r="M70"/>
  <c r="I70"/>
  <c r="AA66"/>
  <c r="O66"/>
  <c r="M66"/>
  <c r="I66"/>
  <c r="AA62"/>
  <c r="O62"/>
  <c r="M62"/>
  <c r="I62"/>
  <c r="M56"/>
  <c r="L56"/>
  <c r="AA57"/>
  <c r="O57"/>
  <c r="M57"/>
  <c r="I57"/>
  <c r="M51"/>
  <c r="L51"/>
  <c r="AA52"/>
  <c r="O52"/>
  <c r="M52"/>
  <c r="I52"/>
  <c r="M26"/>
  <c r="L26"/>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7" r="T7"/>
  <c r="M8"/>
  <c r="L8"/>
  <c r="M140"/>
  <c r="L140"/>
  <c r="AA141"/>
  <c r="O141"/>
  <c r="M141"/>
  <c r="I141"/>
  <c r="M135"/>
  <c r="L135"/>
  <c r="AA136"/>
  <c r="O136"/>
  <c r="M136"/>
  <c r="I136"/>
  <c r="M126"/>
  <c r="L126"/>
  <c r="AA131"/>
  <c r="O131"/>
  <c r="M131"/>
  <c r="I131"/>
  <c r="AA127"/>
  <c r="O127"/>
  <c r="M127"/>
  <c r="I127"/>
  <c r="M117"/>
  <c r="L117"/>
  <c r="AA122"/>
  <c r="O122"/>
  <c r="M122"/>
  <c r="I122"/>
  <c r="AA118"/>
  <c r="O118"/>
  <c r="M118"/>
  <c r="I118"/>
  <c r="M48"/>
  <c r="L48"/>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M43"/>
  <c r="L43"/>
  <c r="AA44"/>
  <c r="O44"/>
  <c r="M44"/>
  <c r="I44"/>
  <c r="M26"/>
  <c r="L26"/>
  <c r="AA39"/>
  <c r="O39"/>
  <c r="M39"/>
  <c r="I39"/>
  <c r="AA35"/>
  <c r="O35"/>
  <c r="M35"/>
  <c r="I35"/>
  <c r="AA31"/>
  <c r="O31"/>
  <c r="M31"/>
  <c r="I31"/>
  <c r="AA27"/>
  <c r="O27"/>
  <c r="M27"/>
  <c r="I27"/>
  <c r="M9"/>
  <c r="L9"/>
  <c r="AA22"/>
  <c r="O22"/>
  <c r="M22"/>
  <c r="I22"/>
  <c r="AA18"/>
  <c r="O18"/>
  <c r="M18"/>
  <c r="I18"/>
  <c r="AA14"/>
  <c r="O14"/>
  <c r="M14"/>
  <c r="I14"/>
  <c r="AA10"/>
  <c r="O10"/>
  <c r="M10"/>
  <c r="I10"/>
  <c i="6" r="T7"/>
  <c r="M8"/>
  <c r="L8"/>
  <c r="M227"/>
  <c r="L227"/>
  <c r="AA228"/>
  <c r="O228"/>
  <c r="M228"/>
  <c r="I228"/>
  <c r="M218"/>
  <c r="L218"/>
  <c r="AA223"/>
  <c r="O223"/>
  <c r="M223"/>
  <c r="I223"/>
  <c r="AA219"/>
  <c r="O219"/>
  <c r="M219"/>
  <c r="I219"/>
  <c r="M189"/>
  <c r="L189"/>
  <c r="AA214"/>
  <c r="O214"/>
  <c r="M214"/>
  <c r="I214"/>
  <c r="AA210"/>
  <c r="O210"/>
  <c r="M210"/>
  <c r="I210"/>
  <c r="AA206"/>
  <c r="O206"/>
  <c r="M206"/>
  <c r="I206"/>
  <c r="AA202"/>
  <c r="O202"/>
  <c r="M202"/>
  <c r="I202"/>
  <c r="AA198"/>
  <c r="O198"/>
  <c r="M198"/>
  <c r="I198"/>
  <c r="AA194"/>
  <c r="O194"/>
  <c r="M194"/>
  <c r="I194"/>
  <c r="AA190"/>
  <c r="O190"/>
  <c r="M190"/>
  <c r="I190"/>
  <c r="M108"/>
  <c r="L108"/>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M59"/>
  <c r="L59"/>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14"/>
  <c r="L14"/>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 r="T7"/>
  <c r="M8"/>
  <c r="L8"/>
  <c r="M245"/>
  <c r="L245"/>
  <c r="AA250"/>
  <c r="O250"/>
  <c r="M250"/>
  <c r="I250"/>
  <c r="AA246"/>
  <c r="O246"/>
  <c r="M246"/>
  <c r="I246"/>
  <c r="M232"/>
  <c r="L232"/>
  <c r="AA241"/>
  <c r="O241"/>
  <c r="M241"/>
  <c r="I241"/>
  <c r="AA237"/>
  <c r="O237"/>
  <c r="M237"/>
  <c r="I237"/>
  <c r="AA233"/>
  <c r="O233"/>
  <c r="M233"/>
  <c r="I233"/>
  <c r="M223"/>
  <c r="L223"/>
  <c r="AA228"/>
  <c r="O228"/>
  <c r="M228"/>
  <c r="I228"/>
  <c r="AA224"/>
  <c r="O224"/>
  <c r="M224"/>
  <c r="I224"/>
  <c r="M186"/>
  <c r="L186"/>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M125"/>
  <c r="L125"/>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M48"/>
  <c r="L48"/>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M39"/>
  <c r="L39"/>
  <c r="AA44"/>
  <c r="O44"/>
  <c r="M44"/>
  <c r="I44"/>
  <c r="AA40"/>
  <c r="O40"/>
  <c r="M40"/>
  <c r="I40"/>
  <c r="M22"/>
  <c r="L22"/>
  <c r="AA35"/>
  <c r="O35"/>
  <c r="M35"/>
  <c r="I35"/>
  <c r="AA31"/>
  <c r="O31"/>
  <c r="M31"/>
  <c r="I31"/>
  <c r="AA27"/>
  <c r="O27"/>
  <c r="M27"/>
  <c r="I27"/>
  <c r="AA23"/>
  <c r="O23"/>
  <c r="M23"/>
  <c r="I23"/>
  <c r="M9"/>
  <c r="L9"/>
  <c r="AA18"/>
  <c r="O18"/>
  <c r="M18"/>
  <c r="I18"/>
  <c r="AA14"/>
  <c r="O14"/>
  <c r="M14"/>
  <c r="I14"/>
  <c r="AA10"/>
  <c r="O10"/>
  <c r="M10"/>
  <c r="I10"/>
  <c i="4" r="T7"/>
  <c r="M8"/>
  <c r="L8"/>
  <c r="M22"/>
  <c r="L22"/>
  <c r="AA23"/>
  <c r="O23"/>
  <c r="M23"/>
  <c r="I23"/>
  <c r="M9"/>
  <c r="L9"/>
  <c r="AA18"/>
  <c r="O18"/>
  <c r="M18"/>
  <c r="I18"/>
  <c r="AA14"/>
  <c r="O14"/>
  <c r="M14"/>
  <c r="I14"/>
  <c r="AA10"/>
  <c r="O10"/>
  <c r="M10"/>
  <c r="I10"/>
  <c i="3" r="T7"/>
  <c r="M8"/>
  <c r="L8"/>
  <c r="M14"/>
  <c r="L14"/>
  <c r="AA15"/>
  <c r="O15"/>
  <c r="M15"/>
  <c r="I15"/>
  <c r="M9"/>
  <c r="L9"/>
  <c r="AA10"/>
  <c r="O10"/>
  <c r="M10"/>
  <c r="I10"/>
  <c i="2" r="T7"/>
  <c r="M8"/>
  <c r="L8"/>
  <c r="M23"/>
  <c r="L23"/>
  <c r="AA24"/>
  <c r="O24"/>
  <c r="M24"/>
  <c r="I24"/>
  <c r="M18"/>
  <c r="L18"/>
  <c r="AA19"/>
  <c r="O19"/>
  <c r="M19"/>
  <c r="I19"/>
  <c r="M9"/>
  <c r="L9"/>
  <c r="AA14"/>
  <c r="O14"/>
  <c r="M14"/>
  <c r="I14"/>
  <c r="AA10"/>
  <c r="O10"/>
  <c r="M10"/>
  <c r="I10"/>
</calcChain>
</file>

<file path=xl/sharedStrings.xml><?xml version="1.0" encoding="utf-8"?>
<sst xmlns="http://schemas.openxmlformats.org/spreadsheetml/2006/main">
  <si>
    <t>Rekapitulace ceny</t>
  </si>
  <si>
    <t>5813520040-zm02</t>
  </si>
  <si>
    <t>Výstavba mechanizačního střediska Český Těšín-zm02</t>
  </si>
  <si>
    <t>AspeEsticon</t>
  </si>
  <si>
    <t>Celková cena bez DPH:</t>
  </si>
  <si>
    <t>Celková cena s DPH:</t>
  </si>
  <si>
    <t>Objekt</t>
  </si>
  <si>
    <t>Popis</t>
  </si>
  <si>
    <t>Cena bez DPH</t>
  </si>
  <si>
    <t>DPH</t>
  </si>
  <si>
    <t>Cena s DPH</t>
  </si>
  <si>
    <t>Počet neoceněných položek</t>
  </si>
  <si>
    <t>I.</t>
  </si>
  <si>
    <t>Rekonstrukce dílenského zázemí MES Český Těšín</t>
  </si>
  <si>
    <t xml:space="preserve">  PS 02</t>
  </si>
  <si>
    <t>Lakovací kabina</t>
  </si>
  <si>
    <t xml:space="preserve">  PS 03</t>
  </si>
  <si>
    <t>Montážní jáma</t>
  </si>
  <si>
    <t xml:space="preserve">  PS 04</t>
  </si>
  <si>
    <t>Dopravní a manipulační zařízení</t>
  </si>
  <si>
    <t xml:space="preserve">  PS 05</t>
  </si>
  <si>
    <t>Elektrická silnoproudá a slaboproudá zařízení</t>
  </si>
  <si>
    <t xml:space="preserve">  PS 06</t>
  </si>
  <si>
    <t>ASŘ a MaR</t>
  </si>
  <si>
    <t xml:space="preserve">  PS 08.01</t>
  </si>
  <si>
    <t>Přípojka zemního plynu</t>
  </si>
  <si>
    <t xml:space="preserve">  PS 08.02</t>
  </si>
  <si>
    <t>Rozvody médií</t>
  </si>
  <si>
    <t xml:space="preserve">  PS 11</t>
  </si>
  <si>
    <t>Demontáže</t>
  </si>
  <si>
    <t xml:space="preserve">  PS 12</t>
  </si>
  <si>
    <t>Strojní zařízení dílen</t>
  </si>
  <si>
    <t xml:space="preserve">  PS 21</t>
  </si>
  <si>
    <t>Patkové zvedáky</t>
  </si>
  <si>
    <t xml:space="preserve">  PS 22</t>
  </si>
  <si>
    <t>Provozní silnoproudé rozvody</t>
  </si>
  <si>
    <t xml:space="preserve">  SO 01.01</t>
  </si>
  <si>
    <t>Stavební úpravy objektu_dílna mechanizačního střediska</t>
  </si>
  <si>
    <t xml:space="preserve">  SO 01.02</t>
  </si>
  <si>
    <t>Vytápění_dílna mechanizačního střediska</t>
  </si>
  <si>
    <t xml:space="preserve">  SO 01.03</t>
  </si>
  <si>
    <t>Vzduchotechnika_dílna mechanizačního střediska</t>
  </si>
  <si>
    <t xml:space="preserve">  SO 01.04</t>
  </si>
  <si>
    <t>Zdravotechnika_dílna mechanizačního střediska</t>
  </si>
  <si>
    <t xml:space="preserve">  SO 01.05</t>
  </si>
  <si>
    <t>Elektroinstalace a osvětlení_dílna mechanizačního střediska</t>
  </si>
  <si>
    <t xml:space="preserve">  SO 01.05a</t>
  </si>
  <si>
    <t>Elektroinstalace a osvětlení Hromosvod_dílna mechanizačního střediska</t>
  </si>
  <si>
    <t xml:space="preserve">  SO 01.06</t>
  </si>
  <si>
    <t>Poplachový zabezpečovací systém (PZTS)_dílna mechanizačního střediska</t>
  </si>
  <si>
    <t xml:space="preserve">  SO 02</t>
  </si>
  <si>
    <t>Demolice objektu pro mobilní prostředky</t>
  </si>
  <si>
    <t xml:space="preserve">  SO 03.01</t>
  </si>
  <si>
    <t>Stavební úpravy objektu_sklad olejů a nafty</t>
  </si>
  <si>
    <t xml:space="preserve">  SO 03.03</t>
  </si>
  <si>
    <t>Elektroinstalace a osvětlení_sklad olejů a nafty</t>
  </si>
  <si>
    <t xml:space="preserve">  SO 03.03a</t>
  </si>
  <si>
    <t xml:space="preserve">Elektroinstalace a osvětlení -  Hromosvod_sklad olejů a nafty</t>
  </si>
  <si>
    <t xml:space="preserve">  SO 03.04</t>
  </si>
  <si>
    <t>Větrání_sklad olejů a nafty</t>
  </si>
  <si>
    <t xml:space="preserve">  SO 04.01</t>
  </si>
  <si>
    <t>Základy haly_nová opravárenská hala</t>
  </si>
  <si>
    <t xml:space="preserve">  SO 04.02</t>
  </si>
  <si>
    <t>Základy zařízení_nová opravárenská hala</t>
  </si>
  <si>
    <t xml:space="preserve">  SO 04.03</t>
  </si>
  <si>
    <t>Ocelové konstrukce_nová opravárenská hala</t>
  </si>
  <si>
    <t xml:space="preserve">  SO 04.04</t>
  </si>
  <si>
    <t>Opláštění_nová opravárenská hala</t>
  </si>
  <si>
    <t xml:space="preserve">  SO 04.05</t>
  </si>
  <si>
    <t>Vytápění_nová opravárenská hala</t>
  </si>
  <si>
    <t xml:space="preserve">  SO 04.06</t>
  </si>
  <si>
    <t>Vzduchotechnika_nová opravárenská hala</t>
  </si>
  <si>
    <t xml:space="preserve">  SO 04.07</t>
  </si>
  <si>
    <t>Elektroinstalace a osvětlení_nová opravárenská hala</t>
  </si>
  <si>
    <t xml:space="preserve">  SO 04.07a</t>
  </si>
  <si>
    <t>Elektroinstalace a osvětlení - Hromosvod_nová opravárenská hala</t>
  </si>
  <si>
    <t xml:space="preserve">  SO 04.08</t>
  </si>
  <si>
    <t>Kanalizace_nová opravárenská hala</t>
  </si>
  <si>
    <t xml:space="preserve">  SO 04.09</t>
  </si>
  <si>
    <t>Poplachový zabezpečovací systém (PZTS)_nová opravárenská hala</t>
  </si>
  <si>
    <t xml:space="preserve">  SO 04.10</t>
  </si>
  <si>
    <t>Mycí jáma_nová opravárenská hala</t>
  </si>
  <si>
    <t xml:space="preserve">  SO 04.11</t>
  </si>
  <si>
    <t>Fotovoltaické zařízení_nová opravárenská hala</t>
  </si>
  <si>
    <t xml:space="preserve">  SO 05</t>
  </si>
  <si>
    <t>Kolejiště</t>
  </si>
  <si>
    <t xml:space="preserve">  SO 07</t>
  </si>
  <si>
    <t>Elektrické silnoproudé a slaboproudé rozvody</t>
  </si>
  <si>
    <t xml:space="preserve">  SO 11</t>
  </si>
  <si>
    <t>Demolice</t>
  </si>
  <si>
    <t xml:space="preserve">  SO 20.01</t>
  </si>
  <si>
    <t>Základy objektu mytí vozidel_hala pro kryté mytí vozidel</t>
  </si>
  <si>
    <t xml:space="preserve">  SO 20.02</t>
  </si>
  <si>
    <t>Ocelové konstrukce_hala pro kryté mytí vozidel</t>
  </si>
  <si>
    <t xml:space="preserve">  SO 20.03</t>
  </si>
  <si>
    <t>Opláštění objektu_hala pro kryté mytí vozidel</t>
  </si>
  <si>
    <t xml:space="preserve">  SO 20.04</t>
  </si>
  <si>
    <t>Elektroinstalace a osvětlení, hromosvod_hala pro kryté mytí vozidel</t>
  </si>
  <si>
    <t xml:space="preserve">  SO 20.05</t>
  </si>
  <si>
    <t>Vytápění_hala pro kryté mytí vozidel</t>
  </si>
  <si>
    <t xml:space="preserve">  SO 20.05a</t>
  </si>
  <si>
    <t>Vytápění - část MaR_hala pro kryté mytí vozidel</t>
  </si>
  <si>
    <t xml:space="preserve">  SO 20.06</t>
  </si>
  <si>
    <t>Vzduchotechnika_hala pro kryté mytí vozidel</t>
  </si>
  <si>
    <t xml:space="preserve">  SO 20.07</t>
  </si>
  <si>
    <t>Kanalizace_hala pro kryté mytí vozidel</t>
  </si>
  <si>
    <t xml:space="preserve">  SO 20.08</t>
  </si>
  <si>
    <t>Poplachový zabezpečovací systém (PZTS)_hala pro kryté mytí vozidel</t>
  </si>
  <si>
    <t xml:space="preserve">  SO 21</t>
  </si>
  <si>
    <t>Základy sloupových zvedáků vozidel</t>
  </si>
  <si>
    <t>II.</t>
  </si>
  <si>
    <t>Úprava stávajících zpevněných ploch a oplocení areálu MES ČT</t>
  </si>
  <si>
    <t xml:space="preserve">  PS 07</t>
  </si>
  <si>
    <t>Úprava zemnící soustavy</t>
  </si>
  <si>
    <t xml:space="preserve">  PS 13</t>
  </si>
  <si>
    <t>Kamerový systém</t>
  </si>
  <si>
    <t xml:space="preserve">  SO 06</t>
  </si>
  <si>
    <t>Komunikace a zpevněné plochy</t>
  </si>
  <si>
    <t xml:space="preserve">  SO 08</t>
  </si>
  <si>
    <t>Venkovní osvětlení areálu</t>
  </si>
  <si>
    <t xml:space="preserve">  SO 09</t>
  </si>
  <si>
    <t>Oplocení areálu</t>
  </si>
  <si>
    <t xml:space="preserve">  SO 10</t>
  </si>
  <si>
    <t>Odvodnění a kanalizace</t>
  </si>
  <si>
    <t xml:space="preserve">  SO 12</t>
  </si>
  <si>
    <t>Vodovodní přípojka</t>
  </si>
  <si>
    <t>III.</t>
  </si>
  <si>
    <t>Objekt nadzemní nádrže na motorovou naftu včetně výdejního stojanu MES ČT</t>
  </si>
  <si>
    <t xml:space="preserve">  PS 31</t>
  </si>
  <si>
    <t>Zařízení čerpací stanice</t>
  </si>
  <si>
    <t xml:space="preserve">  SO 30.01</t>
  </si>
  <si>
    <t>Základová konstrukce a zpevněné plochy_čerpací stanice</t>
  </si>
  <si>
    <t xml:space="preserve">  SO 30.03</t>
  </si>
  <si>
    <t>Elektroinstalace a osvětlení_čerpací stanice</t>
  </si>
  <si>
    <t>IV.</t>
  </si>
  <si>
    <t>Likvidace odpadů včetně dopravy</t>
  </si>
  <si>
    <t xml:space="preserve">  SO 90-90</t>
  </si>
  <si>
    <t>V.</t>
  </si>
  <si>
    <t>Všeobecný objekt</t>
  </si>
  <si>
    <t xml:space="preserve">  SO 98-98</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</si>
  <si>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</si>
  <si>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</si>
  <si>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</si>
  <si>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</si>
  <si>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</si>
  <si>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</si>
  <si>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</si>
  <si>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</si>
  <si>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</si>
  <si>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</si>
  <si>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</si>
  <si>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</si>
  <si>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</si>
  <si>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</si>
  <si>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</si>
  <si>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</si>
  <si>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</si>
  <si>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</si>
  <si>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</si>
  <si>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</si>
  <si>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</si>
  <si>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02</t>
  </si>
  <si>
    <t>SD</t>
  </si>
  <si>
    <t>01</t>
  </si>
  <si>
    <t>Dodávka technologických zařízení</t>
  </si>
  <si>
    <t>P</t>
  </si>
  <si>
    <t>01R</t>
  </si>
  <si>
    <t/>
  </si>
  <si>
    <t>Kombinovaná lakovací a sušící kabina vč. příslušenství</t>
  </si>
  <si>
    <t>KPL</t>
  </si>
  <si>
    <t>R-položka</t>
  </si>
  <si>
    <t>PP</t>
  </si>
  <si>
    <t>VV</t>
  </si>
  <si>
    <t>TS</t>
  </si>
  <si>
    <t>02R</t>
  </si>
  <si>
    <t>Potrubí VZT</t>
  </si>
  <si>
    <t>02</t>
  </si>
  <si>
    <t>Montáž technologických zařízení</t>
  </si>
  <si>
    <t>03R</t>
  </si>
  <si>
    <t>Položky 01R, 02R</t>
  </si>
  <si>
    <t>HZS</t>
  </si>
  <si>
    <t>Hodinové zúčtovací sazby</t>
  </si>
  <si>
    <t>HZS4212</t>
  </si>
  <si>
    <t>Hodinové zúčtovací sazby ostatních profesí revizní a kontrolní činnost revizní technik specialista</t>
  </si>
  <si>
    <t>HOD</t>
  </si>
  <si>
    <t>CS ÚRS 2023 02</t>
  </si>
  <si>
    <t>PS 03</t>
  </si>
  <si>
    <t>Montážní jáma vč. příslušenství</t>
  </si>
  <si>
    <t>Položka 01R</t>
  </si>
  <si>
    <t>PS 04</t>
  </si>
  <si>
    <t>Mostový jeřáb</t>
  </si>
  <si>
    <t>Krytá třecí kolej</t>
  </si>
  <si>
    <t>M</t>
  </si>
  <si>
    <t>Jeřábová kolejnice</t>
  </si>
  <si>
    <t>04R</t>
  </si>
  <si>
    <t>Položky 01R, 02R, 03R</t>
  </si>
  <si>
    <t>PS 05</t>
  </si>
  <si>
    <t>740</t>
  </si>
  <si>
    <t>Elektromontáže - zkoušky a revize</t>
  </si>
  <si>
    <t>210280003</t>
  </si>
  <si>
    <t>Zkoušky a prohlídky elektrických rozvodů a zařízení celková prohlídka, zkoušení, měření a vyhotovení revizní zprávy pro objem montážních prací přes 500 do 1000</t>
  </si>
  <si>
    <t>KUS</t>
  </si>
  <si>
    <t>Zkoušky a prohlídky elektrických rozvodů a zařízení celková prohlídka, zkoušení, měření a vyhotovení revizní zprávy pro objem montážních prací přes 500 do 1000 tisíc Kč</t>
  </si>
  <si>
    <t>741811012</t>
  </si>
  <si>
    <t>Zkoušky a prohlídky rozvodných zařízení kontrola rozváděčů nn, (1 pole) silových, hmotnosti přes 200 do 300 kg</t>
  </si>
  <si>
    <t>7498151020</t>
  </si>
  <si>
    <t>Provedení technické prohlídky a zkoušky na silnoproudém zařízení, zařízení TV, zařízení NS, transformoven, EPZ pro opravné práce pro objem investičních nákladů</t>
  </si>
  <si>
    <t>Provedení technické prohlídky a zkoušky na silnoproudém zařízení, zařízení TV, zařízení NS, transformoven, EPZ pro opravné práce pro objem investičních nákladů přes 500 do 1000 tisíc Kč, celková prohlídka zařízení provozního souboru nebo stavebního objekt</t>
  </si>
  <si>
    <t>741</t>
  </si>
  <si>
    <t>Elektroinstalace - silnoproud</t>
  </si>
  <si>
    <t>357120000R</t>
  </si>
  <si>
    <t>Rozvaděč R6 (4 pole)</t>
  </si>
  <si>
    <t>358120000R</t>
  </si>
  <si>
    <t>Skříň ovládací MS</t>
  </si>
  <si>
    <t>741210006</t>
  </si>
  <si>
    <t>Montáž rozvodnic oceloplechových nebo plastových bez zapojení vodičů běžných, hmotnosti do 300 kg</t>
  </si>
  <si>
    <t>741210124</t>
  </si>
  <si>
    <t>Montáž rozváděčů litinových, hliníkových nebo plastových bez zapojení vodičů skříněk hmotnosti do 50 kg</t>
  </si>
  <si>
    <t>742</t>
  </si>
  <si>
    <t>Elektroinstalace - slaboproud</t>
  </si>
  <si>
    <t>341235650R</t>
  </si>
  <si>
    <t>Kabel sdělovací OLFLEX CLASSIC 110 4x0,75</t>
  </si>
  <si>
    <t>742121001</t>
  </si>
  <si>
    <t>Montáž kabelů sdělovacích pro vnitřní rozvody počtu žil do 15</t>
  </si>
  <si>
    <t>743</t>
  </si>
  <si>
    <t>Elektromontáže - hrubá montáž</t>
  </si>
  <si>
    <t>130456019600R</t>
  </si>
  <si>
    <t>Pronájem vysokozdvižné plošiny</t>
  </si>
  <si>
    <t>SH</t>
  </si>
  <si>
    <t>14011014</t>
  </si>
  <si>
    <t>trubka ocelová bezešvá hladká jakost 11 353 31,8x2,6mm žárový zinek 6032 ZN</t>
  </si>
  <si>
    <t>210021055</t>
  </si>
  <si>
    <t>Montáž příchytek pro kabely dřevěných nebo plastových kovových, průměru do 40 mm</t>
  </si>
  <si>
    <t>34113035</t>
  </si>
  <si>
    <t>kabel instalační jádro Cu plné izolace PVC plášť PVC 450/750V (CYKY) 5x16mm2</t>
  </si>
  <si>
    <t>34571022</t>
  </si>
  <si>
    <t>trubka elektroinstalační ohebná kovová D 23/28,9 mm</t>
  </si>
  <si>
    <t>34571524R</t>
  </si>
  <si>
    <t>krabice přístrojová odbočná s víčkem s GFS, 132x132 mm</t>
  </si>
  <si>
    <t>35432540</t>
  </si>
  <si>
    <t>příchytka kabelová 11-18mm</t>
  </si>
  <si>
    <t>35811321</t>
  </si>
  <si>
    <t>zásuvka nástěnná 400V/230V 16A - 5pól, řazení 3P+N+PE, šroubové svorky</t>
  </si>
  <si>
    <t>59081452</t>
  </si>
  <si>
    <t>hlásič konvenční tlačítkový červený, prolamovací plast</t>
  </si>
  <si>
    <t>741110333</t>
  </si>
  <si>
    <t>Montáž trubek ochranných s nasunutím nebo našroubováním do krabic ocelových závitových, uložených pevně, O přes 25 do 50 mm</t>
  </si>
  <si>
    <t>741110401</t>
  </si>
  <si>
    <t>Montáž hadic ochranných s nasunutím do krabic kovových, uložených volně, O do 25 mm</t>
  </si>
  <si>
    <t>741112111</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</si>
  <si>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</si>
  <si>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do 4 mm2</t>
  </si>
  <si>
    <t>741112353</t>
  </si>
  <si>
    <t>Montáž krabic pancéřových bez napojení na trubky a lišty a demontáže a montáže víčka otevření nebo uzavření krabic víčkem na 4 šrouby</t>
  </si>
  <si>
    <t>741122234</t>
  </si>
  <si>
    <t>Montáž kabelů měděných bez ukončení uložených volně nebo v liště plných kulatých (např. CYKY) počtu a průřezu žil 5x16 mm2</t>
  </si>
  <si>
    <t>741313052</t>
  </si>
  <si>
    <t>Montáž zásuvek domovních se zapojením vodičů šroubové připojení nástěnných do 25 A, provedení 3P + N + PE</t>
  </si>
  <si>
    <t>741910412</t>
  </si>
  <si>
    <t>Montáž žlabů bez stojiny a výložníků kovových s podpěrkami a příslušenstvím bez víka, šířky do 100 mm</t>
  </si>
  <si>
    <t>741910421</t>
  </si>
  <si>
    <t>Montáž žlabů bez stojiny a výložníků kovových s podpěrkami a příslušenstvím uzavření víkem</t>
  </si>
  <si>
    <t>7421101022R</t>
  </si>
  <si>
    <t>Kabelový žlab drátěný, žárový zinek 60x60 vč. víka a příslušenství</t>
  </si>
  <si>
    <t>742210151</t>
  </si>
  <si>
    <t>Montáž hlásiče tlačítkového se sklíčkem</t>
  </si>
  <si>
    <t>744</t>
  </si>
  <si>
    <t>Elektromontáže - rozvody vodičů měděných</t>
  </si>
  <si>
    <t>341110000R</t>
  </si>
  <si>
    <t>Kabel silový 3x1,5 RE P60-R</t>
  </si>
  <si>
    <t>34111064</t>
  </si>
  <si>
    <t>kabel instalační jádro Cu plné izolace PVC plášť PVC 450/750V (CYKY) 4x2,5mm2</t>
  </si>
  <si>
    <t>34111094</t>
  </si>
  <si>
    <t>kabel instalační jádro Cu plné izolace PVC plášť PVC 450/750V (CYKY) 5x2,5mm2</t>
  </si>
  <si>
    <t>34111100</t>
  </si>
  <si>
    <t>kabel instalační jádro Cu plné izolace PVC plášť PVC 450/750V (CYKY) 5x6mm2</t>
  </si>
  <si>
    <t>34111620</t>
  </si>
  <si>
    <t>kabel silový jádro Cu izolace PVC plášť PVC 0,6/1kV (1-CYKY) 4x35mm2</t>
  </si>
  <si>
    <t>34113034</t>
  </si>
  <si>
    <t>kabel instalační jádro Cu plné izolace PVC plášť PVC 450/750V (CYKY) 5x10mm2</t>
  </si>
  <si>
    <t>34113133</t>
  </si>
  <si>
    <t>kabel silový jádro Cu izolace PVC plášť PVC 0,6/1kV (1-CYKY) 4x240mm2</t>
  </si>
  <si>
    <t>34142160</t>
  </si>
  <si>
    <t>vodič silový s Cu jádrem CYA 25mm2</t>
  </si>
  <si>
    <t>741120203</t>
  </si>
  <si>
    <t>Montáž vodičů izolovaných měděných bez ukončení uložených volně plných a laněných s PVC pláštěm, bezhalogenových, ohniodolných (CY, CHAH-R(V)) průřezu žíly 25 a</t>
  </si>
  <si>
    <t>Montáž vodičů izolovaných měděných bez ukončení uložených volně plných a laněných s PVC pláštěm, bezhalogenových, ohniodolných (CY, CHAH-R(V)) průřezu žíly 25 až 35 mm2</t>
  </si>
  <si>
    <t>741122211</t>
  </si>
  <si>
    <t>Montáž kabelů měděných bez ukončení uložených volně nebo v liště plných kulatých (např. CYKY) počtu a průřezu žil 3x1,5 až 6 mm2</t>
  </si>
  <si>
    <t>741122219</t>
  </si>
  <si>
    <t>Montáž kabelů měděných bez ukončení uložených volně nebo v liště plných kulatých (CYKY) počtu a průřezu žil 4x1,5 až 2,5 mm2</t>
  </si>
  <si>
    <t>741122225</t>
  </si>
  <si>
    <t>Montáž kabelů měděných bez ukončení uložených volně nebo v liště plných kulatých (CYKY) počtu a průřezu žil 3x35+25 mm2, 4x35 mm2</t>
  </si>
  <si>
    <t>741122228</t>
  </si>
  <si>
    <t>Montáž kabelů měděných bez ukončení uložených volně nebo v liště plných kulatých (např. CYKY) počtu a průřezu žil 3x185+95 až 240+120 mm2</t>
  </si>
  <si>
    <t>741122231</t>
  </si>
  <si>
    <t>Montáž kabelů měděných bez ukončení uložených volně nebo v liště plných kulatých (CYKY) počtu a průřezu žil 5x1,5 až 2,5 mm2</t>
  </si>
  <si>
    <t>741122233</t>
  </si>
  <si>
    <t>Montáž kabelů měděných bez ukončení uložených volně nebo v liště plných kulatých (např. CYKY) počtu a průřezu žil 5x10 mm2</t>
  </si>
  <si>
    <t>746</t>
  </si>
  <si>
    <t>Elektromontáže - soubory pro vodiče</t>
  </si>
  <si>
    <t>210100257</t>
  </si>
  <si>
    <t>Ukončení kabelů smršťovací záklopkou nebo páskou se zapojením bez letování žíly do 4x240 mm2</t>
  </si>
  <si>
    <t>741130115</t>
  </si>
  <si>
    <t>Ukončení šňůra 3x0,35 až 4 mm2 se zapojením</t>
  </si>
  <si>
    <t>741130116</t>
  </si>
  <si>
    <t>Ukončení šňůra 3x6 mm2 se zapojením</t>
  </si>
  <si>
    <t>741130132</t>
  </si>
  <si>
    <t>Ukončení šňůra 4x0,5 až 4 mm2 se zapojením</t>
  </si>
  <si>
    <t>741130137</t>
  </si>
  <si>
    <t>Ukončení šňůra 4x35 mm2 se zapojením</t>
  </si>
  <si>
    <t>741130144</t>
  </si>
  <si>
    <t>Ukončení šňůra 5x0,5 až 4 mm2 se zapojením</t>
  </si>
  <si>
    <t>741130145</t>
  </si>
  <si>
    <t>Ukončení šňůra 5x6 mm2 se zapojením</t>
  </si>
  <si>
    <t>741130146</t>
  </si>
  <si>
    <t>Ukončení šňůra 5x10 mm2 se zapojením</t>
  </si>
  <si>
    <t>741130147</t>
  </si>
  <si>
    <t>Ukončení šňůra 5x16 mm2 se zapojením</t>
  </si>
  <si>
    <t>747</t>
  </si>
  <si>
    <t>Elektromontáže - kompletace rozvodů</t>
  </si>
  <si>
    <t>35811685R</t>
  </si>
  <si>
    <t>Vačkový vypínač 400V/10A, v nástěnné krabici IP54, 2x vývodka</t>
  </si>
  <si>
    <t>741310522</t>
  </si>
  <si>
    <t>Montáž spínačů tří nebo čtyřpólových v krytu se zapojením vodičů vačkových s pojistkami 25 A, počet svorek 3 až 6</t>
  </si>
  <si>
    <t>749</t>
  </si>
  <si>
    <t>Elektromontáže - ostatní práce a konstrukce</t>
  </si>
  <si>
    <t>Podružný materiál</t>
  </si>
  <si>
    <t>KOMPL</t>
  </si>
  <si>
    <t>13814223R</t>
  </si>
  <si>
    <t>Pomocné konstrukce žárově zinkované (profily, nosníky závitové tyče apod.)</t>
  </si>
  <si>
    <t>KG</t>
  </si>
  <si>
    <t>741910502</t>
  </si>
  <si>
    <t>Montáž kovových nosných a doplňkových konstrukcí se zhotovením pro rozvodny z profilů ocelových tenkostěnných</t>
  </si>
  <si>
    <t>HZS2231</t>
  </si>
  <si>
    <t>Hodinové zúčtovací sazby profesí PSV provádění stavebních instalací elektrikář</t>
  </si>
  <si>
    <t>PS 06</t>
  </si>
  <si>
    <t>7498151015</t>
  </si>
  <si>
    <t>Provedení technické prohlídky a zkoušky na silnoproudém zařízení, zařízení TV, zařízení NS, transformoven, EPZ pro opravné práce pro objem investičních nákladů přes 100 do 500 tisíc Kč, celková prohlídka zařízení provozního souboru nebo stavebního objektu včetně měření , zařízení tohoto provozního souboru nebo stavebního objektu právnickou osobou na zařízení dle požadavku ČSN, včetně hodnocení a vyhotovení protokolu</t>
  </si>
  <si>
    <t>Elektroinstalace - specifikace</t>
  </si>
  <si>
    <t>SW ŘS v rozvaděči DT1.1, dle specifikace</t>
  </si>
  <si>
    <t>Odporový snímač teploty pro venkovní prostředí, výstup Ni1000/6180ppm, měřící rozsah –30 °C až +100 °C, standardní měřící rozsah –30 °C až +60 °C ,dvouvodičové,</t>
  </si>
  <si>
    <t>Odporový snímač teploty pro venkovní prostředí, výstup Ni1000/6180ppm, měřící rozsah –30 °C až +100 °C, standardní měřící rozsah –30 °C až +60 °C ,dvouvodičové, polyamid, krytí IP 65, vč. vývodky</t>
  </si>
  <si>
    <t>210160130R</t>
  </si>
  <si>
    <t>Montáž měřících přístrojů, bez zapojení vodičů ampérmetru</t>
  </si>
  <si>
    <t>220611215R</t>
  </si>
  <si>
    <t>Odporový snímač teploty příložný s hlavicí, výstup Ni1000/6180ppm, měřící rozsah –30 °C až +130 °C, dvouvodičové, silikon a silamid, krytí IP 65, vč. vývodky</t>
  </si>
  <si>
    <t>222731501R</t>
  </si>
  <si>
    <t>Instalace SW, konfigurace a uvedení do provozu</t>
  </si>
  <si>
    <t>357120600R</t>
  </si>
  <si>
    <t>Rozvaděč DT1.1 dle SDP2</t>
  </si>
  <si>
    <t>360120701R</t>
  </si>
  <si>
    <t>Řídící systém v rozvaděči DT1.1, dle specifikace</t>
  </si>
  <si>
    <t>360120702R</t>
  </si>
  <si>
    <t>Úprava stávajícího SW ŘS v rozvaděči DT1, dle specifikace</t>
  </si>
  <si>
    <t>360120800R</t>
  </si>
  <si>
    <t>Úprava SW vizualizace PROMOTIC na dispečinku OŘ Ostrava, dle specifikace</t>
  </si>
  <si>
    <t>360120801R</t>
  </si>
  <si>
    <t>Rozšíření komunikační části vizualizace dispečinku tepelných zdrojů OŘ Ostrava dle SDP 5.3</t>
  </si>
  <si>
    <t>741210005</t>
  </si>
  <si>
    <t>Montáž rozvodnic oceloplechových nebo plastových bez zapojení vodičů běžných, hmotnosti do 200 kg</t>
  </si>
  <si>
    <t>Rozbočovací krabice, včetně 5x svorek 2,5; 2 x vývodka, IP65</t>
  </si>
  <si>
    <t>34551610R</t>
  </si>
  <si>
    <t>zásuvka jednonásobná s ochr.kolíkem; řazení 2P+PE; 16 A, 250 V AC</t>
  </si>
  <si>
    <t>34571011R</t>
  </si>
  <si>
    <t>Plastová lišta s víkem, PVC, 24 x 22mm</t>
  </si>
  <si>
    <t>34575603</t>
  </si>
  <si>
    <t>žlab kabelový drátěný žárově zinkovaný</t>
  </si>
  <si>
    <t>741110421</t>
  </si>
  <si>
    <t>Montáž hadic ochranných s nasunutím do krabic kovových, uložených pevně, O do 25 mm</t>
  </si>
  <si>
    <t>741110511</t>
  </si>
  <si>
    <t>Montáž lišta a kanálek vkládací šířky do 60 mm s víčkem</t>
  </si>
  <si>
    <t>741313082</t>
  </si>
  <si>
    <t>Montáž zásuvek domovních se zapojením vodičů šroubové připojení venkovní nebo mokré, provedení 2P + PE</t>
  </si>
  <si>
    <t>Kabelový žlab NEREZ, neděrovaný NIXKZN 50x50, vč.víka a přísl.</t>
  </si>
  <si>
    <t>Kabel YCY-JZ 4x1</t>
  </si>
  <si>
    <t>05R</t>
  </si>
  <si>
    <t>Kabel YCY-OZ 2x1</t>
  </si>
  <si>
    <t>06R</t>
  </si>
  <si>
    <t>Kabel YY-JZ 18x0,75</t>
  </si>
  <si>
    <t>07R</t>
  </si>
  <si>
    <t>Kabel YY-JZ 7x0,75</t>
  </si>
  <si>
    <t>08R</t>
  </si>
  <si>
    <t>Kabel YY-JZ 4x0,75</t>
  </si>
  <si>
    <t>09R</t>
  </si>
  <si>
    <t>Kabel YY-OZ 2x0,75</t>
  </si>
  <si>
    <t>10R</t>
  </si>
  <si>
    <t>Kabel Li2YCY - TP</t>
  </si>
  <si>
    <t>13R</t>
  </si>
  <si>
    <t>210800411</t>
  </si>
  <si>
    <t>Montáž izolovaných vodičů měděných do 1 kV bez ukončení uložených v trubkách nebo lištách zatažených plných a laněných s PVC pláštěm, bezhalogenových, ohniodoln</t>
  </si>
  <si>
    <t>Montáž izolovaných vodičů měděných do 1 kV bez ukončení uložených v trubkách nebo lištách zatažených plných a laněných s PVC pláštěm, bezhalogenových, ohniodolných (CY, CHAH-R(V),...) průřezu žíly 0,5 až 16 mm2</t>
  </si>
  <si>
    <t>210812001</t>
  </si>
  <si>
    <t>Montáž kabelu Cu plného nebo laněného do 1 kV žíly 2x1,5 až 6 mm2 (např. CYKY) bez ukončení uloženého volně nebo v liště</t>
  </si>
  <si>
    <t>1</t>
  </si>
  <si>
    <t>2</t>
  </si>
  <si>
    <t>210812031</t>
  </si>
  <si>
    <t>Montáž kabelu Cu plného nebo laněného do 1 kV žíly 4x1,5 až 4 mm2 (např. CYKY) bez ukončení uloženého volně nebo v liště</t>
  </si>
  <si>
    <t>210812071</t>
  </si>
  <si>
    <t>Montáž kabelu Cu plného nebo laněného do 1 kV žíly 7x1,5až 2,5 mm2 (např. CYKY) bez ukončení uloženého volně nebo v liště</t>
  </si>
  <si>
    <t>210812101</t>
  </si>
  <si>
    <t>Montáž kabelu Cu plného nebo laněného do 1 kV žíly 19x1,5 až 2,5 mm2 (např. CYKY) bez ukončení uloženého volně nebo v liště</t>
  </si>
  <si>
    <t>34111030</t>
  </si>
  <si>
    <t>kabel instalační jádro Cu plné izolace PVC plášť PVC 450/750V (CYKY) 3x1,5mm2</t>
  </si>
  <si>
    <t>34111036</t>
  </si>
  <si>
    <t>Kabel CYKY-J 3x2,5</t>
  </si>
  <si>
    <t>34140826</t>
  </si>
  <si>
    <t>vodič silový s Cu jádrem CYA 6mm2</t>
  </si>
  <si>
    <t>Montáž kabelů měděných bez ukončení uložených volně nebo v liště plných kulatých (CYKY) počtu a průřezu žil 3x1,5 až 6 mm2</t>
  </si>
  <si>
    <t>14R</t>
  </si>
  <si>
    <t>Ukončení šňůra 6x0,5 až 4 mm2 se zapojením</t>
  </si>
  <si>
    <t>15R</t>
  </si>
  <si>
    <t>Ukončení šňůra 10x0,5 až 4 mm2 se zapojením</t>
  </si>
  <si>
    <t>16R</t>
  </si>
  <si>
    <t>Ukončení šňůra 18x0,5 až 2,5 mm2 se zapojením</t>
  </si>
  <si>
    <t>741130111</t>
  </si>
  <si>
    <t>Ukončení šňůra 2x0,35 až 4 mm2 se zapojením</t>
  </si>
  <si>
    <t>741130151</t>
  </si>
  <si>
    <t>Ukončení šňůra 7x0,5 až 4 mm2 se zapojením</t>
  </si>
  <si>
    <t>Pomocné konstrukce nerez (profily, nosníky závitové tyče apod.)</t>
  </si>
  <si>
    <t>PS 08.01</t>
  </si>
  <si>
    <t>Zemní práce</t>
  </si>
  <si>
    <t>131251103</t>
  </si>
  <si>
    <t>Hloubení nezapažených jam a zářezů strojně s urovnáním dna do předepsaného profilu a spádu v hornině třídy těžitelnosti I skupiny 3 přes 50 do 100 m3</t>
  </si>
  <si>
    <t>M3</t>
  </si>
  <si>
    <t>174101101</t>
  </si>
  <si>
    <t>Zásyp sypaninou z jakékoliv horniny strojně s uložením výkopku ve vrstvách se zhutněním jam, šachet, rýh nebo kolem objektů v těchto vykopávkách</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</si>
  <si>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</si>
  <si>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</si>
  <si>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</si>
  <si>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58337331</t>
  </si>
  <si>
    <t>štěrkopísek frakce 0/22</t>
  </si>
  <si>
    <t>T</t>
  </si>
  <si>
    <t>4</t>
  </si>
  <si>
    <t>Vodorovné konstrukce</t>
  </si>
  <si>
    <t>14011054</t>
  </si>
  <si>
    <t>trubka ocelová bezešvá hladká jakost 11 353 82,5x3,6mm</t>
  </si>
  <si>
    <t>451572111</t>
  </si>
  <si>
    <t>Lože pod potrubí, stoky a drobné objekty v otevřeném výkopu z kameniva drobného těženého 0 až 4 mm</t>
  </si>
  <si>
    <t>451573111</t>
  </si>
  <si>
    <t>Lože pod potrubí, stoky a drobné objekty v otevřeném výkopu z písku a štěrkopísku do 63 mm</t>
  </si>
  <si>
    <t>454811112</t>
  </si>
  <si>
    <t>Osazení prostupu z ocelových trub se zajištěním polohy v konstrukci z betonu s přivařením na výztuž průměru přes 600 mm</t>
  </si>
  <si>
    <t>5</t>
  </si>
  <si>
    <t>Komunikace pozemní</t>
  </si>
  <si>
    <t>599000010R</t>
  </si>
  <si>
    <t>Rozebrání a oprava asfaltové komunikace, řezání, výměna podkladu tl. 30 cm, asfaltobet.7cm</t>
  </si>
  <si>
    <t>M2</t>
  </si>
  <si>
    <t>723</t>
  </si>
  <si>
    <t>Zdravotechnika - vnitřní plynovod</t>
  </si>
  <si>
    <t>230170011</t>
  </si>
  <si>
    <t>Zkouška těsnosti potrubí DN do 40</t>
  </si>
  <si>
    <t>38822277</t>
  </si>
  <si>
    <t>plynoměr membránový Qmax 65m3/h, PN 0,05MPa, DN 80</t>
  </si>
  <si>
    <t>42200000R</t>
  </si>
  <si>
    <t>Regulátor tlaku, vstupní tlak 145 kPa, výstupní tlak 5 kPa, max. průtok 60 Nm3/h, médium: zemní plyn</t>
  </si>
  <si>
    <t>723111203</t>
  </si>
  <si>
    <t>Potrubí z ocelových trubek závitových černých spojovaných svařováním, bezešvých běžných DN 20</t>
  </si>
  <si>
    <t>723111205</t>
  </si>
  <si>
    <t>Potrubí z ocelových trubek závitových černých spojovaných svařováním, bezešvých běžných DN 32</t>
  </si>
  <si>
    <t>723111206</t>
  </si>
  <si>
    <t>Potrubí z ocelových trubek závitových černých spojovaných svařováním, bezešvých běžných DN 40</t>
  </si>
  <si>
    <t>723160314</t>
  </si>
  <si>
    <t>Přípojky k plynoměrům svařované s ochozem DN 80</t>
  </si>
  <si>
    <t>SOUBOR</t>
  </si>
  <si>
    <t>723170114</t>
  </si>
  <si>
    <t>Potrubí z plastových trub Pe100 spojovaných elektrotvarovkami PN 0,4 MPa (SDR 11) D 32 x 3,0 mm</t>
  </si>
  <si>
    <t>723190909</t>
  </si>
  <si>
    <t>Opravy plynovodního potrubí neúřední zkouška těsnosti dosavadního potrubí</t>
  </si>
  <si>
    <t>723228113R</t>
  </si>
  <si>
    <t>Regulátor tlaku montáž</t>
  </si>
  <si>
    <t>723235112R</t>
  </si>
  <si>
    <t>Kohout kulový,vnitřní-vnitřní DN 20</t>
  </si>
  <si>
    <t>723235114R</t>
  </si>
  <si>
    <t>Kohout kulový,vnitřní-vnitřní DN 32</t>
  </si>
  <si>
    <t>723235115R</t>
  </si>
  <si>
    <t>Kohout kulový,vnitřní-vnitřní DN 40</t>
  </si>
  <si>
    <t>723261915</t>
  </si>
  <si>
    <t>Montáž plynoměrů při rekonstrukci plynoinstalací s odvzdušněním a odzkoušením maximální průtok Q (m3/h) 65 m3/h</t>
  </si>
  <si>
    <t>723261916</t>
  </si>
  <si>
    <t>Montáž plynoměrů při rekonstrukci plynoinstalací s odvzdušněním a odzkoušením maximální průtok Q (m3/h) 100 m3/h</t>
  </si>
  <si>
    <t>723357000R</t>
  </si>
  <si>
    <t>Úprava stávající HUP vč. nových ocelových dveří</t>
  </si>
  <si>
    <t>998723202</t>
  </si>
  <si>
    <t>Přesun hmot pro vnitřní plynovod stanovený procentní sazbou (%) z ceny vodorovná dopravní vzdálenost do 50 m v objektech výšky přes 6 do 12 m</t>
  </si>
  <si>
    <t>%</t>
  </si>
  <si>
    <t>783</t>
  </si>
  <si>
    <t>Dokončovací práce - nátěry</t>
  </si>
  <si>
    <t>783614551</t>
  </si>
  <si>
    <t>Základní nátěr armatur a kovových potrubí jednonásobný potrubí do DN 50 mm syntetický</t>
  </si>
  <si>
    <t xml:space="preserve"> dvojnásobný nátěr 2*31.5 = 63,000 [A]_x000d_
 Celkem: 63 = 63,000 [B]_x000d_</t>
  </si>
  <si>
    <t>783617511</t>
  </si>
  <si>
    <t>Krycí nátěr (email) armatur a kovových potrubí armatur do DN 100 mm dvojnásobný syntetický standardní</t>
  </si>
  <si>
    <t>8</t>
  </si>
  <si>
    <t>Trubní vedení</t>
  </si>
  <si>
    <t>899712111</t>
  </si>
  <si>
    <t>Orientační tabulky na vodovodních a kanalizačních řadech na zdivu</t>
  </si>
  <si>
    <t>899722112</t>
  </si>
  <si>
    <t>Krytí potrubí z plastů výstražnou fólií z PVC šířky 25 cm</t>
  </si>
  <si>
    <t>998</t>
  </si>
  <si>
    <t>Přesun hmot</t>
  </si>
  <si>
    <t>998225111</t>
  </si>
  <si>
    <t>Přesun hmot pro komunikace s krytem z kameniva, monolitickým betonovým nebo živičným dopravní vzdálenost do 200 m jakékoliv délky objektu</t>
  </si>
  <si>
    <t>PS 08.02</t>
  </si>
  <si>
    <t>35-M</t>
  </si>
  <si>
    <t>Montáž čerpadel, kompr.a vodoh.zař.</t>
  </si>
  <si>
    <t>27231810R</t>
  </si>
  <si>
    <t>Hadice tlaková na vodu a vzduch d 20/25 mm</t>
  </si>
  <si>
    <t>350341140R</t>
  </si>
  <si>
    <t>Průmyslová hadice DN 20 vč. koncovek</t>
  </si>
  <si>
    <t>350520000R</t>
  </si>
  <si>
    <t>Šroubový kompresor s integrovanou sušičkou, výtlačný výkon 60m3/hod D+M</t>
  </si>
  <si>
    <t>722130232</t>
  </si>
  <si>
    <t>Potrubí z ocelových trubek pozinkovaných závitových svařovaných běžných DN 20</t>
  </si>
  <si>
    <t>734113112R</t>
  </si>
  <si>
    <t>Kohout kulový uzavírací DN 20 s nav.pří.</t>
  </si>
  <si>
    <t>Rozebrání a oprava asfaltové komunikace, řezání, výměna podkladu tl. 30 cm, asfaltobet.7 cm</t>
  </si>
  <si>
    <t>722</t>
  </si>
  <si>
    <t>Zdravotechnika - vnitřní vodovod</t>
  </si>
  <si>
    <t>722130233</t>
  </si>
  <si>
    <t>Potrubí z ocelových trubek pozinkovaných závitových svařovaných běžných DN 25</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</si>
  <si>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</si>
  <si>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</si>
  <si>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</si>
  <si>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722215113R</t>
  </si>
  <si>
    <t>Kohout kulový uzavírací DN 25 s nav.pří.</t>
  </si>
  <si>
    <t>722215114R</t>
  </si>
  <si>
    <t>Kohout kulový uzavírací DN 25 s nav.pří. nezamrz.</t>
  </si>
  <si>
    <t>722290234</t>
  </si>
  <si>
    <t>Zkoušky, proplach a desinfekce vodovodního potrubí proplach a desinfekce vodovodního potrubí do DN 80</t>
  </si>
  <si>
    <t>722290246</t>
  </si>
  <si>
    <t>Zkoušky, proplach a desinfekce vodovodního potrubí zkoušky těsnosti vodovodního potrubí plastového do DN 40</t>
  </si>
  <si>
    <t>PS 11</t>
  </si>
  <si>
    <t>Demontáže - B.1.01 Kovárna</t>
  </si>
  <si>
    <t>050001000</t>
  </si>
  <si>
    <t>Pronájem jeřábu a dalších pomocných zařízení pro manipulaci při demontáži</t>
  </si>
  <si>
    <t>HZS2212</t>
  </si>
  <si>
    <t>Hodinové zúčtovací sazby profesí PSV provádění stavebních instalací instalatér odborný</t>
  </si>
  <si>
    <t xml:space="preserve"> Demontáž - 8 Ventilátor1 = 1,000 [A]_x000d_</t>
  </si>
  <si>
    <t xml:space="preserve"> Odpojení zařizovacích předmětů B.1.01 Kovárna  8 = 8,000 [A]_x000d_</t>
  </si>
  <si>
    <t>HZS4131</t>
  </si>
  <si>
    <t>Hodinové zúčtovací sazby ostatních profesí obsluha stavebních strojů a zařízení jeřábník</t>
  </si>
  <si>
    <t xml:space="preserve"> Demontáž - 2 Buchar kompresorový , 1 pracovník 8 hod8 = 8,000 [A]_x000d_</t>
  </si>
  <si>
    <t>HZS4132R</t>
  </si>
  <si>
    <t>Hodinová zúčtovací sazba jeřábu</t>
  </si>
  <si>
    <t>HZS4142</t>
  </si>
  <si>
    <t>Hodinové zúčtovací sazby ostatních profesí obsluha stavebních strojů a zařízení vazač břemen odborný</t>
  </si>
  <si>
    <t>HZS4152</t>
  </si>
  <si>
    <t>Hodinové zúčtovací sazby ostatních profesí obsluha stavebních strojů a zařízení mechanik odborný</t>
  </si>
  <si>
    <t xml:space="preserve"> Demontáž - 1 Bruska dvoukotoučová, 2 pracovníci, 5 hod2*5 = 10,000 [A]_x000d_
 Demontáž - 2 Buchar kompresorový, 2 pracovníci, 16 hod2*16 = 32,000 [B]_x000d_
 Demontáž - 3 Kovadlina,  1 pracovníci, 5 hod1*5 = 5,000 [C]_x000d_
 Demontáž - 4 Nůžky páková,  1 pracovníci, 5 hod1*5 = 5,000 [D]_x000d_
 Demontáž - 6 Pracovní stůl vč. svěráku, 1 pracovníci, 1hod1*1 = 1,000 [E]_x000d_
 Demontáž - 7 Výheň kovářská, 2 pracovníci, 5 hod1*5 = 5,000 [F]_x000d_
 Celkem: 10+32+5+5+1+5 = 58,000 [G]_x000d_</t>
  </si>
  <si>
    <t>Demontáže - B.1.03 Svařovna</t>
  </si>
  <si>
    <t xml:space="preserve"> Demontáž - 14 Ventilátor   1 = 1,000 [A]_x000d_</t>
  </si>
  <si>
    <t xml:space="preserve"> Odpojení zařizovacích předmětů B.1.03 Svařovna  1 = 1,000 [A]_x000d_</t>
  </si>
  <si>
    <t>HZS2492</t>
  </si>
  <si>
    <t>Hodinové zúčtovací sazby profesí PSV zednické výpomoci a pomocné práce PSV pomocný dělník PSV</t>
  </si>
  <si>
    <t xml:space="preserve"> Demontáž - 9 Pila pásová, 2 pracovníci, 4hod 2*4 = 8,000 [A]_x000d_
 Demontáž - 10 Pracovní stůl vč. svěráku,2 pracovníci, 1hod 2*1 = 2,000 [B]_x000d_
 Demontáž - 12 Svářečka WTU200 1 pracovníci, 1hod 1*1 = 1,000 [C]_x000d_
 Demontáž - 13 Svařovací stůl 2 pracovníci, 4hod 2*4 = 8,000 [D]_x000d_
 Celkem: 8+2+1+8 = 19,000 [E]_x000d_</t>
  </si>
  <si>
    <t>3</t>
  </si>
  <si>
    <t>Demontáže - B.1.04 Zámečnická dílna</t>
  </si>
  <si>
    <t xml:space="preserve"> Demontáž - 19 Ventilátor   1 = 1,000 [A]_x000d_</t>
  </si>
  <si>
    <t xml:space="preserve"> Odpojení zařizovacích předmětů B.1.04 Zámečnická dílna    1 = 1,000 [A]_x000d_</t>
  </si>
  <si>
    <t xml:space="preserve"> Demontáž - 15 Bruska vrtáků, 1 pracovníci, 2hod 1*2 = 2,000 [A]_x000d_
 Demontáž - 17 Pracovní stůl vč. svěráku, brusky ,2 pracovníci, 5hod 2*5 = 10,000 [B]_x000d_
 Demontáž - 18 Vrtačka sloupová,  1 pracovníci, 2hod 1*2 = 2,000 [C]_x000d_
 Celkem: 2+10+2 = 14,000 [D]_x000d_</t>
  </si>
  <si>
    <t>Demontáže - B.1.05 Mechanická dílna</t>
  </si>
  <si>
    <t xml:space="preserve"> Demontáž - 20 Pracovní stůl , 2 pracovníci, 2hod 2*2 = 4,000 [A]_x000d_
 Demontáž - 21 Vrtačka stolní , 1 pracovník, 1hod 1*1 = 1,000 [B]_x000d_
 Celkem: 4+1 = 5,000 [C]_x000d_</t>
  </si>
  <si>
    <t>Demontáže - B.1.07 Stolárna</t>
  </si>
  <si>
    <t xml:space="preserve"> Odpojení zařizovacích předmětů Demontáže - B.1.07 Stolárna    1 = 1,000 [A]_x000d_</t>
  </si>
  <si>
    <t xml:space="preserve"> Demontáž - 22 Bruska stolní,  1 pracovník, 0,5 hod1*0.5 = 0,500 [A]_x000d_
 Demontáž - 23 Dřevoobráběcí stroj I., 3 pracovníci, 15 hod 3*15 = 45,000 [B]_x000d_
 Demontáž - 24 Dřevoobráběcí stroj II. vč. odsávacího zařízení, 3 pracovníci, 8hod 3*8 = 24,000 [C]_x000d_
 Demontáž - 25 Pila kotoučová ,  1 pracovník, 2 hod1*2 = 2,000 [D]_x000d_
 Demontáž - 26 Bruska stojanová,   1 pracovník, 2 hod1*2 = 2,000 [E]_x000d_
 Demontáž - 27 Pracovní stůl vč. svěráku,  2 pracovníci, 2hod2*2 = 4,000 [F]_x000d_
 Demontáž - 28 Truhlářský stůl , 2 pracovníci, 1 hod2*1 = 2,000 [G]_x000d_
 Demontáž - 29 Vrtačka stolní ,1 pracovník, 2 hod 1*2 = 2,000 [H]_x000d_
 Celkem: 0.5+45+24+2+2+4+2+2 = 81,500 [I]_x000d_</t>
  </si>
  <si>
    <t xml:space="preserve"> mechanik odborný 2 pracovníci, 5 hod2*5 = 10,000 [A]_x000d_
 Celkem: 10 = 10,000 [B]_x000d_</t>
  </si>
  <si>
    <t>6</t>
  </si>
  <si>
    <t>Demontáže - B.1.10 Hlavní mechanická dílna</t>
  </si>
  <si>
    <t xml:space="preserve"> Odpojení zařizovacích předmětů  Demontáž - 30 Ventilátor   1 = 1,000 [A]_x000d_</t>
  </si>
  <si>
    <t xml:space="preserve"> Demontáž - 31 Hydraulický zvedák 4200 kg, 2 pracovníci, 4hod 2*4 = 8,000 [A]_x000d_
 Celkem: 8 = 8,000 [B]_x000d_</t>
  </si>
  <si>
    <t>PS 12</t>
  </si>
  <si>
    <t>Montáže</t>
  </si>
  <si>
    <t>Pronájem jeřábu a dalších pomocných zařízení pro manipulaci při montáži</t>
  </si>
  <si>
    <t xml:space="preserve"> Montáže24 = 24,000 [A]_x000d_
 Celkem: 24 = 24,000 [B]_x000d_</t>
  </si>
  <si>
    <t xml:space="preserve"> Montáž - 1 Bruska dvoukotoučová1 = 1,000 [A]_x000d_
 Montáž - 2 Buchar kompresorový1 = 1,000 [B]_x000d_
 Montáž - 3 Buchar kovadlina2 = 2,000 [C]_x000d_
 Montáž - 5 Bruska vrtáků1 = 1,000 [D]_x000d_
 Montáž - 6 Vrtačka sloupová1 = 1,000 [E]_x000d_
 Montáž - 9 Vrtačka stolní1 = 1,000 [F]_x000d_
 Montáž - 10 Bruska stolní1 = 1,000 [G]_x000d_
 Montáž - 11 Dřevoobráběcí stroj I.2 = 2,000 [H]_x000d_
 Montáž - 12 Dřevoobráběcí stroj II. vč. odsávacího zařízení2 = 2,000 [I]_x000d_
 Montáž - 13 Bruska stojanová1 = 1,000 [J]_x000d_
 Montáž - 14 Hydraulický zvedák 4200 kg1 = 1,000 [K]_x000d_
 Celkem: 1+1+2+1+1+1+1+2+2+1+1 = 14,000 [L]_x000d_</t>
  </si>
  <si>
    <t xml:space="preserve"> Montáž - 2 Buchar kompresorový6 = 6,000 [A]_x000d_
 Montáž - 3 Buchar kovadlina6 = 6,000 [B]_x000d_
 Montáž - 11 Dřevoobráběcí stroj I.6 = 6,000 [C]_x000d_
 Montáž - 12 Dřevoobráběcí stroj II. vč. odsávacího zařízení6 = 6,000 [D]_x000d_
 Montáž - 14 Hydraulický zvedák 4200 kg6 = 6,000 [E]_x000d_
 Celkem: 6+6+6+6+6 = 30,000 [F]_x000d_</t>
  </si>
  <si>
    <t xml:space="preserve"> Seřízení strojů28 = 28,000 [A]_x000d_
 Celkem: 28 = 28,000 [B]_x000d_</t>
  </si>
  <si>
    <t>HZS4151</t>
  </si>
  <si>
    <t>Hodinové zúčtovací sazby ostatních profesí obsluha stavebních strojů a zařízení mechanik</t>
  </si>
  <si>
    <t xml:space="preserve"> Montáž - 1 Bruska dvoukotoučová1 = 1,000 [A]_x000d_
 Montáž - 2 Buchar kompresorový1 = 1,000 [B]_x000d_
 Montáž - 3 Buchar kovadlina20 = 20,000 [C]_x000d_
 Montáž - 5 Bruska vrtáků20 = 20,000 [D]_x000d_
 Montáž - 6 Vrtačka sloupová10 = 10,000 [E]_x000d_
 Montáž - 9 Vrtačka stolní4 = 4,000 [F]_x000d_
 Montáž - 10 Bruska stolní1 = 1,000 [G]_x000d_
 Montáž - 11 Dřevoobráběcí stroj I.30 = 30,000 [H]_x000d_
 Montáž - 12 Dřevoobráběcí stroj II. vč. odsávacího zařízení30 = 30,000 [I]_x000d_
 Montáž - 13 Bruska stojanová2 = 2,000 [J]_x000d_
 Montáž - 14 Hydraulický zvedák 4200 kg20 = 20,000 [K]_x000d_
 Celkem: 1+1+20+20+10+4+1+30+30+2+20 = 139,000 [L]_x000d_</t>
  </si>
  <si>
    <t>PS 21</t>
  </si>
  <si>
    <t>Patkové zvedáky vč. příslušenství</t>
  </si>
  <si>
    <t>PS 22</t>
  </si>
  <si>
    <t>210280001</t>
  </si>
  <si>
    <t>Zkoušky a prohlídky elektrických rozvodů a zařízení celková prohlídka, zkoušení, měření a vyhotovení revizní zprávy pro objem montážních prací do 100 tisíc Kč</t>
  </si>
  <si>
    <t>742110102.R</t>
  </si>
  <si>
    <t>Ukončení šňůr se zapojením počtu a průřezu žil 5x10 mm2</t>
  </si>
  <si>
    <t>35811075R</t>
  </si>
  <si>
    <t>Zásuvka průmyslová s blokovaným vypínačem, nástěnná, krytí IP67, řazení 3P+N+PE</t>
  </si>
  <si>
    <t>741313223</t>
  </si>
  <si>
    <t>Montáž zásuvek průmyslových se zapojením vodičů nástěnných, provedení IP 67 3P+N+PE 63 A</t>
  </si>
  <si>
    <t>31687052</t>
  </si>
  <si>
    <t>lešení trubkové pohledová plocha 50 m2</t>
  </si>
  <si>
    <t>SADA</t>
  </si>
  <si>
    <t>SO 01.01</t>
  </si>
  <si>
    <t>113107132</t>
  </si>
  <si>
    <t>Odstranění podkladů nebo krytů ručně s přemístěním hmot na skládku na vzdálenost do 3 m nebo s naložením na dopravní prostředek z betonu prostého, o tl. vrstvy</t>
  </si>
  <si>
    <t>Odstranění podkladů nebo krytů ručně s přemístěním hmot na skládku na vzdálenost do 3 m nebo s naložením na dopravní prostředek z betonu prostého, o tl. vrstvy přes 150 do 300 mm</t>
  </si>
  <si>
    <t xml:space="preserve"> "`` ```odbourání stávající zpevněné plochy kolem budovy pro zateplení soklu pod úrovní terénu`"_x000d_
 "```detail D6`"_x000d_
 0.5*108.1 = 54,050 [A]_x000d_
 Celkem: 54.05 = 54,050 [B]_x000d_</t>
  </si>
  <si>
    <t>131213702</t>
  </si>
  <si>
    <t>Hloubení nezapažených jam ručně s urovnáním dna do předepsaného profilu a spádu v hornině třídy těžitelnosti I skupiny 3 nesoudržných</t>
  </si>
  <si>
    <t xml:space="preserve"> "`` ```prohloubení výkopu pod podlahou pro základy brusky a bucharu`"_x000d_
 0.1*(2*3*2) = 1,200 [A]_x000d_
 Celkem: 1.2 = 1,200 [B]_x000d_</t>
  </si>
  <si>
    <t>132212131</t>
  </si>
  <si>
    <t>Hloubení nezapažených rýh šířky do 800 mm ručně s urovnáním dna do předepsaného profilu a spádu v hornině třídy těžitelnosti I skupiny 3 soudržných</t>
  </si>
  <si>
    <t xml:space="preserve"> "`` ```výkop kolem budovy pro zateplení soklu pod úrovní terénu`"_x000d_
 "```detail D6`"_x000d_
 0.5*0.3*108.1 = 16,215 [A]_x000d_
 "```prohloubení pro nájezdy u dveří`"_x000d_
 0.25*(2*2*3+5*2*2) = 8,000 [B]_x000d_
 "```prohloubení pro žlab`"_x000d_
 4*0.25*1 = 1,000 [C]_x000d_
 Celkem: 16.215+8+1 = 25,215 [D]_x000d_</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</si>
  <si>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</si>
  <si>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</si>
  <si>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</si>
  <si>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 xml:space="preserve"> "`` ```odvoz přebytečníé zeminy na skládku`"_x000d_
 25.215+1.2-21.575 = 4,840 [A]_x000d_
 Celkem: 4.84 = 4,840 [B]_x000d_</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</si>
  <si>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</si>
  <si>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t>
  </si>
  <si>
    <t xml:space="preserve"> 4.84*10 = 48,400 [A]_x000d_
 Celkem: 48.4 = 48,400 [B]_x000d_</t>
  </si>
  <si>
    <t>171201221</t>
  </si>
  <si>
    <t>902</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</si>
  <si>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</si>
  <si>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</si>
  <si>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 xml:space="preserve"> 4.84*1.7 = 8,228 [A]_x000d_
 Celkem: 8.228 = 8,228 [B]_x000d_</t>
  </si>
  <si>
    <t>174151102</t>
  </si>
  <si>
    <t>Zásyp sypaninou z jakékoliv horniny strojně s uložením výkopku ve vrstvách se zhutněním v prostorách s omezeným pohybem stroje s urovnáním povrchu zásypu</t>
  </si>
  <si>
    <t xml:space="preserve"> "`` ```zásyp montážních jam štěrkopískem`"_x000d_
 "```B.1.11`"_x000d_
 (1*5.7+1*7.4*2)*0.57 = 11,685 [A]_x000d_
 "```B.1.10`"_x000d_
 1*6.6*1.1 = 7,260 [B]_x000d_
 Mezisoučet: 11.685+7.26 = 18,945 [C]_x000d_
 "```zpětný zásyp kolem budovy po zateplení soklu`"_x000d_
 "```detail D6`"_x000d_
 0.5*0.3*108.1 = 16,215 [D]_x000d_
 "```zpětný zásyp kolem základů brusky a bucharu`"_x000d_
 0.1*(2*3*2-1.8*1.4-1.6*0.8) = 0,820 [E]_x000d_
 "```zpětný zásyp kolem nájezdů u dveří`"_x000d_
 0.25*(2*2*3+5*2*2-1.8*1.2*3-3.9*1.2*2) = 4,040 [F]_x000d_
 "```zpětný zásyp kolem žlabu`"_x000d_
 4*0.25*1-4*0.25*0.5 = 0,500 [G]_x000d_
 Mezisoučet: 16.215+0.82+4.04+0.5 = 21,575 [H]_x000d_
 Celkem: 11.685+7.26+16.215+0.82+4.04+0.5 = 40,520 [I]_x000d_</t>
  </si>
  <si>
    <t>181912112</t>
  </si>
  <si>
    <t>Úprava pláně vyrovnáním výškových rozdílů ručně v hornině třídy těžitelnosti I skupiny 3 se zhutněním</t>
  </si>
  <si>
    <t xml:space="preserve"> "`` ```podlaha P1`"_x000d_
 41.4+25.99+19.91+88.2+15.54 = 191,040 [A]_x000d_
 "```základ brusky a bucharu`"_x000d_
 1.8*1.4+1.6*0.8 = 3,800 [B]_x000d_
 "```nájezdy u dveří`"_x000d_
 1.8*1.2*3+3.9*1.2*2 = 15,840 [C]_x000d_
 Celkem: 191.04+3.8+15.84 = 210,680 [D]_x000d_</t>
  </si>
  <si>
    <t>58331200</t>
  </si>
  <si>
    <t>štěrkopísek netříděný</t>
  </si>
  <si>
    <t xml:space="preserve"> "`` ```zásyp montážních jam`"_x000d_
 18.945*2*1.05 = 39,785 [A]_x000d_
 Celkem: 39.785 = 39,785 [B]_x000d_</t>
  </si>
  <si>
    <t>Zakládání</t>
  </si>
  <si>
    <t>275322611</t>
  </si>
  <si>
    <t>Základy z betonu železového (bez výztuže) patky z betonu se zvýšenými nároky na prostředí tř. C 30/37</t>
  </si>
  <si>
    <t xml:space="preserve"> "`` ```základ bucharu a strusky`"_x000d_
 0.5*(1.8*1.4+1.6*0.8) = 1,900 [A]_x000d_
 Celkem: 1.9 = 1,900 [B]_x000d_</t>
  </si>
  <si>
    <t>275351121</t>
  </si>
  <si>
    <t>Bednění základů patek zřízení</t>
  </si>
  <si>
    <t xml:space="preserve"> "`` ```základ bucharu a strusky`"_x000d_
 0.5*(1.8*2+1.4*2+1.6*2+0.8*2) = 5,600 [A]_x000d_
 Celkem: 5.6 = 5,600 [B]_x000d_</t>
  </si>
  <si>
    <t>275351122</t>
  </si>
  <si>
    <t>Bednění základů patek odstranění</t>
  </si>
  <si>
    <t>275362021</t>
  </si>
  <si>
    <t>Výztuž základů patek ze svařovaných sítí z drátů typu KARI</t>
  </si>
  <si>
    <t xml:space="preserve"> "`` ```základ bucharu a strusky`"_x000d_
 7.9*(1.8*1.4*2+1.6*0.8*2+0.5*(1.8*2+1.4*2+1.6*2+0.8*2))*1.2*0.001 = 0,125 [A]_x000d_
 Celkem: 0.125 = 0,125 [B]_x000d_</t>
  </si>
  <si>
    <t>Svislé a kompletní konstrukce</t>
  </si>
  <si>
    <t>13010710</t>
  </si>
  <si>
    <t>ocel profilová jakost S235JR (11 375) průřez I (IPN) 80</t>
  </si>
  <si>
    <t xml:space="preserve"> "`` ```mezi B.1.11 a B.1.14`"_x000d_
 1.5*4*5.94*0.001*1.08 = 0,038 [A]_x000d_
 Celkem: 0.038 = 0,038 [B]_x000d_</t>
  </si>
  <si>
    <t>13010720</t>
  </si>
  <si>
    <t>ocel profilová jakost S235JR (11 375) průřez I (IPN) 180</t>
  </si>
  <si>
    <t xml:space="preserve"> "`` ```zvětšení průjezdu vrat B.1.11 - 2xI180`"_x000d_
 21.9*4.5*2*0.001*1.08 = 0,213 [A]_x000d_
 Celkem: 0.213 = 0,213 [B]_x000d_</t>
  </si>
  <si>
    <t>13010724</t>
  </si>
  <si>
    <t>ocel profilová jakost S235JR (11 375) průřez I (IPN) 220</t>
  </si>
  <si>
    <t xml:space="preserve"> "`` ```zvýšení průjezdu v hlavní mechanické dílně -2xI220`"_x000d_
 31.1*5.3*2*0.001*1.08 = 0,356 [A]_x000d_
 Celkem: 0.356 = 0,356 [B]_x000d_</t>
  </si>
  <si>
    <t>310238211</t>
  </si>
  <si>
    <t>Zazdívka otvorů ve zdivu nadzákladovém cihlami pálenými plochy přes 0,25 m2 do 1 m2 na maltu vápenocementovou</t>
  </si>
  <si>
    <t xml:space="preserve"> "`` ```zmenšení otvorů oken`"_x000d_
 0.45*(1.5*3.2-1.2*1.5+1.2*1.5*4-0.9*1.5*4) = 2,160 [A]_x000d_
 Celkem: 2.16 = 2,160 [B]_x000d_</t>
  </si>
  <si>
    <t>310279842</t>
  </si>
  <si>
    <t>Zazdívka otvorů ve zdivu nadzákladovém nepálenými tvárnicemi plochy přes 1 m2 do 4 m2 , ve zdi tl. do 300 mm</t>
  </si>
  <si>
    <t xml:space="preserve"> "`` ```po dveřích`"_x000d_
 0.3*1*2 = 0,600 [A]_x000d_
 Celkem: 0.6 = 0,600 [B]_x000d_</t>
  </si>
  <si>
    <t>311231117</t>
  </si>
  <si>
    <t>Zdivo z cihel pálených nosné z cihel plných dl. 290 mm P 7 až 15, na maltu ze suché směsi 10 MPa</t>
  </si>
  <si>
    <t xml:space="preserve"> "`` ```zvýšení průjezdu v hlavní mechanické dílně`"_x000d_
 5.3*0.3*0.65 = 1,034 [A]_x000d_
 Celkem: 1.034 = 1,034 [B]_x000d_</t>
  </si>
  <si>
    <t>311273121</t>
  </si>
  <si>
    <t>Zdivo tepelněizolační z pórobetonových tvárnic na tenkovrstvou maltu, pevnost tvárnic do P2, objemová hmotnost do 400 kg/m3,součinitel prostupu tepla U přes 0,1</t>
  </si>
  <si>
    <t>Zdivo tepelněizolační z pórobetonových tvárnic na tenkovrstvou maltu, pevnost tvárnic do P2, objemová hmotnost do 400 kg/m3,součinitel prostupu tepla U přes 0,18 do 0,22, tl. zdiva 450 mm</t>
  </si>
  <si>
    <t xml:space="preserve"> "`` ```zazdívky kolem vrat, oken atd.`"_x000d_
 0.45*(3.2*(0.15*3+0.3)+3.3*2.8-1.5*2.8+1.35*1.5+3*3.2-1.5*3.2) = 6,419 [A]_x000d_
 0.45*(3*3.2-1.2*1.5*2) = 2,700 [B]_x000d_
 Celkem: 6.419+2.7 = 9,119 [C]_x000d_</t>
  </si>
  <si>
    <t>317234410</t>
  </si>
  <si>
    <t>Vyzdívka mezi nosníky cihlami pálenými na maltu cementovou</t>
  </si>
  <si>
    <t xml:space="preserve"> "`` ```zvětšení průjezdu vrat B.1.11 - 2xI180`"_x000d_
 0.25*0.15*4.5*2 = 0,338 [A]_x000d_
 "```zvýšení průjezdu v hlavní mechanické dílně`"_x000d_
 0.3*0.25*5.3 = 0,398 [B]_x000d_
 "```mezi B.1.11 a B.1.14`"_x000d_
 (0.3*0.15*2)*1.5 = 0,135 [C]_x000d_
 Celkem: 0.338+0.398+0.135 = 0,871 [D]_x000d_</t>
  </si>
  <si>
    <t>317941121</t>
  </si>
  <si>
    <t>Osazování ocelových válcovaných nosníků na zdivu I nebo IE nebo U nebo UE nebo L do č. 12 nebo výšky do 120 mm</t>
  </si>
  <si>
    <t xml:space="preserve"> "`` ```mezi B.1.11 a B.1.14`"_x000d_
 1.5*4*5.94*0.001 = 0,036 [A]_x000d_
 Celkem: 0.036 = 0,036 [B]_x000d_</t>
  </si>
  <si>
    <t>317941123</t>
  </si>
  <si>
    <t>Osazování ocelových válcovaných nosníků na zdivu I nebo IE nebo U nebo UE nebo L č. 14 až 22 nebo výšky do 220 mm</t>
  </si>
  <si>
    <t xml:space="preserve"> "`` ```zvětšení průjezdu vrat B.1.11 - 2xI180`"_x000d_
 21.9*4.5*2*0.001 = 0,197 [A]_x000d_
 "```zvýšení průjezdu v hlavní mechanické dílně -2xI220`"_x000d_
 31.1*5.3*2*0.001 = 0,330 [B]_x000d_
 Celkem: 0.197+0.33 = 0,527 [C]_x000d_</t>
  </si>
  <si>
    <t>342272245</t>
  </si>
  <si>
    <t>Příčky z pórobetonových tvárnic hladkých na tenké maltové lože objemová hmotnost do 500 kg/m3, tloušťka příčky 150 mm</t>
  </si>
  <si>
    <t xml:space="preserve"> "`` ```nové příčky`"_x000d_
 3.65*(6.35+6.7) = 47,633 [A]_x000d_
 Celkem: 47.633 = 47,633 [B]_x000d_</t>
  </si>
  <si>
    <t>13010714</t>
  </si>
  <si>
    <t>ocel profilová jakost S235JR (11 375) průřez I (IPN) 120</t>
  </si>
  <si>
    <t xml:space="preserve"> "`` ```podepření krokví nad sklady 2x I120`"_x000d_
 4*11.1*2*0.001*1.08 = 0,096 [A]_x000d_
 Celkem: 0.096 = 0,096 [B]_x000d_</t>
  </si>
  <si>
    <t>411161022</t>
  </si>
  <si>
    <t>Stropy keramické z cihelných stropních vložek HURDIS do válcovaných nosníků osová vzdálenost nosníků do 1100 mm výška válcovaného nosníku 200 mm, z vložky výšky</t>
  </si>
  <si>
    <t>Stropy keramické z cihelných stropních vložek HURDIS do válcovaných nosníků osová vzdálenost nosníků do 1100 mm výška válcovaného nosníku 200 mm, z vložky výšky 80 mm, výplňový materiál lehký beton do 700 kg/m3</t>
  </si>
  <si>
    <t xml:space="preserve"> "`` ```porušený hurdisový strop - obnova`"_x000d_
 15*0.25*1.2 = 4,500 [A]_x000d_
 Celkem: 4.5 = 4,500 [B]_x000d_</t>
  </si>
  <si>
    <t>413232211</t>
  </si>
  <si>
    <t>Zazdívka zhlaví stropních trámů nebo válcovaných nosníků pálenými cihlami válcovaných nosníků, výšky do 150 mm</t>
  </si>
  <si>
    <t xml:space="preserve"> "`` ```podepření krokví nad sklady 2x I120`"_x000d_
 4 = 4,000 [A]_x000d_
 Celkem: 4 = 4,000 [B]_x000d_</t>
  </si>
  <si>
    <t>413232221</t>
  </si>
  <si>
    <t>Zazdívka zhlaví stropních trámů nebo válcovaných nosníků pálenými cihlami válcovaných nosníků, výšky přes 150 do 300 mm</t>
  </si>
  <si>
    <t xml:space="preserve"> "`` ```zvýšení průjezdu v hlavní mechanické dílně 2xI220`"_x000d_
 4 = 4,000 [A]_x000d_
 Celkem: 4 = 4,000 [B]_x000d_</t>
  </si>
  <si>
    <t>413941121</t>
  </si>
  <si>
    <t>Osazování ocelových válcovaných nosníků ve stropech I nebo IE nebo U nebo UE nebo L do č.12 nebo výšky do 120 mm</t>
  </si>
  <si>
    <t xml:space="preserve"> "`` ```podepření krokví nad sklady 2x I120`"_x000d_
 4*11.1*2*0.001 = 0,089 [A]_x000d_
 Celkem: 0.089 = 0,089 [B]_x000d_</t>
  </si>
  <si>
    <t>434311115</t>
  </si>
  <si>
    <t>Stupně dusané z betonu prostého nebo prokládaného kamenem na terén nebo na desku bez potěru, se zahlazením povrchu tř. C 20/25</t>
  </si>
  <si>
    <t xml:space="preserve"> "`` ```mezi B.1.13 a B.1.11`"_x000d_
 1.3*2 = 2,600 [A]_x000d_
 Celkem: 2.6 = 2,600 [B]_x000d_</t>
  </si>
  <si>
    <t>434351141</t>
  </si>
  <si>
    <t>Bednění stupňů betonovaných na podstupňové desce nebo na terénu půdorysně přímočarých zřízení</t>
  </si>
  <si>
    <t>434351142</t>
  </si>
  <si>
    <t>Bednění stupňů betonovaných na podstupňové desce nebo na terénu půdorysně přímočarých odstranění</t>
  </si>
  <si>
    <t>525141112</t>
  </si>
  <si>
    <t>Demontáž koleje na pražcích betonových soustavy R65 rozdělení d</t>
  </si>
  <si>
    <t xml:space="preserve"> "`` ```B.1.10`"_x000d_
 12*2 = 24,000 [A]_x000d_
 "```B.1.09`"_x000d_
 11 = 11,000 [B]_x000d_
 Celkem: 24+11 = 35,000 [C]_x000d_</t>
  </si>
  <si>
    <t>Úpravy povrchů, podlahy a osazování výplní</t>
  </si>
  <si>
    <t>28342205</t>
  </si>
  <si>
    <t>profil začišťovací PVC 6mm s výztužnou tkaninou pro ostění ETICS</t>
  </si>
  <si>
    <t xml:space="preserve"> "`` ```okenní`"_x000d_
 1.5*16+2.8*16+0.9*8+1.5*8+1.2*34+1.5*34 = 179,800 [A]_x000d_
 2.9*14+3.2*14+1.5*4+3.2*4+4*2+3.7*2 = 119,600 [B]_x000d_
 Celkem: 179.8+119.6 = 299,400 [C]_x000d_</t>
  </si>
  <si>
    <t>28375930</t>
  </si>
  <si>
    <t>deska EPS 70 fasádní ?=0,039 tl 20mm</t>
  </si>
  <si>
    <t xml:space="preserve"> "`` ```detail D1 římsa`"_x000d_
 0.22*94.4*1.05 = 21,806 [A]_x000d_
 Celkem: 21.806 = 21,806 [B]_x000d_</t>
  </si>
  <si>
    <t>28375932</t>
  </si>
  <si>
    <t>deska EPS 70 fasádní ?=0,039 tl 40mm</t>
  </si>
  <si>
    <t xml:space="preserve"> "`` ```detail D1 římsa`"_x000d_
 0.48*94.4*1.05 = 47,578 [A]_x000d_
 Celkem: 47.578 = 47,578 [B]_x000d_</t>
  </si>
  <si>
    <t>28375933</t>
  </si>
  <si>
    <t>deska EPS 70 fasádní ?=0,039 tl 50mm</t>
  </si>
  <si>
    <t xml:space="preserve"> "`` ```ostění vrat`"_x000d_
 0.6*(2.9*7+3.2*14+4+3.7*2)*1.05 = 48,195 [A]_x000d_
 Celkem: 48.195 = 48,195 [B]_x000d_</t>
  </si>
  <si>
    <t>28375935</t>
  </si>
  <si>
    <t>deska EPS 70 fasádní ?=0,039 tl 150mm</t>
  </si>
  <si>
    <t xml:space="preserve"> 203.34*1.05 = 213,507 [A]_x000d_
 Celkem: 213.507 = 213,507 [B]_x000d_</t>
  </si>
  <si>
    <t>28376423</t>
  </si>
  <si>
    <t>deska XPS hrana polodrážková a hladký povrch 300kPA tl 120mm</t>
  </si>
  <si>
    <t>CS ÚRS 2023 01</t>
  </si>
  <si>
    <t xml:space="preserve"> 86.48*1.05 = 90,804 [A]_x000d_
 Celkem: 90.804 = 90,804 [B]_x000d_</t>
  </si>
  <si>
    <t>55331487</t>
  </si>
  <si>
    <t>zárubeň jednokřídlá ocelová pro zdění tl stěny 110-150mm rozměru 800/1970, 2100mm</t>
  </si>
  <si>
    <t xml:space="preserve"> "`` ```dle výkazu oken a dveří`"_x000d_
 D/1 1+1 = 2,000 [A]_x000d_
 Celkem: 2 = 2,000 [B]_x000d_</t>
  </si>
  <si>
    <t>55331746</t>
  </si>
  <si>
    <t>zárubeň dvoukřídlá ocelová pro zdění tl stěny 110-150mm rozměru 1250/1970, 2100mm</t>
  </si>
  <si>
    <t xml:space="preserve"> "`` ```dle výkazu oken a dveří`"_x000d_
 D/6 1 = 1,000 [A]_x000d_
 Celkem: 1 = 1,000 [B]_x000d_</t>
  </si>
  <si>
    <t>59051486</t>
  </si>
  <si>
    <t>profil rohový PVC 15x15mm s výztužnou tkaninou š 100mm pro ETICS</t>
  </si>
  <si>
    <t xml:space="preserve"> "`` ```rohové`"_x000d_
 94.4+3.2*2 = 100,800 [A]_x000d_
 1.5*8+2.8*16+0.9*4+1.5*8+1.2*17+1.5*34 = 143,800 [B]_x000d_
 2.9*7+3.2*14+1.5*2+3.2*4+4+3.7*2 = 92,300 [C]_x000d_
 Celkem: 100.8+143.8+92.3 = 336,900 [D]_x000d_</t>
  </si>
  <si>
    <t>59051500</t>
  </si>
  <si>
    <t>profil dilatační stěnový PVC s výztužnou tkaninou pro ETICS</t>
  </si>
  <si>
    <t xml:space="preserve"> "`` ```dilatační`"_x000d_
 3.5*2 = 7,000 [A]_x000d_
 Celkem: 7 = 7,000 [B]_x000d_</t>
  </si>
  <si>
    <t>59051510</t>
  </si>
  <si>
    <t>profil začišťovací s okapnicí PVC s výztužnou tkaninou pro nadpraží ETICS</t>
  </si>
  <si>
    <t xml:space="preserve"> "`` ```okapní`"_x000d_
 94.4+1.5*8+0.9*4+1.2*17+2.9*7+1.5*2+4 = 157,700 [A]_x000d_
 Celkem: 157.7 = 157,700 [B]_x000d_</t>
  </si>
  <si>
    <t>59051512</t>
  </si>
  <si>
    <t>profil začišťovací s okapnicí PVC s výztužnou tkaninou pro parapet ETICS</t>
  </si>
  <si>
    <t xml:space="preserve"> "`` ```parapetní`"_x000d_
 0.9*4+1.2*17 = 24,000 [A]_x000d_
 Celkem: 24 = 24,000 [B]_x000d_</t>
  </si>
  <si>
    <t>59051668</t>
  </si>
  <si>
    <t>profil zakládací Al tl 0,7mm pro ETICS pro izolant tl 150mm</t>
  </si>
  <si>
    <t xml:space="preserve"> 108.1*1.1 = 118,910 [A]_x000d_
 Celkem: 118.91 = 118,910 [B]_x000d_</t>
  </si>
  <si>
    <t>611142001</t>
  </si>
  <si>
    <t>Potažení vnitřních ploch pletivem v ploše nebo pruzích, na plném podkladu sklovláknitým vtlačením do tmelu stropů</t>
  </si>
  <si>
    <t xml:space="preserve"> "`` ```nová omítka stropů`"_x000d_
 41.4+9.45+25.99+46.5+27.56+12.34+19.91+19.91+88.2+131.62+28.01+15.54+20.8+20.8-114.33 = 393,700 [A]_x000d_
 Celkem: 393.7 = 393,700 [B]_x000d_</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</si>
  <si>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</si>
  <si>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</si>
  <si>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</si>
  <si>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612321141</t>
  </si>
  <si>
    <t>Omítka vápenocementová vnitřních ploch nanášená ručně dvouvrstvá, tloušťky jádrové omítky do 10 mm a tloušťky štuku do 3 mm štuková svislých konstrukcí stěn</t>
  </si>
  <si>
    <t xml:space="preserve"> "`` ```nové příčky a zazdívky v obvodové stěně`"_x000d_
 3.65*(6.35*2+6.7*2)+1*2*2 = 99,265 [A]_x000d_
 3.2*(0.15*3+0.3)+1.35*1.5+3*3.2-1.5*3.2+3.3*2.8-1.5*2.8 = 14,265 [B]_x000d_
 3*3.2-1.2*1.5*2+1.5*3.2-1.2*1.5+1.2*1.5*4-0.9*1.5*4 = 10,800 [C]_x000d_
 Celkem: 99.265+14.265+10.8 = 124,330 [D]_x000d_</t>
  </si>
  <si>
    <t>612325302</t>
  </si>
  <si>
    <t>Vápenocementová omítka ostění nebo nadpraží štuková</t>
  </si>
  <si>
    <t xml:space="preserve"> "`` ```nové zazdívky v obvodové stěně`"_x000d_
 0.45*(1.5*5+3.2+3.7*2+4+2.8) = 11,205 [A]_x000d_
 Celkem: 11.205 = 11,205 [B]_x000d_</t>
  </si>
  <si>
    <t>612325422</t>
  </si>
  <si>
    <t>Oprava vápenocementové omítky vnitřních ploch štukové dvouvrstvé, tloušťky do 20 mm a tloušťky štuku do 3 mm stěn, v rozsahu opravované plochy přes 10 do 30%</t>
  </si>
  <si>
    <t xml:space="preserve"> "`` ```oprava omítek stěn`"_x000d_
 "```B.1.01`"_x000d_
 3.65*(6*2+6.9*2) = 94,170 [A]_x000d_
 "```B.1.02`"_x000d_
 3.65*(1.8*2+5.25*2) = 51,465 [B]_x000d_
 "```B.1.03`"_x000d_
 3.65*(5.25*2+4.95*2) = 74,460 [C]_x000d_
 "```B.1.04`"_x000d_
 3.65*(7.75*2+6*2) = 100,375 [D]_x000d_
 "```B.1.05`"_x000d_
 3.65*(5.25*2+5.25*2) = 76,650 [E]_x000d_
 "```B.1.06`"_x000d_
 3.65*(2.35*2+5.25*2) = 55,480 [F]_x000d_
 "```B.1.07`"_x000d_
 3.5*4.4*2+3.8*11.4*2 = 117,440 [G]_x000d_
 "```B.1.08`"_x000d_
 3.65*(5.625*2+3.3*2) = 65,153 [H]_x000d_
 "```B.1.09`"_x000d_
 3.65*(5.625*2+3.3*2) = 65,153 [I]_x000d_
 "```B.1.10`"_x000d_
 3.65*(7.5*2+11.4*2) = 137,970 [J]_x000d_
 "```B.1.11`"_x000d_
 3.65*(11.4*2+7*2+4.3*2+4.6*2+1.4*2) = 209,510 [K]_x000d_
 "```B.1.12`"_x000d_
 3.65*(6.2*2+4.3*2) = 76,650 [L]_x000d_
 "```B.1.13`"_x000d_
 3.5*3.7+3.7*1.95*2 = 27,380 [M]_x000d_
 "```B.1.14`"_x000d_
 4.3*3.7+4.1*1.95*2 = 31,900 [N]_x000d_
 Celkem: 94.17+51.465+74.46+100.375+76.65+55.48+117.44+65.153+65.153+137.97+209.51+76.65+27.38+31.9 = 1183,756 [O]_x000d_</t>
  </si>
  <si>
    <t>615142012</t>
  </si>
  <si>
    <t>Potažení vnitřních ploch pletivem v ploše nebo pruzích, na plném podkladu rabicovým provizorním přichycením nosníků</t>
  </si>
  <si>
    <t xml:space="preserve"> "`` ```zvětšení průjezdu vrat B.1.11 - 2xI180`"_x000d_
 (0.25+0.15)*4.5*2 = 3,600 [A]_x000d_
 "```zvýšení průjezdu v hlavní mechanické dílně 2xI220`"_x000d_
 (0.25+0.2)*5.3*2 = 4,770 [B]_x000d_
 "```mezi B.1.11 a B.1.14`"_x000d_
 (0.3+0.3+0.15*2)*1.5 = 1,350 [C]_x000d_
 Celkem: 3.6+4.77+1.35 = 9,720 [D]_x000d_</t>
  </si>
  <si>
    <t>619995001</t>
  </si>
  <si>
    <t>Začištění omítek (s dodáním hmot) kolem oken, dveří, podlah, obkladů apod.</t>
  </si>
  <si>
    <t>621151001</t>
  </si>
  <si>
    <t>Penetrační nátěr vnějších pastovitých tenkovrstvých omítek akrylátový univerzální podhledů</t>
  </si>
  <si>
    <t xml:space="preserve"> "`` ```detail D1 římsa`"_x000d_
 0.48*94.4 = 45,312 [A]_x000d_
 Celkem: 45.312 = 45,312 [B]_x000d_</t>
  </si>
  <si>
    <t>621211001</t>
  </si>
  <si>
    <t>Montáž kontaktního zateplení lepením a mechanickým kotvením z polystyrenových desek na vnější podhledy, na podklad betonový nebo z lehčeného betonu, z tvárnic k</t>
  </si>
  <si>
    <t>Montáž kontaktního zateplení lepením a mechanickým kotvením z polystyrenových desek na vnější podhledy, na podklad betonový nebo z lehčeného betonu, z tvárnic keramických nebo vápenopískových, tloušťky desek do 40 mm</t>
  </si>
  <si>
    <t>621521012</t>
  </si>
  <si>
    <t>Omítka tenkovrstvá silikátová vnějších ploch probarvená bez penetrace zatíraná (škrábaná ), zrnitost 1,5 mm podhledů</t>
  </si>
  <si>
    <t>622151001</t>
  </si>
  <si>
    <t>Penetrační nátěr vnějších pastovitých tenkovrstvých omítek akrylátový univerzální stěn</t>
  </si>
  <si>
    <t xml:space="preserve"> "`` ```penetrace pod vrchní omítku`"_x000d_
 "```detail D6`"_x000d_
 "```sokl nad zemí`"_x000d_
 0.5*108.1 = 54,050 [A]_x000d_
 "```skladba Z`"_x000d_
 3.2*47.75*2+4.5*12.6-1.5*2.8*8-0.9*1.5*4-1.2*1.5*17 = 292,700 [B]_x000d_
 -2.9*3.2*7-1.5*3.2*2-4*3.7 = -89,360 [C]_x000d_
 "```ostění oken a dveří`"_x000d_
 0.15*(1.5*8+2.8*16+0.9*74+1.5*8+1.2*17+1.5*34+1.5*2+3.2*4) = 33,390 [D]_x000d_
 "```ostění vrat`"_x000d_
 0.6*(2.9*7+3.2*14+4+3.7*2) = 45,900 [E]_x000d_
 "```detail D1 římsa`"_x000d_
 0.22*94.4 = 20,768 [F]_x000d_
 Celkem: 54.05+292.7+-89.36+33.39+45.9+20.768 = 357,448 [G]_x000d_</t>
  </si>
  <si>
    <t>622211001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</si>
  <si>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</si>
  <si>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do 40 mm</t>
  </si>
  <si>
    <t xml:space="preserve"> "`` ```detail D1 římsa`"_x000d_
 0.22*94.4 = 20,768 [A]_x000d_
 Celkem: 20.768 = 20,768 [B]_x000d_</t>
  </si>
  <si>
    <t>622211021</t>
  </si>
  <si>
    <t>Montáž kontaktního zateplení lepením a mechanickým kotvením z polystyrenových desek na vnější stěny, na podklad betonový nebo z lehčeného betonu, z tvárnic keramických nebo vápenopískových, tloušťky desek přes 80 do 120 mm</t>
  </si>
  <si>
    <t xml:space="preserve"> "`` ```detail D6`"_x000d_
 "```sokl pod zemí`"_x000d_
 0.3*108.1 = 32,430 [A]_x000d_
 "```sokl nad zemí`"_x000d_
 0.5*108.1 = 54,050 [B]_x000d_
 Celkem: 32.43+54.05 = 86,480 [C]_x000d_</t>
  </si>
  <si>
    <t>622211031</t>
  </si>
  <si>
    <t>Montáž kontaktního zateplení lepením a mechanickým kotvením z polystyrenových desek na vnější stěny, na podklad betonový nebo z lehčeného betonu, z tvárnic keramických nebo vápenopískových, tloušťky desek přes 120 do 160 mm</t>
  </si>
  <si>
    <t xml:space="preserve"> "`` ```skladba Z`"_x000d_
 3.2*47.75*2+4.5*12.6-1.5*2.8*8-0.9*1.5*4-1.2*1.5*17 = 292,700 [A]_x000d_
 -2.9*3.2*7-1.5*3.2*2-4*3.7 = -89,360 [B]_x000d_
 Celkem: 292.7+-89.36 = 203,340 [C]_x000d_</t>
  </si>
  <si>
    <t>622212061</t>
  </si>
  <si>
    <t>Montáž kontaktního zateplení vnějšího ostění, nadpraží nebo parapetu lepením z polystyrenových desek hloubky špalet přes 200 do 400 mm, tloušťky desek přes 40 d</t>
  </si>
  <si>
    <t>Montáž kontaktního zateplení vnějšího ostění, nadpraží nebo parapetu lepením z polystyrenových desek hloubky špalet přes 200 do 400 mm, tloušťky desek přes 40 do 80 mm</t>
  </si>
  <si>
    <t xml:space="preserve"> "`` ```ostění vrat`"_x000d_
 2*(2.9*7+3.2*14+4+3.7*2) = 153,000 [A]_x000d_
 Celkem: 153 = 153,000 [B]_x000d_</t>
  </si>
  <si>
    <t>622252001</t>
  </si>
  <si>
    <t>Montáž profilů kontaktního zateplení zakládacích soklových připevněných hmoždinkami</t>
  </si>
  <si>
    <t xml:space="preserve"> "`` ```detail D6`"_x000d_
 108.1 = 108,100 [A]_x000d_
 Celkem: 108.1 = 108,100 [B]_x000d_</t>
  </si>
  <si>
    <t>622252002</t>
  </si>
  <si>
    <t>Montáž profilů kontaktního zateplení ostatních stěnových, dilatačních apod. lepených do tmelu</t>
  </si>
  <si>
    <t xml:space="preserve"> "`` ```rohové`"_x000d_
 94.4+3.2*2 = 100,800 [A]_x000d_
 1.5*8+2.8*16+0.9*4+1.5*8+1.2*17+1.5*34 = 143,800 [B]_x000d_
 2.9*7+3.2*14+1.5*2+3.2*4+4+3.7*2 = 92,300 [C]_x000d_
 "```okapní`"_x000d_
 94.4+1.5*8+0.9*4+1.2*17+2.9*7+1.5*2+4 = 157,700 [D]_x000d_
 "```parapetní`"_x000d_
 0.9*4+1.2*17 = 24,000 [E]_x000d_
 "```okenní`"_x000d_
 1.5*16+2.8*16+0.9*8+1.5*8+1.2*34+1.5*34 = 179,800 [F]_x000d_
 2.9*14+3.2*14+1.5*4+3.2*4+4*2+3.7*2 = 119,600 [G]_x000d_
 "```dilatační`"_x000d_
 3.5*2 = 7,000 [H]_x000d_
 Celkem: 100.8+143.8+92.3+157.7+24+179.8+119.6+7 = 825,000 [I]_x000d_</t>
  </si>
  <si>
    <t>622511112</t>
  </si>
  <si>
    <t>Omítka tenkovrstvá akrylátová vnějších ploch probarvená bez penetrace mozaiková střednězrnná stěn</t>
  </si>
  <si>
    <t xml:space="preserve"> "`` ```detail D6`"_x000d_
 "```sokl nad zemí`"_x000d_
 0.5*108.1 = 54,050 [A]_x000d_
 Celkem: 54.05 = 54,050 [B]_x000d_</t>
  </si>
  <si>
    <t>622521012</t>
  </si>
  <si>
    <t>Omítka tenkovrstvá silikátová vnějších ploch probarvená bez penetrace zatíraná (škrábaná ), zrnitost 1,5 mm stěn</t>
  </si>
  <si>
    <t xml:space="preserve"> "`` ```skladba Z`"_x000d_
 3.2*47.75*2+4.5*12.6-1.5*2.8*8-0.9*1.5*4-1.2*1.5*17 = 292,700 [A]_x000d_
 -2.9*3.2*7-1.5*3.2*2-4*3.7 = -89,360 [B]_x000d_
 "```ostění oken a dveří`"_x000d_
 0.15*(1.5*8+2.8*16+0.9*74+1.5*8+1.2*17+1.5*34+1.5*2+3.2*4) = 33,390 [C]_x000d_
 "```ostění vrat`"_x000d_
 0.6*(2.9*7+3.2*14+4+3.7*2) = 45,900 [D]_x000d_
 "```detail D1 římsa`"_x000d_
 0.22*94.4 = 20,768 [E]_x000d_
 Celkem: 292.7+-89.36+33.39+45.9+20.768 = 303,398 [F]_x000d_</t>
  </si>
  <si>
    <t>622-R1</t>
  </si>
  <si>
    <t>Příprava povrchu stávající fasády před zateplením - očištění, odmaštění, oprava povrchu atd.</t>
  </si>
  <si>
    <t xml:space="preserve"> "`` ```sokl pod zemí`"_x000d_
 0.3*108.1 = 32,430 [A]_x000d_
 "```sokl nad zemí`"_x000d_
 0.5*108.1 = 54,050 [B]_x000d_
 "```skladba Z`"_x000d_
 3.2*47.75*2+4.5*12.6-1.5*2.8*8-0.9*1.5*4-1.2*1.5*17 = 292,700 [C]_x000d_
 -2.9*3.2*7-1.5*3.2*2-4*3.7 = -89,360 [D]_x000d_
 "```ostění vrat`"_x000d_
 0.6*(2.9*7+3.2*14+4+3.7*2) = 45,900 [E]_x000d_
 "```omítka komínů`"_x000d_
 0.6*(4*3*4+4*0.8*2) = 32,640 [F]_x000d_
 0.8*(1*2+0.6*2) = 2,560 [G]_x000d_
 Celkem: 32.43+54.05+292.7+-89.36+45.9+32.64+2.56 = 370,920 [H]_x000d_</t>
  </si>
  <si>
    <t>623142001</t>
  </si>
  <si>
    <t>Potažení vnějších ploch pletivem v ploše nebo pruzích, na plném podkladu sklovláknitým vtlačením do tmelu pilířů nebo sloupů</t>
  </si>
  <si>
    <t xml:space="preserve"> "`` ```omítka komínů`"_x000d_
 0.6*(4*3*4+4*0.8*2) = 32,640 [A]_x000d_
 0.8*(1*2+0.6*2) = 2,560 [B]_x000d_
 Celkem: 32.64+2.56 = 35,200 [C]_x000d_</t>
  </si>
  <si>
    <t>623521012</t>
  </si>
  <si>
    <t>Omítka tenkovrstvá silikátová vnějších ploch probarvená bez penetrace zatíraná (škrábaná ), zrnitost 1,5 mm pilířů nebo sloupů</t>
  </si>
  <si>
    <t>629991011</t>
  </si>
  <si>
    <t>Zakrytí vnějších ploch před znečištěním včetně pozdějšího odkrytí výplní otvorů a svislých ploch fólií přilepenou lepící páskou</t>
  </si>
  <si>
    <t xml:space="preserve"> "`` ```okna`"_x000d_
 1.5*2.8*8+0.9*1.5*4+1.2*1.5*17 = 69,600 [A]_x000d_
 2.9*3.2*7+1.5*3.2*2+4*3.7 = 89,360 [B]_x000d_
 Celkem: 69.6+89.36 = 158,960 [C]_x000d_</t>
  </si>
  <si>
    <t>631311122</t>
  </si>
  <si>
    <t>Mazanina z betonu prostého bez zvýšených nároků na prostředí tl. přes 80 do 120 mm tř. C 8/10</t>
  </si>
  <si>
    <t xml:space="preserve"> "`` ```podlaha P1 - podkladní beton`"_x000d_
 0.1*(41.4+25.99+19.91+88.2+15.54) = 19,104 [A]_x000d_
 Celkem: 19.104 = 19,104 [B]_x000d_</t>
  </si>
  <si>
    <t>631311135</t>
  </si>
  <si>
    <t>Mazanina z betonu prostého bez zvýšených nároků na prostředí tl. přes 120 do 240 mm tř. C 20/25 XC2</t>
  </si>
  <si>
    <t xml:space="preserve"> "`` ```podlaha P1`"_x000d_
 0.15*(41.4+25.99+19.91+88.2+15.54) = 28,656 [A]_x000d_
 "```na kanálech v B.1.11`"_x000d_
 0.15*(7.4*1*2+1*5.7) = 3,075 [B]_x000d_
 "```nájezdy u dveří`"_x000d_
 0.15*(1.8*1.2*3+3.9*1.2*2) = 2,376 [C]_x000d_
 "```obetonování čistících rohoží`"_x000d_
 0.1*6*1.2*0.6+0.1*0.2*6*(1.2*2+0.6*2) = 0,864 [D]_x000d_
 Celkem: 28.656+3.075+2.376+0.864 = 34,971 [E]_x000d_</t>
  </si>
  <si>
    <t>631319013</t>
  </si>
  <si>
    <t>Příplatek k cenám mazanin za úpravu povrchu mazaniny přehlazením, mazanina tl. přes 120 do 240 mm</t>
  </si>
  <si>
    <t>631319175</t>
  </si>
  <si>
    <t>Příplatek k cenám mazanin za stržení povrchu spodní vrstvy mazaniny latí před vložením výztuže nebo pletiva pro tl. obou vrstev mazaniny přes 120 do 240 mm</t>
  </si>
  <si>
    <t>631319185</t>
  </si>
  <si>
    <t>Příplatek k cenám mazanin za sklon přes 15° do 35° od vodorovné roviny mazanina tl. přes 120 do 240 mm</t>
  </si>
  <si>
    <t xml:space="preserve"> "`` ```nájezdy u dveří`"_x000d_
 0.15*(1.8*1.2*3+3.9*1.2*2) = 2,376 [A]_x000d_
 Celkem: 2.376 = 2,376 [B]_x000d_</t>
  </si>
  <si>
    <t>631351101</t>
  </si>
  <si>
    <t>Bednění v podlahách rýh a hran zřízení</t>
  </si>
  <si>
    <t>631351102</t>
  </si>
  <si>
    <t>Bednění v podlahách rýh a hran odstranění</t>
  </si>
  <si>
    <t>631351111</t>
  </si>
  <si>
    <t>Bednění v podlahách otvorů a prostupů zřízení</t>
  </si>
  <si>
    <t>631351112</t>
  </si>
  <si>
    <t>Bednění v podlahách otvorů a prostupů odstranění</t>
  </si>
  <si>
    <t>631362021</t>
  </si>
  <si>
    <t>Výztuž mazanin ze svařovaných sítí z drátů typu KARI</t>
  </si>
  <si>
    <t xml:space="preserve"> "`` ```podlaha P1`"_x000d_
 7.9*2*(41.4+25.99+19.91+88.2+15.54)*0.001*1.1 = 3,320 [A]_x000d_
 "```na kanálech v B.1.11`"_x000d_
 7.9*2*(7.4*1*2+1*5.7)*0.001*1.1 = 0,356 [B]_x000d_
 "```nájezdy u dveří`"_x000d_
 7.9*2*(1.8*1.2*3+3.9*1.2*2)*0.001*1.1 = 0,275 [C]_x000d_
 Celkem: 3.32+0.356+0.275 = 3,951 [D]_x000d_</t>
  </si>
  <si>
    <t>632450121</t>
  </si>
  <si>
    <t>Potěr cementový vyrovnávací ze suchých směsí v pásu o průměrné (střední) tl. od 10 do 20 mm</t>
  </si>
  <si>
    <t xml:space="preserve"> "`` ```detail D2`"_x000d_
 0.6*12.3 = 7,380 [A]_x000d_
 Celkem: 7.38 = 7,380 [B]_x000d_</t>
  </si>
  <si>
    <t>632453426</t>
  </si>
  <si>
    <t>Potěr průmyslový samonivelační ze suchých směsí podkladní pro těžký provoz, tl. přes 25 do 30 mm</t>
  </si>
  <si>
    <t xml:space="preserve"> "`` ```podlaha P2`"_x000d_
 (9.45+46.5+27.56+50.16+19.91+131.62+28.01+20.8+20.8+12.34) = 367,150 [A]_x000d_
 Celkem: 367.15 = 367,150 [B]_x000d_</t>
  </si>
  <si>
    <t>633811111</t>
  </si>
  <si>
    <t>Broušení betonových podlah nerovností do 2 mm (stržení šlemu)</t>
  </si>
  <si>
    <t xml:space="preserve"> "`` ```podlaha P1`"_x000d_
 41.4+25.99+19.91+88.2+15.54 = 191,040 [A]_x000d_
 Celkem: 191.04 = 191,040 [B]_x000d_</t>
  </si>
  <si>
    <t>634662113</t>
  </si>
  <si>
    <t>Výplň dilatačních spar mazanin akrylátovým tmelem, šířka spáry přes 15 do 20 mm</t>
  </si>
  <si>
    <t xml:space="preserve"> "`` ```základ bucharu a strusky`"_x000d_
 (1.8*2+1.4*2+1.6*2+0.8*2) = 11,200 [A]_x000d_
 Celkem: 11.2 = 11,200 [B]_x000d_</t>
  </si>
  <si>
    <t>635111215</t>
  </si>
  <si>
    <t>Násyp ze štěrkopísku, písku nebo kameniva pod podlahy se zhutněním ze štěrkopísku</t>
  </si>
  <si>
    <t xml:space="preserve"> "`` ```podlaha P1`"_x000d_
 0.15*(41.4+25.99+19.91+88.2+15.54) = 28,656 [A]_x000d_
 "```nájezdy u dveří`"_x000d_
 0.3*(1.8*1.2*3+3.9*1.2*2) = 4,752 [B]_x000d_
 Celkem: 28.656+4.752 = 33,408 [C]_x000d_</t>
  </si>
  <si>
    <t>642942611</t>
  </si>
  <si>
    <t>Osazování zárubní nebo rámů kovových dveřních lisovaných nebo z úhelníků bez dveřních křídel na montážní pěnu, plochy otvoru do 2,5 m2</t>
  </si>
  <si>
    <t>642942721</t>
  </si>
  <si>
    <t>Osazování zárubní nebo rámů kovových dveřních lisovaných nebo z úhelníků bez dveřních křídel na montážní pěnu, plochy otvoru přes 2,5 do 4,5 m2</t>
  </si>
  <si>
    <t>711</t>
  </si>
  <si>
    <t>Izolace proti vodě, vlhkosti a plynům</t>
  </si>
  <si>
    <t>11163153</t>
  </si>
  <si>
    <t>emulze asfaltová penetrační</t>
  </si>
  <si>
    <t>LITR</t>
  </si>
  <si>
    <t xml:space="preserve"> "`` ```podlaha P1`"_x000d_
 (41.4+25.99+19.91+88.2+15.54)*0.4*1.15 = 87,878 [A]_x000d_
 "```podlaha P1 - vytažení`"_x000d_
 0.2*(26.7+20.4+17.85+37.8+15.8)*0.45*1.2 = 12,803 [B]_x000d_
 Celkem: 87.878+12.803 = 100,681 [C]_x000d_</t>
  </si>
  <si>
    <t>62853004</t>
  </si>
  <si>
    <t>pás asfaltový natavitelný modifikovaný SBS tl 4,0mm s vložkou ze skleněné tkaniny a spalitelnou PE fólií nebo jemnozrnným minerálním posypem na horním povrchu</t>
  </si>
  <si>
    <t xml:space="preserve"> "`` ```podlaha P1`"_x000d_
 (41.4+25.99+19.91+88.2+15.54)*1.15 = 219,696 [A]_x000d_
 "```podlaha P1 - vytažení`"_x000d_
 0.2*(26.7+20.4+17.85+37.8+15.8)*1.2 = 28,452 [B]_x000d_
 Celkem: 219.696+28.452 = 248,148 [C]_x000d_</t>
  </si>
  <si>
    <t>711111001</t>
  </si>
  <si>
    <t>Provedení izolace proti zemní vlhkosti natěradly a tmely za studena na ploše vodorovné V nátěrem penetračním</t>
  </si>
  <si>
    <t>711112001</t>
  </si>
  <si>
    <t>Provedení izolace proti zemní vlhkosti natěradly a tmely za studena na ploše svislé S nátěrem penetračním</t>
  </si>
  <si>
    <t xml:space="preserve"> "`` ```podlaha P1 - vytažení`"_x000d_
 0.2*(26.7+20.4+17.85+37.8+15.8) = 23,710 [A]_x000d_
 Celkem: 23.71 = 23,710 [B]_x000d_</t>
  </si>
  <si>
    <t>711131811</t>
  </si>
  <si>
    <t>Odstranění izolace proti zemní vlhkosti na ploše vodorovné V</t>
  </si>
  <si>
    <t xml:space="preserve"> "`` ```odstranění izolace podlah`"_x000d_
 "```B.1.13`"_x000d_
 (3.7*1.95) = 7,215 [A]_x000d_
 "```B.1.14`"_x000d_
 (3.7*1.95) = 7,215 [B]_x000d_
 "```B.1.10`"_x000d_
 (7.5*11.4) = 85,500 [C]_x000d_
 "```B.1.09`"_x000d_
 (5.625*3.3) = 18,563 [D]_x000d_
 "```B.1.01`"_x000d_
 (6*6.9) = 41,400 [E]_x000d_
 "```B.1.03`"_x000d_
 (5.25*4.95) = 25,988 [F]_x000d_
 Celkem: 7.215+7.215+85.5+18.563+41.4+25.988 = 185,881 [G]_x000d_</t>
  </si>
  <si>
    <t>711141559</t>
  </si>
  <si>
    <t>Provedení izolace proti zemní vlhkosti pásy přitavením NAIP na ploše vodorovné V</t>
  </si>
  <si>
    <t>711142559</t>
  </si>
  <si>
    <t>Provedení izolace proti zemní vlhkosti pásy přitavením NAIP na ploše svislé S</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</si>
  <si>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</si>
  <si>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</si>
  <si>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</si>
  <si>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</si>
  <si>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</si>
  <si>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</si>
  <si>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</si>
  <si>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</si>
  <si>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 xml:space="preserve"> 19.68*0.4*1.15 = 9,053 [A]_x000d_
 24.57*0.45*1.2 = 13,268 [B]_x000d_
 Celkem: 9.053+13.268 = 22,321 [C]_x000d_</t>
  </si>
  <si>
    <t>28322012</t>
  </si>
  <si>
    <t>fólie hydroizolační střešní mPVC mechanicky kotvená tl 1,5mm šedá</t>
  </si>
  <si>
    <t xml:space="preserve"> "`` ```skladba S`"_x000d_
 (462.282+102.924+11.664)*1.15 = 663,401 [A]_x000d_
 "```detail D1`"_x000d_
 (0.5+0.315)*94.4*1.2 = 92,323 [B]_x000d_
 "```detail D2`"_x000d_
 (0.72+0.2)*12.3*1.2 = 13,579 [C]_x000d_
 "```detail D3`"_x000d_
 0.4*13.5*1.2 = 6,480 [D]_x000d_
 "```detail D4`"_x000d_
 0.25*2*7*1.2 = 4,200 [E]_x000d_
 "```detail D5`"_x000d_
 (0.7+0.2*2)*22.6*1.2 = 29,832 [F]_x000d_
 Celkem: 663.401+92.323+13.579+6.48+4.2+29.832 = 809,815 [G]_x000d_</t>
  </si>
  <si>
    <t>28322069a</t>
  </si>
  <si>
    <t xml:space="preserve">profil koutový (rohový) 100 pro  fólie</t>
  </si>
  <si>
    <t xml:space="preserve"> "`` ```detail D1`"_x000d_
 188.8*1.1 = 207,680 [A]_x000d_
 "```detail D2`"_x000d_
 12.3*1.1 = 13,530 [B]_x000d_
 "```detail D5`"_x000d_
 22.6*4 = 90,400 [C]_x000d_
 Celkem: 207.68+13.53+90.4 = 311,610 [D]_x000d_</t>
  </si>
  <si>
    <t>28322069aa</t>
  </si>
  <si>
    <t xml:space="preserve">profil koutový (rohový) 150 pro  fólie</t>
  </si>
  <si>
    <t xml:space="preserve"> "`` ```detail D4`"_x000d_
 7 = 7,000 [A]_x000d_
 Celkem: 7 = 7,000 [B]_x000d_</t>
  </si>
  <si>
    <t>28322069b</t>
  </si>
  <si>
    <t xml:space="preserve">profil koutový (rohový) 200 pro  fólie</t>
  </si>
  <si>
    <t xml:space="preserve"> "`` ```detail D3`"_x000d_
 13.5 = 13,500 [A]_x000d_
 Celkem: 13.5 = 13,500 [B]_x000d_</t>
  </si>
  <si>
    <t>28322069c</t>
  </si>
  <si>
    <t xml:space="preserve">lišta upevňovací pro  fólie</t>
  </si>
  <si>
    <t xml:space="preserve"> "`` ```detail D3`"_x000d_
 0.1*14 = 1,400 [A]_x000d_
 Celkem: 1.4 = 1,400 [B]_x000d_</t>
  </si>
  <si>
    <t xml:space="preserve"> 19.68*1.15 = 22,632 [A]_x000d_
 24.57*1.2 = 29,484 [B]_x000d_
 Celkem: 22.632+29.484 = 52,116 [C]_x000d_</t>
  </si>
  <si>
    <t>69311164</t>
  </si>
  <si>
    <t>geotextilie tkaná PES 150/50kN/m</t>
  </si>
  <si>
    <t xml:space="preserve"> "`` ```skladba S1`"_x000d_
 576.87*1.15 = 663,401 [A]_x000d_
 "```detail D1`"_x000d_
 (0.5+0.315)*94.4*1.2 = 92,323 [B]_x000d_
 "```detail D2`"_x000d_
 (0.72+0.2)*12.3*1.2 = 13,579 [C]_x000d_
 "```detail D3`"_x000d_
 0.4*13.5*1.2 = 6,480 [D]_x000d_
 "```detail D4`"_x000d_
 0.25*2*7*1.2 = 4,200 [E]_x000d_
 "```detail D5`"_x000d_
 (0.7+0.2*2)*22.6*1.2 = 29,832 [F]_x000d_
 Celkem: 663.401+92.323+13.579+6.48+4.2+29.832 = 809,815 [G]_x000d_</t>
  </si>
  <si>
    <t>712311101</t>
  </si>
  <si>
    <t>Provedení povlakové krytiny střech plochých do 10° natěradly a tmely za studena nátěrem lakem penetračním nebo asfaltovým</t>
  </si>
  <si>
    <t xml:space="preserve"> "`` ```detail D2`"_x000d_
 0.2*12.3 = 2,460 [A]_x000d_
 "```detail D4`"_x000d_
 0.2*7 = 1,400 [B]_x000d_
 "```detail D5`"_x000d_
 0.7*22.6 = 15,820 [C]_x000d_
 Celkem: 2.46+1.4+15.82 = 19,680 [D]_x000d_</t>
  </si>
  <si>
    <t>712341559</t>
  </si>
  <si>
    <t>Provedení povlakové krytiny střech plochých do 10° pásy přitavením NAIP v plné ploše</t>
  </si>
  <si>
    <t>712363544</t>
  </si>
  <si>
    <t>Provedení povlakové krytiny střech plochých do 10° s mechanicky kotvenou izolací včetně položení fólie a horkovzdušného svaření tl. tepelné izolace přes 200 do</t>
  </si>
  <si>
    <t>Provedení povlakové krytiny střech plochých do 10° s mechanicky kotvenou izolací včetně položení fólie a horkovzdušného svaření tl. tepelné izolace přes 200 do 240 mm budovy výšky do 18 m, kotvené do betonu vnitřní pole</t>
  </si>
  <si>
    <t xml:space="preserve"> "`` ```Skladba S`"_x000d_
 12.3*(19.75+27.15)-102.924-11.664 = 462,282 [A]_x000d_
 Celkem: 462.282 = 462,282 [B]_x000d_</t>
  </si>
  <si>
    <t>712363545</t>
  </si>
  <si>
    <t>Provedení povlakové krytiny střech plochých do 10° s mechanicky kotvenou izolací včetně položení fólie a horkovzdušného svaření tl. tepelné izolace přes 200 do 240 mm budovy výšky do 18 m, kotvené do betonu krajní pole</t>
  </si>
  <si>
    <t xml:space="preserve"> "`` ```Skladba S`"_x000d_
 1.08*(19.75*2+27.15*2+12.3-2.7*4) = 102,924 [A]_x000d_
 Celkem: 102.924 = 102,924 [B]_x000d_</t>
  </si>
  <si>
    <t>712363546</t>
  </si>
  <si>
    <t>Provedení povlakové krytiny střech plochých do 10° s mechanicky kotvenou izolací včetně položení fólie a horkovzdušného svaření tl. tepelné izolace přes 200 do 240 mm budovy výšky do 18 m, kotvené do betonu rohové pole</t>
  </si>
  <si>
    <t xml:space="preserve"> "`` ```Skladba S`"_x000d_
 1.08*2.7*4 = 11,664 [A]_x000d_
 Celkem: 11.664 = 11,664 [B]_x000d_</t>
  </si>
  <si>
    <t>712391171</t>
  </si>
  <si>
    <t>Provedení povlakové krytiny střech plochých do 10° -ostatní práce provedení vrstvy textilní podkladní</t>
  </si>
  <si>
    <t xml:space="preserve"> "`` ```Skladba S`"_x000d_
 12.3*(19.75+27.15) = 576,870 [A]_x000d_
 Celkem: 576.87 = 576,870 [B]_x000d_</t>
  </si>
  <si>
    <t>712391175</t>
  </si>
  <si>
    <t>Provedení povlakové krytiny střech plochých do 10° -ostatní práce připevnění izolace kotvícími pásky nebo úhelníky</t>
  </si>
  <si>
    <t xml:space="preserve"> "`` ```detail D1`"_x000d_
 94.4*2 = 188,800 [A]_x000d_
 "```detail D2`"_x000d_
 12.3 = 12,300 [B]_x000d_
 "```detail D3`"_x000d_
 13.5+0.1*14 = 14,900 [C]_x000d_
 "```detail D4`"_x000d_
 7 = 7,000 [D]_x000d_
 "```detail D5`"_x000d_
 22.6*4 = 90,400 [E]_x000d_
 Celkem: 188.8+12.3+14.9+7+90.4 = 313,400 [F]_x000d_</t>
  </si>
  <si>
    <t>712811101</t>
  </si>
  <si>
    <t>Provedení povlakové krytiny střech samostatným vytažením izolačního povlaku za studena na konstrukce převyšující úroveň střechy, nátěrem penetračním</t>
  </si>
  <si>
    <t xml:space="preserve"> "`` ```detail D2`"_x000d_
 0.3*12.3 = 3,690 [A]_x000d_
 "```detail D4`"_x000d_
 0.4*7 = 2,800 [B]_x000d_
 "```detail D5`"_x000d_
 0.4*2*22.6 = 18,080 [C]_x000d_
 Celkem: 3.69+2.8+18.08 = 24,570 [D]_x000d_</t>
  </si>
  <si>
    <t>712831101</t>
  </si>
  <si>
    <t>Provedení povlakové krytiny střech samostatným vytažením izolačního povlaku pásy na sucho na konstrukce převyšující úroveň střechy, AIP, NAIP nebo tkaninou</t>
  </si>
  <si>
    <t xml:space="preserve"> "`` ```detail D1`"_x000d_
 (0.5+0.315)*94.4 = 76,936 [A]_x000d_
 "```detail D2`"_x000d_
 (0.72+0.2)*12.3 = 11,316 [B]_x000d_
 "```detail D3`"_x000d_
 0.4*13.5 = 5,400 [C]_x000d_
 "```detail D4`"_x000d_
 0.25*2*7 = 3,500 [D]_x000d_
 "```detail D5`"_x000d_
 (0.7+0.2*2)*22.6 = 24,860 [E]_x000d_
 Celkem: 76.936+11.316+5.4+3.5+24.86 = 122,012 [F]_x000d_</t>
  </si>
  <si>
    <t>712841559</t>
  </si>
  <si>
    <t>Provedení povlakové krytiny střech samostatným vytažením izolačního povlaku pásy přitavením na konstrukce převyšující úroveň střechy, NAIP</t>
  </si>
  <si>
    <t>712861703</t>
  </si>
  <si>
    <t>Provedení povlakové krytiny střech samostatným vytažením izolačního povlaku fólií na konstrukce převyšující úroveň střechy, přilepenou lepidlem v plné ploše</t>
  </si>
  <si>
    <t>712-R1</t>
  </si>
  <si>
    <t>Očištění, vyspravení stávající krytiny, před aplikací nových vrstev</t>
  </si>
  <si>
    <t>712-R2</t>
  </si>
  <si>
    <t>D+M Těsnící provazec pr.20mm</t>
  </si>
  <si>
    <t>BM</t>
  </si>
  <si>
    <t>712-R3</t>
  </si>
  <si>
    <t>D+M Těsnění trvale pružným tmelem</t>
  </si>
  <si>
    <t xml:space="preserve"> "`` ```detail D3`"_x000d_
 13.5 = 13,500 [A]_x000d_
 "```detail D4`"_x000d_
 7 = 7,000 [B]_x000d_
 Celkem: 13.5+7 = 20,500 [C]_x000d_</t>
  </si>
  <si>
    <t>712-R4</t>
  </si>
  <si>
    <t>D+M Lišta poplastovaná do drážky vč. vyfrézování drážky</t>
  </si>
  <si>
    <t>998712101</t>
  </si>
  <si>
    <t>Přesun hmot pro povlakové krytiny stanovený z hmotnosti přesunovaného materiálu vodorovná dopravní vzdálenost do 50 m v objektech výšky do 6 m</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</si>
  <si>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</si>
  <si>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</si>
  <si>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</si>
  <si>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</si>
  <si>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</si>
  <si>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28372312</t>
  </si>
  <si>
    <t>deska EPS 100 pro konstrukce s běžným zatížením ?=0,037 tl 120mm</t>
  </si>
  <si>
    <t xml:space="preserve"> "`` ```detail D2`"_x000d_
 0.5*12.3*1.05 = 6,458 [A]_x000d_
 "```detail D5`"_x000d_
 0.4*2*22.6*1.05 = 18,984 [B]_x000d_
 Celkem: 6.458+18.984 = 25,442 [C]_x000d_</t>
  </si>
  <si>
    <t xml:space="preserve"> "`` ```Skladba S`"_x000d_
 12.3*(19.75+27.15)*2*1.05 = 1211,427 [A]_x000d_
 Celkem: 1211.427 = 1211,427 [B]_x000d_</t>
  </si>
  <si>
    <t>28376105</t>
  </si>
  <si>
    <t>klín izolační z XPS spádový</t>
  </si>
  <si>
    <t xml:space="preserve"> "`` ```detail D3`"_x000d_
 13.5*0.06*0.2 = 0,162 [A]_x000d_
 Celkem: 0.162 = 0,162 [B]_x000d_</t>
  </si>
  <si>
    <t>28376417</t>
  </si>
  <si>
    <t>deska XPS hrana polodrážková a hladký povrch 300kPA tl 50mm</t>
  </si>
  <si>
    <t xml:space="preserve"> "`` ```detail D1`"_x000d_
 0.63*94.4*1.05 = 62,446 [A]_x000d_
 Celkem: 62.446 = 62,446 [B]_x000d_</t>
  </si>
  <si>
    <t>28376422</t>
  </si>
  <si>
    <t>deska XPS hrana polodrážková a hladký povrch 300kPA tl 100mm</t>
  </si>
  <si>
    <t xml:space="preserve"> "`` ```detail D1`"_x000d_
 33.04*1.05 = 34,692 [A]_x000d_
 Celkem: 34.692 = 34,692 [B]_x000d_</t>
  </si>
  <si>
    <t xml:space="preserve"> "`` ```detail D2`"_x000d_
 0.6*12.3*1.05 = 7,749 [A]_x000d_
 "```detail D5`"_x000d_
 0.5*22.6*1.05 = 11,865 [B]_x000d_
 Celkem: 7.749+11.865 = 19,614 [C]_x000d_</t>
  </si>
  <si>
    <t>28376452</t>
  </si>
  <si>
    <t>deska XPS hrana polodrážková a hladký povrch 300kPA tl 220mm</t>
  </si>
  <si>
    <t xml:space="preserve"> "`` ```detail D1`"_x000d_
 0.4*94.4*1.05 = 39,648 [A]_x000d_
 Celkem: 39.648 = 39,648 [B]_x000d_</t>
  </si>
  <si>
    <t>713131141</t>
  </si>
  <si>
    <t>Montáž tepelné izolace stěn rohožemi, pásy, deskami, dílci, bloky (izolační materiál ve specifikaci) lepením celoplošně</t>
  </si>
  <si>
    <t xml:space="preserve"> "`` ```detail D1`"_x000d_
 0.35*94.4 = 33,040 [A]_x000d_
 "```detail D2`"_x000d_
 0.5*12.3 = 6,150 [B]_x000d_
 "```detail D5`"_x000d_
 0.4*2*22.6 = 18,080 [C]_x000d_
 Celkem: 33.04+6.15+18.08 = 57,270 [D]_x000d_</t>
  </si>
  <si>
    <t>713141136</t>
  </si>
  <si>
    <t>Montáž tepelné izolace střech plochých rohožemi, pásy, deskami, dílci, bloky (izolační materiál ve specifikaci) přilepenými za studena nízkoexpanzní (PUR) pěnou</t>
  </si>
  <si>
    <t xml:space="preserve"> "`` ```Skladba S`"_x000d_
 12.3*(19.75+27.15)*2 = 1153,740 [A]_x000d_
 "```detail D1`"_x000d_
 0.4*94.4 = 37,760 [B]_x000d_
 0.63*94.4 = 59,472 [C]_x000d_
 "```detail D2`"_x000d_
 0.6*12.3 = 7,380 [D]_x000d_
 "```detail D5`"_x000d_
 0.5*22.6 = 11,300 [E]_x000d_
 Celkem: 1153.74+37.76+59.472+7.38+11.3 = 1269,652 [F]_x000d_</t>
  </si>
  <si>
    <t>713141212</t>
  </si>
  <si>
    <t>Montáž tepelné izolace střech plochých atikovými klíny přilepenými za studena nízkoexpanzní (PUR) pěnou</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</si>
  <si>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</si>
  <si>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</si>
  <si>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</si>
  <si>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</si>
  <si>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</si>
  <si>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741-R1</t>
  </si>
  <si>
    <t>Demontáž stávajícího hromosvodu na střeše a stěnách vč. odvozu a likvidace</t>
  </si>
  <si>
    <t>762</t>
  </si>
  <si>
    <t>Konstrukce tesařské</t>
  </si>
  <si>
    <t>762341022</t>
  </si>
  <si>
    <t>Bednění střech střech rovných sklonu do 60° s vyřezáním otvorů z dřevoštěpkových desek OSB šroubovaných na krokve na pero a drážku, tloušťky desky 12 mm</t>
  </si>
  <si>
    <t xml:space="preserve"> "`` ```detail D1`"_x000d_
 0.5*94.4*1.1 = 51,920 [A]_x000d_
 Celkem: 51.92 = 51,920 [B]_x000d_</t>
  </si>
  <si>
    <t>762361311</t>
  </si>
  <si>
    <t>Konstrukční vrstva pod klempířské prvky pro oplechování horních ploch zdí a nadezdívek (atik) z desek dřevoštěpkových šroubovaných do podkladu, tloušťky desky 1</t>
  </si>
  <si>
    <t>Konstrukční vrstva pod klempířské prvky pro oplechování horních ploch zdí a nadezdívek (atik) z desek dřevoštěpkových šroubovaných do podkladu, tloušťky desky 18 mm</t>
  </si>
  <si>
    <t xml:space="preserve"> "`` ```detail D1`"_x000d_
 0.4*94.4*1.1 = 41,536 [A]_x000d_
 0.5*94.4*1.1 = 51,920 [B]_x000d_
 "```detail D2`"_x000d_
 0.6*12.3*1.1 = 8,118 [C]_x000d_
 "```detail D5`"_x000d_
 0.7*22.6*1.1 = 17,402 [D]_x000d_
 Celkem: 41.536+51.92+8.118+17.402 = 118,976 [E]_x000d_</t>
  </si>
  <si>
    <t>762395000</t>
  </si>
  <si>
    <t>Spojovací prostředky krovů, bednění a laťování, nadstřešních konstrukcí svory, prkna, hřebíky, pásová ocel, vruty</t>
  </si>
  <si>
    <t xml:space="preserve"> "`` ```detail D1`"_x000d_
 0.5*94.4*(0.018+0.012)+0.4*94.4*0.018 = 2,096 [A]_x000d_
 "```detail D2`"_x000d_
 0.6*12.3*0.018 = 0,133 [B]_x000d_
 "```detail D5`"_x000d_
 0.7*22.6*0.018 = 0,285 [C]_x000d_
 Celkem: 2.096+0.133+0.285 = 2,514 [D]_x000d_</t>
  </si>
  <si>
    <t>762521812</t>
  </si>
  <si>
    <t>Demontáž podlah bez polštářů z prken nebo fošen tl. přes 32 mm</t>
  </si>
  <si>
    <t xml:space="preserve"> "`` ```odstranění zakrytí kanálů fošnami`"_x000d_
 "```B.1.11`"_x000d_
 1*5.7+1*7.4*2 = 20,500 [A]_x000d_
 "```B.1.10`"_x000d_
 1*6.6 = 6,600 [B]_x000d_
 Celkem: 20.5+6.6 = 27,100 [C]_x000d_</t>
  </si>
  <si>
    <t>998762101</t>
  </si>
  <si>
    <t>Přesun hmot pro konstrukce tesařské stanovený z hmotnosti přesunovaného materiálu vodorovná dopravní vzdálenost do 50 m v objektech výšky do 6 m</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</si>
  <si>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</si>
  <si>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</si>
  <si>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</si>
  <si>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</si>
  <si>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</si>
  <si>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763131421</t>
  </si>
  <si>
    <t>Podhled ze sádrokartonových desek dvouvrstvá zavěšená spodní konstrukce z ocelových profilů CD, UD dvojitě opláštěná deskami standardními A, tl. 2 x 12,5 mm, be</t>
  </si>
  <si>
    <t>Podhled ze sádrokartonových desek dvouvrstvá zavěšená spodní konstrukce z ocelových profilů CD, UD dvojitě opláštěná deskami standardními A, tl. 2 x 12,5 mm, bez izolace</t>
  </si>
  <si>
    <t xml:space="preserve"> "`` ```B1.13, B1.11`"_x000d_
 15.54+131.62-6.7*4.9 = 114,330 [A]_x000d_
 Celkem: 114.33 = 114,330 [B]_x000d_</t>
  </si>
  <si>
    <t>763131714</t>
  </si>
  <si>
    <t>Podhled ze sádrokartonových desek ostatní práce a konstrukce na podhledech ze sádrokartonových desek základní penetrační nátěr</t>
  </si>
  <si>
    <t>763131765</t>
  </si>
  <si>
    <t>Podhled ze sádrokartonových desek Příplatek k cenám za výšku zavěšení přes 0,5 do 1,0 m</t>
  </si>
  <si>
    <t>998763100</t>
  </si>
  <si>
    <t>Přesun hmot pro dřevostavby stanovený z hmotnosti přesunovaného materiálu vodorovná dopravní vzdálenost do 50 m v objektech výšky do 6 m</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</si>
  <si>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</si>
  <si>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</si>
  <si>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</si>
  <si>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</si>
  <si>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</si>
  <si>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55344333</t>
  </si>
  <si>
    <t>objímka svodu Pz 120mm trn 200mm</t>
  </si>
  <si>
    <t>55344578</t>
  </si>
  <si>
    <t>hák žlabový Pz 333mm dl 550mm</t>
  </si>
  <si>
    <t>764001821</t>
  </si>
  <si>
    <t>Demontáž klempířských konstrukcí krytiny ze svitků nebo tabulí do suti</t>
  </si>
  <si>
    <t xml:space="preserve"> "`` ```stříšky nad vchody`"_x000d_
 1.5*1+1.3*1+1.5*0.7 = 3,850 [A]_x000d_
 Celkem: 3.85 = 3,850 [B]_x000d_</t>
  </si>
  <si>
    <t>764002811</t>
  </si>
  <si>
    <t>Demontáž klempířských konstrukcí okapového plechu do suti, v krytině povlakové</t>
  </si>
  <si>
    <t xml:space="preserve"> 47.5*2 = 95,000 [A]_x000d_
 Celkem: 95 = 95,000 [B]_x000d_</t>
  </si>
  <si>
    <t>764002841</t>
  </si>
  <si>
    <t>Demontáž klempířských konstrukcí oplechování horních ploch zdí a nadezdívek do suti</t>
  </si>
  <si>
    <t xml:space="preserve"> 12.5*2 = 25,000 [A]_x000d_
 Celkem: 25 = 25,000 [B]_x000d_</t>
  </si>
  <si>
    <t>764002851</t>
  </si>
  <si>
    <t>Demontáž klempířských konstrukcí oplechování parapetů do suti</t>
  </si>
  <si>
    <t xml:space="preserve"> "`` ```stávající okna`"_x000d_
 1.2*21 = 25,200 [A]_x000d_
 1.5 = 1,500 [B]_x000d_
 Celkem: 25.2+1.5 = 26,700 [C]_x000d_</t>
  </si>
  <si>
    <t>764002861</t>
  </si>
  <si>
    <t>Demontáž klempířských konstrukcí oplechování říms do suti</t>
  </si>
  <si>
    <t>764002871</t>
  </si>
  <si>
    <t>Demontáž klempířských konstrukcí lemování zdí do suti</t>
  </si>
  <si>
    <t xml:space="preserve"> "`` ```na střeše`"_x000d_
 12.3*4 = 49,200 [A]_x000d_
 Celkem: 49.2 = 49,200 [B]_x000d_</t>
  </si>
  <si>
    <t>764002881</t>
  </si>
  <si>
    <t>Demontáž klempířských konstrukcí lemování střešních prostupů do suti</t>
  </si>
  <si>
    <t xml:space="preserve"> 5 = 5,000 [A]_x000d_
 Celkem: 5 = 5,000 [B]_x000d_</t>
  </si>
  <si>
    <t>764004803</t>
  </si>
  <si>
    <t>Demontáž klempířských konstrukcí žlabu podokapního k dalšímu použití</t>
  </si>
  <si>
    <t xml:space="preserve"> "`` ```demontáž stávajícího okapního systému pro následnou montáž`"_x000d_
 48*2 = 96,000 [A]_x000d_
 Celkem: 96 = 96,000 [B]_x000d_</t>
  </si>
  <si>
    <t>764004863</t>
  </si>
  <si>
    <t>Demontáž klempířských konstrukcí svodu k dalšímu použití</t>
  </si>
  <si>
    <t xml:space="preserve"> "`` ```demontáž stávajícího okapního systému pro následnou montáž`"_x000d_
 4*6 = 24,000 [A]_x000d_
 Celkem: 24 = 24,000 [B]_x000d_</t>
  </si>
  <si>
    <t>764212665</t>
  </si>
  <si>
    <t>Oplechování střešních prvků z pozinkovaného plechu s povrchovou úpravou okapu střechy rovné okapovým plechem rš 400 mm</t>
  </si>
  <si>
    <t xml:space="preserve"> "`` ```dle výpisu klempířských výrobků`"_x000d_
 K/2 107 = 107,000 [A]_x000d_
 Celkem: 107 = 107,000 [B]_x000d_</t>
  </si>
  <si>
    <t>764226404</t>
  </si>
  <si>
    <t>Oplechování parapetů z hliníkového plechu rovných mechanicky kotvené, bez rohů rš 300 mm</t>
  </si>
  <si>
    <t xml:space="preserve"> "`` ```dle výpisu klempířských výrobků`"_x000d_
 K/1 21*1.2 = 25,200 [A]_x000d_
 Celkem: 25.2 = 25,200 [B]_x000d_</t>
  </si>
  <si>
    <t>764501103</t>
  </si>
  <si>
    <t>Montáž žlabu podokapního půlkruhového žlabu</t>
  </si>
  <si>
    <t xml:space="preserve"> "`` ```zpětná montáž stávajícího okapu`"_x000d_
 48*2 = 96,000 [A]_x000d_
 Celkem: 96 = 96,000 [B]_x000d_</t>
  </si>
  <si>
    <t>764501104</t>
  </si>
  <si>
    <t>Montáž žlabu podokapního půlkruhového čela</t>
  </si>
  <si>
    <t>764501105</t>
  </si>
  <si>
    <t>Montáž žlabu podokapního půlkruhového háku</t>
  </si>
  <si>
    <t xml:space="preserve"> "`` ```zpětná montáž stávajícího okapu`"_x000d_
 100 = 100,000 [A]_x000d_
 Celkem: 100 = 100,000 [B]_x000d_</t>
  </si>
  <si>
    <t>764501108</t>
  </si>
  <si>
    <t>Montáž žlabu podokapního půlkruhového kotlíku</t>
  </si>
  <si>
    <t>764508131</t>
  </si>
  <si>
    <t>Montáž svodu kruhového, průměru svodu</t>
  </si>
  <si>
    <t xml:space="preserve"> "`` ```zpětná montáž svodu`"_x000d_
 4*6 = 24,000 [A]_x000d_
 Celkem: 24 = 24,000 [B]_x000d_</t>
  </si>
  <si>
    <t>764508132</t>
  </si>
  <si>
    <t>Montáž svodu kruhového, průměru objímek</t>
  </si>
  <si>
    <t>764-R1</t>
  </si>
  <si>
    <t>Očištění, repase, nová povrchová úprava stávajícího žlabu (vč. nákladů na uložení a ochranu v průběhu stavby)</t>
  </si>
  <si>
    <t>764-R2</t>
  </si>
  <si>
    <t>Očištění, repase, nová povrchová úprava stávajícího svodu (vč. nákladů na uložení a ochranu v průběhu stavby)</t>
  </si>
  <si>
    <t>998764101</t>
  </si>
  <si>
    <t>Přesun hmot pro konstrukce klempířské stanovený z hmotnosti přesunovaného materiálu vodorovná dopravní vzdálenost do 50 m v objektech výšky do 6 m</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</si>
  <si>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</si>
  <si>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</si>
  <si>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</si>
  <si>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766</t>
  </si>
  <si>
    <t>Konstrukce truhlářské</t>
  </si>
  <si>
    <t>54914129</t>
  </si>
  <si>
    <t>kování bezpečnostní klika/klika RC2</t>
  </si>
  <si>
    <t xml:space="preserve"> "`` ```dle výkazu oken a dveří`"_x000d_
 D/1 1+1 = 2,000 [A]_x000d_
 D/6 1 = 1,000 [B]_x000d_
 Celkem: 2+1 = 3,000 [C]_x000d_</t>
  </si>
  <si>
    <t>54924012</t>
  </si>
  <si>
    <t>zámek zadlabací vložkový pravolevý rozteč 72x40mm</t>
  </si>
  <si>
    <t>54964136</t>
  </si>
  <si>
    <t>vložka cylindrická 40+70</t>
  </si>
  <si>
    <t>61140051</t>
  </si>
  <si>
    <t>okno plastové otevíravé/sklopné dvojsklo přes plochu 1m2 do v 1,5m</t>
  </si>
  <si>
    <t xml:space="preserve"> "`` ```dle výkazu oken a dveří`"_x000d_
 O/1 1.2*1.5*17 = 30,600 [A]_x000d_
 O/2 0.9*1.5*4 = 5,400 [B]_x000d_
 Celkem: 30.6+5.4 = 36,000 [C]_x000d_</t>
  </si>
  <si>
    <t>61140080</t>
  </si>
  <si>
    <t>parapet plastový vnitřní – š 300mm, barva bílá</t>
  </si>
  <si>
    <t xml:space="preserve"> "`` ```dle výkazu oken a dveří`"_x000d_
 O/1 1.2*17 = 20,400 [A]_x000d_
 O/2 0.9*4 = 3,600 [B]_x000d_
 Celkem: 20.4+3.6 = 24,000 [C]_x000d_</t>
  </si>
  <si>
    <t>61144019</t>
  </si>
  <si>
    <t>koncovka k parapetu plastovému vnitřnímu 1 pár</t>
  </si>
  <si>
    <t xml:space="preserve"> "`` ```dle výkazu oken a dveří`"_x000d_
 O/1 17 = 17,000 [A]_x000d_
 O/2 4 = 4,000 [B]_x000d_
 Celkem: 17+4 = 21,000 [C]_x000d_</t>
  </si>
  <si>
    <t>61162002</t>
  </si>
  <si>
    <t>dveře jednokřídlé dřevotřískové povrch dýhovaný plné 800x1970-2100mm</t>
  </si>
  <si>
    <t>61162008</t>
  </si>
  <si>
    <t>dveře dvoukřídlé dřevotřískové povrch dýhovaný plné 1250x1970-2100mm</t>
  </si>
  <si>
    <t>766622131</t>
  </si>
  <si>
    <t>Montáž oken plastových včetně montáže rámu plochy přes 1 m2 otevíravých do zdiva, výšky do 1,5 m</t>
  </si>
  <si>
    <t>7666221-R1</t>
  </si>
  <si>
    <t>D+M Celoobvodové kování oken</t>
  </si>
  <si>
    <t>766660001</t>
  </si>
  <si>
    <t>Montáž dveřních křídel dřevěných nebo plastových otevíravých do ocelové zárubně povrchově upravených jednokřídlových, šířky do 800 mm</t>
  </si>
  <si>
    <t>766660011</t>
  </si>
  <si>
    <t>Montáž dveřních křídel dřevěných nebo plastových otevíravých do ocelové zárubně povrchově upravených dvoukřídlových, šířky do 1450 mm</t>
  </si>
  <si>
    <t>766660731</t>
  </si>
  <si>
    <t>Montáž dveřních doplňků dveřního kování bezpečnostního zámku</t>
  </si>
  <si>
    <t>766660733</t>
  </si>
  <si>
    <t>Montáž dveřních doplňků dveřního kování bezpečnostního štítku s klikou</t>
  </si>
  <si>
    <t xml:space="preserve"> "`` ```dle výkazu oken a dveří`"_x000d_
 D/1 2+2 = 4,000 [A]_x000d_
 D/6 2 = 2,000 [B]_x000d_
 Celkem: 4+2 = 6,000 [C]_x000d_</t>
  </si>
  <si>
    <t>766694111</t>
  </si>
  <si>
    <t>Montáž ostatních truhlářských konstrukcí parapetních desek dřevěných nebo plastových šířky do 300 mm, délky do 1000 mm</t>
  </si>
  <si>
    <t>CS ÚRS 2022 02</t>
  </si>
  <si>
    <t xml:space="preserve"> "`` ```dle výkazu oken a dveří`"_x000d_
 O/2 4 = 4,000 [A]_x000d_
 Celkem: 4 = 4,000 [B]_x000d_</t>
  </si>
  <si>
    <t>766694112</t>
  </si>
  <si>
    <t>Montáž ostatních truhlářských konstrukcí parapetních desek dřevěných nebo plastových šířky do 300 mm, délky přes 1000 do 1600 mm</t>
  </si>
  <si>
    <t xml:space="preserve"> "`` ```dle výkazu oken a dveří`"_x000d_
 O/1 17 = 17,000 [A]_x000d_
 Celkem: 17 = 17,000 [B]_x000d_</t>
  </si>
  <si>
    <t>998766101</t>
  </si>
  <si>
    <t>Přesun hmot pro konstrukce truhlářské stanovený z hmotnosti přesunovaného materiálu vodorovná dopravní vzdálenost do 50 m v objektech výšky do 6 m</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</si>
  <si>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</si>
  <si>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</si>
  <si>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</si>
  <si>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</si>
  <si>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</si>
  <si>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54912001</t>
  </si>
  <si>
    <t>mříž pro stavební otvory pevná</t>
  </si>
  <si>
    <t>55345802</t>
  </si>
  <si>
    <t>vrata průmyslová sekční z ocelových lamel, zateplená PUR tl 67mm</t>
  </si>
  <si>
    <t xml:space="preserve"> "`` ```dle výkazu oken a dveří`"_x000d_
 D/4 7*2.9*3.2 = 64,960 [A]_x000d_
 D/5 1*4*3.7 = 14,800 [B]_x000d_
 Celkem: 64.96+14.8 = 79,760 [C]_x000d_</t>
  </si>
  <si>
    <t>55345878</t>
  </si>
  <si>
    <t>pohon garážových sekčních a výklopných vrat o síle 1000N max. 50 cyklů denně</t>
  </si>
  <si>
    <t xml:space="preserve"> "`` ```dle výkazu oken a dveří`"_x000d_
 D/4 7 = 7,000 [A]_x000d_
 D/5 1 = 1,000 [B]_x000d_
 Celkem: 7+1 = 8,000 [C]_x000d_</t>
  </si>
  <si>
    <t>55345889</t>
  </si>
  <si>
    <t>pohon garážových vrat ruční klika se zámkem chrom sada</t>
  </si>
  <si>
    <t>553-D/2</t>
  </si>
  <si>
    <t>Dveře hliníkové 2kř. s nadsvětlíkem 1500x2800mm D/2 vč. veškerého příslušenství, zámku, kování, rámu</t>
  </si>
  <si>
    <t xml:space="preserve"> "`` ```dle výkazu oken a dveří`"_x000d_
 D/2 8 = 8,000 [A]_x000d_
 Celkem: 8 = 8,000 [B]_x000d_</t>
  </si>
  <si>
    <t>553-D/3</t>
  </si>
  <si>
    <t>Dveře hliníkové 2kř. s nadsvětlíkem 1500x3200mm D/3 vč. veškerého příslušenství, zámku, kování, rámu</t>
  </si>
  <si>
    <t xml:space="preserve"> "`` ```dle výkazu oken a dveří`"_x000d_
 D/3 2 = 2,000 [A]_x000d_
 Celkem: 2 = 2,000 [B]_x000d_</t>
  </si>
  <si>
    <t>553-Z/1</t>
  </si>
  <si>
    <t>Dodávka kovářské výhně Z/1 z nerez plechů tl.3mm</t>
  </si>
  <si>
    <t xml:space="preserve"> "`` ```dle výpisu zámečnických výrobků`"_x000d_
 Z/1 42 = 42,000 [A]_x000d_
 Celkem: 42 = 42,000 [B]_x000d_</t>
  </si>
  <si>
    <t>69752035</t>
  </si>
  <si>
    <t>rohož vstupní samonosná kovová - škrabák</t>
  </si>
  <si>
    <t xml:space="preserve"> "`` ```dle výpisu zámečnických výrobků`"_x000d_
 Z/2 1*0.4*6 = 2,400 [A]_x000d_
 Celkem: 2.4 = 2,400 [B]_x000d_</t>
  </si>
  <si>
    <t>767531111</t>
  </si>
  <si>
    <t>Montáž vstupních čistících zón z rohoží kovových nebo plastových</t>
  </si>
  <si>
    <t>767531811</t>
  </si>
  <si>
    <t>Demontáž vstupních čisticích zón rohoží kovových nebo plastových</t>
  </si>
  <si>
    <t xml:space="preserve"> 1.1*0.6*4 = 2,640 [A]_x000d_
 Celkem: 2.64 = 2,640 [B]_x000d_</t>
  </si>
  <si>
    <t>767531821</t>
  </si>
  <si>
    <t>Demontáž vstupních čisticích zón rámů zapuštěných nebo náběhových</t>
  </si>
  <si>
    <t xml:space="preserve"> (1.1*2+0.6*2)*4 = 13,600 [A]_x000d_
 Celkem: 13.6 = 13,600 [B]_x000d_</t>
  </si>
  <si>
    <t>767581803</t>
  </si>
  <si>
    <t>Demontáž podhledů tvarovaných plechů</t>
  </si>
  <si>
    <t xml:space="preserve"> "`` ```hlavní mechanická dílna`"_x000d_
 4.3*4.9+4.3*6.3 = 48,160 [A]_x000d_
 Celkem: 48.16 = 48,160 [B]_x000d_</t>
  </si>
  <si>
    <t>767640222</t>
  </si>
  <si>
    <t>Montáž dveří ocelových nebo hliníkových vchodových dvoukřídlové s nadsvětlíkem</t>
  </si>
  <si>
    <t xml:space="preserve"> "`` ```dle výkazu oken a dveří`"_x000d_
 D/2 8 = 8,000 [A]_x000d_
 D/3 2 = 2,000 [B]_x000d_
 Celkem: 8+2 = 10,000 [C]_x000d_</t>
  </si>
  <si>
    <t>767651113</t>
  </si>
  <si>
    <t>Montáž vrat garážových nebo průmyslových sekčních zajížděcích pod strop, plochy přes 9 do 13 m2</t>
  </si>
  <si>
    <t xml:space="preserve"> "`` ```dle výkazu oken a dveří`"_x000d_
 D/4 7 = 7,000 [A]_x000d_
 Celkem: 7 = 7,000 [B]_x000d_</t>
  </si>
  <si>
    <t>767651114</t>
  </si>
  <si>
    <t>Montáž vrat garážových nebo průmyslových sekčních zajížděcích pod strop, plochy přes 13 m2</t>
  </si>
  <si>
    <t xml:space="preserve"> "`` ```dle výkazu oken a dveří`"_x000d_
 D/5 1 = 1,000 [A]_x000d_
 Celkem: 1 = 1,000 [B]_x000d_</t>
  </si>
  <si>
    <t>767651121</t>
  </si>
  <si>
    <t>Montáž vrat garážových nebo průmyslových příslušenství sekčních vrat kliky se zámkem pro ruční otevírání</t>
  </si>
  <si>
    <t>767651126</t>
  </si>
  <si>
    <t>Montáž vrat garážových nebo průmyslových příslušenství sekčních vrat elektrického pohonu</t>
  </si>
  <si>
    <t>767661811</t>
  </si>
  <si>
    <t>Demontáž mříží pevných nebo otevíravých</t>
  </si>
  <si>
    <t>767662110</t>
  </si>
  <si>
    <t>Montáž mříží pevných, připevněných šroubováním</t>
  </si>
  <si>
    <t xml:space="preserve"> "`` ```na oknech a nadsvětlících`"_x000d_
 1.4*1.7*17+1.1*1.7*4+1.7*0.95*10 = 64,090 [A]_x000d_
 Celkem: 64.09 = 64,090 [B]_x000d_</t>
  </si>
  <si>
    <t>767995114</t>
  </si>
  <si>
    <t>Montáž ostatních atypických zámečnických konstrukcí hmotnosti přes 20 do 50 kg</t>
  </si>
  <si>
    <t>767996702</t>
  </si>
  <si>
    <t>Demontáž ostatních zámečnických konstrukcí o hmotnosti jednotlivých dílů řezáním přes 50 do 100 kg</t>
  </si>
  <si>
    <t xml:space="preserve"> "`` ```hlavní mechanická dílna`"_x000d_
 "```nosná konstrukce podhledu`"_x000d_
 (4.3*4.9+4.3*6.3)*50 = 2408,000 [A]_x000d_
 "```demontáž kovářské výhně`"_x000d_
 300 = 300,000 [B]_x000d_
 Celkem: 2408+300 = 2708,000 [C]_x000d_</t>
  </si>
  <si>
    <t>767-D/4-DO</t>
  </si>
  <si>
    <t>D+M Dálkový ovladač k vratům D/4, D/5</t>
  </si>
  <si>
    <t xml:space="preserve"> "`` ```dle výkazu oken a dveří`"_x000d_
 D/4 7*3 = 21,000 [A]_x000d_
 D/5 1*3 = 3,000 [B]_x000d_
 Celkem: 21+3 = 24,000 [C]_x000d_</t>
  </si>
  <si>
    <t>998767101</t>
  </si>
  <si>
    <t>Přesun hmot pro zámečnické konstrukce stanovený z hmotnosti přesunovaného materiálu vodorovná dopravní vzdálenost do 50 m v objektech výšky do 6 m</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</si>
  <si>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</si>
  <si>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</si>
  <si>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</si>
  <si>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771</t>
  </si>
  <si>
    <t>Podlahy z dlaždic</t>
  </si>
  <si>
    <t>59761616</t>
  </si>
  <si>
    <t>dlažba keramická slinutá protiskluzná do interiéru i exteriéru pro vysoké mechanické namáhání přes 19 do 22ks/m2</t>
  </si>
  <si>
    <t xml:space="preserve"> "`` ```m.č. B.1.06`"_x000d_
 12.34*1.1+15.2*0.1*1.2 = 15,398 [A]_x000d_
 Celkem: 15.398 = 15,398 [B]_x000d_</t>
  </si>
  <si>
    <t>771121011</t>
  </si>
  <si>
    <t>Příprava podkladu před provedením dlažby nátěr penetrační na podlahu</t>
  </si>
  <si>
    <t xml:space="preserve"> "`` ```m.č. B.1.06`"_x000d_
 12.34+15.2*0.1 = 13,860 [A]_x000d_
 Celkem: 13.86 = 13,860 [B]_x000d_</t>
  </si>
  <si>
    <t>771474113</t>
  </si>
  <si>
    <t>Montáž soklů z dlaždic keramických lepených flexibilním lepidlem rovných, výšky přes 90 do 120 mm</t>
  </si>
  <si>
    <t xml:space="preserve"> "`` ```m.č. B.1.06`"_x000d_
 15.02 = 15,020 [A]_x000d_
 Celkem: 15.02 = 15,020 [B]_x000d_</t>
  </si>
  <si>
    <t>771574367</t>
  </si>
  <si>
    <t>Montáž podlah z dlaždic keramických lepených flexibilním rychletuhnoucím lepidlem maloformátových pro vysoké mechanické zatížení protiskluzných nebo reliéfních</t>
  </si>
  <si>
    <t>Montáž podlah z dlaždic keramických lepených flexibilním rychletuhnoucím lepidlem maloformátových pro vysoké mechanické zatížení protiskluzných nebo reliéfních (bezbariérových) přes 19 do 22 ks/m2</t>
  </si>
  <si>
    <t xml:space="preserve"> "`` ```m.č. B.1.06`"_x000d_
 12.34 = 12,340 [A]_x000d_
 Celkem: 12.34 = 12,340 [B]_x000d_</t>
  </si>
  <si>
    <t>771577124</t>
  </si>
  <si>
    <t>Montáž podlah z dlaždic keramických lepených flexibilním rychletuhnoucím lepidlem Příplatek k cenám za dvousložkový spárovací tmel</t>
  </si>
  <si>
    <t>771577125</t>
  </si>
  <si>
    <t>Montáž podlah z dlaždic keramických lepených flexibilním rychletuhnoucím lepidlem Příplatek k cenám za dvousložkové lepidlo</t>
  </si>
  <si>
    <t>998771101</t>
  </si>
  <si>
    <t>Přesun hmot pro podlahy z dlaždic stanovený z hmotnosti přesunovaného materiálu vodorovná dopravní vzdálenost do 50 m v objektech výšky do 6 m</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</si>
  <si>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</si>
  <si>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</si>
  <si>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</si>
  <si>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777</t>
  </si>
  <si>
    <t>Podlahy lité</t>
  </si>
  <si>
    <t>777131105</t>
  </si>
  <si>
    <t>Penetrační nátěr podlahy epoxidový na podklad z čerstvého betonu</t>
  </si>
  <si>
    <t xml:space="preserve"> "`` ```podlaha P1`"_x000d_
 41.4+25.99+19.91+88.2+15.54 = 191,040 [A]_x000d_
 "```podlaha P2`"_x000d_
 9.45+46.5+27.56+50.16+19.91+131.62+28.01+20.8+20.8 = 354,810 [B]_x000d_
 "```montážní jáma B.1.11`"_x000d_
 20 = 20,000 [C]_x000d_
 Celkem: 191.04+354.81+20 = 565,850 [D]_x000d_</t>
  </si>
  <si>
    <t>777611121</t>
  </si>
  <si>
    <t>Krycí nátěr podlahy průmyslový epoxidový</t>
  </si>
  <si>
    <t>777612101</t>
  </si>
  <si>
    <t>Uzavírací nátěr podlahy epoxidový barevný</t>
  </si>
  <si>
    <t>998777101</t>
  </si>
  <si>
    <t>Přesun hmot pro podlahy lité stanovený z hmotnosti přesunovaného materiálu vodorovná dopravní vzdálenost do 50 m v objektech výšky do 6 m</t>
  </si>
  <si>
    <t>998777181</t>
  </si>
  <si>
    <t>Přesun hmot pro podlahy lité stanovený z hmotnosti přesunovaného materiálu Příplatek k cenám za přesun prováděný bez použití mechanizace pro jakoukoliv výšku ob</t>
  </si>
  <si>
    <t>Přesun hmot pro podlahy lité stanovený z hmotnosti přesunovaného materiálu Příplatek k cenám za přesun prováděný bez použití mechanizace pro jakoukoliv výšku objektu</t>
  </si>
  <si>
    <t>783201401</t>
  </si>
  <si>
    <t>Příprava podkladu tesařských konstrukcí před provedením nátěru ometení</t>
  </si>
  <si>
    <t xml:space="preserve"> "`` ```náítěr stávajícího krovu - odhad`"_x000d_
 600 = 600,000 [A]_x000d_
 Celkem: 600 = 600,000 [B]_x000d_</t>
  </si>
  <si>
    <t>783201403</t>
  </si>
  <si>
    <t>Příprava podkladu tesařských konstrukcí před provedením nátěru oprášení</t>
  </si>
  <si>
    <t>783214121</t>
  </si>
  <si>
    <t>Sanační napouštěcí nátěr tesařských prvků proti dřevokazným houbám, hmyzu a plísním zabudovaných do konstrukce, aplikovaný stříkáním</t>
  </si>
  <si>
    <t>783301313</t>
  </si>
  <si>
    <t>Příprava podkladu zámečnických konstrukcí před provedením nátěru odmaštění odmašťovačem ředidlovým</t>
  </si>
  <si>
    <t xml:space="preserve"> "`` ```zárubně`"_x000d_
 D/1 4.8*0.4*2 = 3,840 [A]_x000d_
 D/6 5.2*0.4 = 2,080 [B]_x000d_
 Celkem: 3.84+2.08 = 5,920 [C]_x000d_</t>
  </si>
  <si>
    <t>783314101</t>
  </si>
  <si>
    <t>Základní nátěr zámečnických konstrukcí jednonásobný syntetický</t>
  </si>
  <si>
    <t>783317101</t>
  </si>
  <si>
    <t>Krycí nátěr (email) zámečnických konstrukcí jednonásobný syntetický standardní</t>
  </si>
  <si>
    <t>783801401</t>
  </si>
  <si>
    <t>Příprava podkladu omítek před provedením nátěru ometení</t>
  </si>
  <si>
    <t xml:space="preserve"> "`` ```stávající povrchy`"_x000d_
 "```stropy`"_x000d_
 393.7 = 393,700 [A]_x000d_
 "```stěny`"_x000d_
 1183.756 = 1183,756 [B]_x000d_
 Celkem: 393.7+1183.756 = 1577,456 [C]_x000d_</t>
  </si>
  <si>
    <t>783801403</t>
  </si>
  <si>
    <t>Příprava podkladu omítek před provedením nátěru oprášení</t>
  </si>
  <si>
    <t>783823161</t>
  </si>
  <si>
    <t>Penetrační nátěr omítek hladkých omítek hladkých, zrnitých tenkovrstvých nebo štukových stupně členitosti 3 akrylátový</t>
  </si>
  <si>
    <t xml:space="preserve"> "`` ```stropy`"_x000d_
 114.33+393.7 = 508,030 [A]_x000d_
 "```stěny`"_x000d_
 1183.756+124.33+11.205 = 1319,291 [B]_x000d_
 Celkem: 508.03+1319.291 = 1827,321 [C]_x000d_</t>
  </si>
  <si>
    <t>783827441</t>
  </si>
  <si>
    <t>Krycí (ochranný ) nátěr omítek dvojnásobný hladkých omítek hladkých, zrnitých tenkovrstvých nebo štukových stupně členitosti 3 akrylátový</t>
  </si>
  <si>
    <t>784</t>
  </si>
  <si>
    <t>Dokončovací práce - malby a tapety</t>
  </si>
  <si>
    <t>784111011</t>
  </si>
  <si>
    <t>Obroušení podkladu omítky v místnostech výšky do 3,80 m</t>
  </si>
  <si>
    <t>784121001</t>
  </si>
  <si>
    <t>Oškrabání malby v místnostech výšky do 3,80 m</t>
  </si>
  <si>
    <t>9</t>
  </si>
  <si>
    <t>Ostatní konstrukce a práce, bourání</t>
  </si>
  <si>
    <t>935114122</t>
  </si>
  <si>
    <t>Štěrbinový odvodňovací betonový žlab se základem z betonu prostého a s obetonováním rozměru 450x500 mm bez obrubníku se spádem dna 0,5 %</t>
  </si>
  <si>
    <t>939292014</t>
  </si>
  <si>
    <t>Obetonování konstrukcí pozemních komunikací z betonu prostého se zvýšenými nároky na prostředí tř. C 25/30</t>
  </si>
  <si>
    <t xml:space="preserve"> "`` ```žlab`"_x000d_
 0.1*0.45*4+0.1*0.5*4*2 = 0,580 [A]_x000d_
 Celkem: 0.58 = 0,580 [B]_x000d_</t>
  </si>
  <si>
    <t>941111131</t>
  </si>
  <si>
    <t>Montáž lešení řadového trubkového lehkého pracovního s podlahami s provozním zatížením tř. 3 do 200 kg/m2 šířky tř. W12 od 1,2 do 1,5 m, výšky do 10 m</t>
  </si>
  <si>
    <t xml:space="preserve"> "`` ```pro práce na fasádě`"_x000d_
 3*50.75*2+4*15.6 = 366,900 [A]_x000d_
 Celkem: 366.9 = 366,900 [B]_x000d_</t>
  </si>
  <si>
    <t>941111231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</si>
  <si>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</si>
  <si>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-1131</t>
  </si>
  <si>
    <t xml:space="preserve"> 366.9*60 = 22014,000 [A]_x000d_
 Celkem: 22014 = 22014,000 [B]_x000d_</t>
  </si>
  <si>
    <t>941111831</t>
  </si>
  <si>
    <t>Demontáž lešení řadového trubkového lehkého pracovního s podlahami s provozním zatížením tř. 3 do 200 kg/m2 šířky tř. W12 od 1,2 do 1,5 m, výšky do 10 m</t>
  </si>
  <si>
    <t>949101112</t>
  </si>
  <si>
    <t>Lešení pomocné pracovní pro objekty pozemních staveb pro zatížení do 150 kg/m2, o výšce lešeňové podlahy přes 1,9 do 3,5 m</t>
  </si>
  <si>
    <t xml:space="preserve"> 41.4+9.45+25.99+46.5+27.56+12.34+50.16+19.91+19.91+88.2 = 341,420 [A]_x000d_
 131.62+28.01+15.54+20.8+20.8 = 216,770 [B]_x000d_
 Celkem: 341.42+216.77 = 558,190 [C]_x000d_</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</si>
  <si>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</si>
  <si>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</si>
  <si>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</si>
  <si>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 xml:space="preserve"> 12.6*47.75 = 601,650 [A]_x000d_
 Celkem: 601.65 = 601,650 [B]_x000d_</t>
  </si>
  <si>
    <t>953312112</t>
  </si>
  <si>
    <t>Vložky svislé do dilatačních spár z polystyrenových desek fasádních včetně dodání a osazení, v jakémkoliv zdivu přes 10 do 20 mm</t>
  </si>
  <si>
    <t xml:space="preserve"> "`` ```základ bucharu a strusky`"_x000d_
 0.25*(1.8*2+1.4*2+1.6*2+0.8*2) = 2,800 [A]_x000d_
 Celkem: 2.8 = 2,800 [B]_x000d_</t>
  </si>
  <si>
    <t>953845114a</t>
  </si>
  <si>
    <t>Vyvložkování stávajících komínových nebo větracích průduchů nerezovými vložkami pevnými, včetně ukončení komínu komínového tělesa výšky 3 m světlý průměr vložky</t>
  </si>
  <si>
    <t>Vyvložkování stávajících komínových nebo větracích průduchů nerezovými vložkami pevnými, včetně ukončení komínu komínového tělesa výšky 3 m světlý průměr vložky přes 160 m do 200 mm</t>
  </si>
  <si>
    <t>953845124a</t>
  </si>
  <si>
    <t>Vyvložkování stávajících komínových nebo větracích průduchů nerezovými vložkami pevnými, včetně ukončení komínu svislého kouřovodu výšky 3 m Příplatek k cenám z</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</si>
  <si>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160</t>
  </si>
  <si>
    <t xml:space="preserve"> 7-3 = 4,000 [A]_x000d_
 Celkem: 4 = 4,000 [B]_x000d_</t>
  </si>
  <si>
    <t>953962113</t>
  </si>
  <si>
    <t>Kotvy chemické s vyvrtáním otvoru do zdiva z plných cihel tmel, hloubka 80 mm, velikost M 12</t>
  </si>
  <si>
    <t xml:space="preserve"> "`` ```dle výpisu zámečnických výrobků`"_x000d_
 Z/1 4 = 4,000 [A]_x000d_
 Celkem: 4 = 4,000 [B]_x000d_</t>
  </si>
  <si>
    <t>953965122</t>
  </si>
  <si>
    <t>Kotvy chemické s vyvrtáním otvoru kotevní šrouby pro chemické kotvy, velikost M 12, délka 220 mm</t>
  </si>
  <si>
    <t>95-R1</t>
  </si>
  <si>
    <t>D+M Chránička pro vedení k základu bucharu a brusky</t>
  </si>
  <si>
    <t>961044111</t>
  </si>
  <si>
    <t>Bourání základů z betonu prostého</t>
  </si>
  <si>
    <t xml:space="preserve"> "`` ```kolem čistících zón`"_x000d_
 0.2*1.1*0.6*4+0.2*0.2*(1.1*8+0.6*8) = 1,072 [A]_x000d_
 Celkem: 1.072 = 1,072 [B]_x000d_</t>
  </si>
  <si>
    <t>961055111</t>
  </si>
  <si>
    <t>Bourání základů z betonu železového</t>
  </si>
  <si>
    <t xml:space="preserve"> "`` ```vybourání části montážní jámy v B.1.10`"_x000d_
 0.5*0.4*(1*2+7.6*2) = 3,440 [A]_x000d_
 Celkem: 3.44 = 3,440 [B]_x000d_</t>
  </si>
  <si>
    <t>962032231</t>
  </si>
  <si>
    <t>Bourání zdiva nadzákladového z cihel nebo tvárnic z cihel pálených nebo vápenopískových, na maltu vápennou nebo vápenocementovou, objemu přes 1 m3</t>
  </si>
  <si>
    <t xml:space="preserve"> "`` ```dělící stěna mezi sklady`"_x000d_
 0.3*4*3.7 = 4,440 [A]_x000d_
 Celkem: 4.44 = 4,440 [B]_x000d_</t>
  </si>
  <si>
    <t>963011510</t>
  </si>
  <si>
    <t>Bourání stropů z tvárnic pálených do nosníků ocelových, bez jejich vybourání a odklizení, tloušťky do 80 mm</t>
  </si>
  <si>
    <t xml:space="preserve"> "`` ```porušený hurdisový strop`"_x000d_
 15*0.25*1.2 = 4,500 [A]_x000d_
 Celkem: 4.5 = 4,500 [B]_x000d_</t>
  </si>
  <si>
    <t>963051113</t>
  </si>
  <si>
    <t>Bourání železobetonových stropů deskových, tl. přes 80 mm</t>
  </si>
  <si>
    <t xml:space="preserve"> "`` ```stříšky nad vchody`"_x000d_
 0.2*(1.5*1+1.3*1+1.5*0.7) = 0,770 [A]_x000d_
 Celkem: 0.77 = 0,770 [B]_x000d_</t>
  </si>
  <si>
    <t>964054111</t>
  </si>
  <si>
    <t>Bourání samostatných trámů, průvlaků nebo pásů ze železobetonu bez přerušení výztuže, průřezu do 0,36 m2</t>
  </si>
  <si>
    <t xml:space="preserve"> "`` ```zvýšení průjezdu v hlavní mechanické dílně`"_x000d_
 0.3*0.9*5.3 = 1,431 [A]_x000d_
 Celkem: 1.431 = 1,431 [B]_x000d_</t>
  </si>
  <si>
    <t>965042241</t>
  </si>
  <si>
    <t>Bourání mazanin betonových nebo z litého asfaltu tl. přes 100 mm, plochy přes 4 m2</t>
  </si>
  <si>
    <t xml:space="preserve"> "`` ```vybourání podkladního betonu podlah`"_x000d_
 "```B.1.13`"_x000d_
 (3.7*1.95)*0.1 = 0,722 [A]_x000d_
 "```B.1.14`"_x000d_
 (3.7*1.95)*0.1 = 0,722 [B]_x000d_
 "```B.1.10`"_x000d_
 (7.5*11.4)*0.1 = 8,550 [C]_x000d_
 "```B.1.09`"_x000d_
 (5.625*3.3)*0.1 = 1,856 [D]_x000d_
 "```B.1.01`"_x000d_
 (6*6.9)*0.1 = 4,140 [E]_x000d_
 "```B.1.03`"_x000d_
 (5.25*4.95)*0.1 = 2,599 [F]_x000d_
 Celkem: 0.722+0.722+8.55+1.856+4.14+2.599 = 18,589 [G]_x000d_</t>
  </si>
  <si>
    <t>965043341</t>
  </si>
  <si>
    <t>Bourání mazanin betonových s potěrem nebo teracem tl. do 100 mm, plochy přes 4 m2</t>
  </si>
  <si>
    <t xml:space="preserve"> "`` ```vybourání podlah`"_x000d_
 "```B.1.13`"_x000d_
 (3.7*1.95)*0.1 = 0,722 [A]_x000d_
 "```B.1.14`"_x000d_
 (3.7*1.95)*0.1 = 0,722 [B]_x000d_
 "```B.1.10`"_x000d_
 (7.5*11.4)*0.1 = 8,550 [C]_x000d_
 "```B.1.09`"_x000d_
 (5.625*3.3)*0.1 = 1,856 [D]_x000d_
 "```B.1.01`"_x000d_
 (6*6.9)*0.1 = 4,140 [E]_x000d_
 "```B.1.03`"_x000d_
 (5.25*4.95)*0.1 = 2,599 [F]_x000d_
 Celkem: 0.722+0.722+8.55+1.856+4.14+2.599 = 18,589 [G]_x000d_</t>
  </si>
  <si>
    <t>965082933</t>
  </si>
  <si>
    <t>Odstranění násypu pod podlahami nebo ochranného násypu na střechách tl. do 200 mm, plochy přes 2 m2</t>
  </si>
  <si>
    <t xml:space="preserve"> "`` ```odstranění podsypu podlah`"_x000d_
 "```B.1.13`"_x000d_
 (3.7*1.95)*0.2 = 1,443 [A]_x000d_
 "```B.1.14`"_x000d_
 (3.7*1.95)*0.2 = 1,443 [B]_x000d_
 "```B.1.10`"_x000d_
 (7.5*11.4)*0.2 = 17,100 [C]_x000d_
 "```B.1.09`"_x000d_
 (5.625*3.3)*0.2 = 3,713 [D]_x000d_
 "```B.1.01`"_x000d_
 (6*6.9)*0.2 = 8,280 [E]_x000d_
 "```B.1.03`"_x000d_
 (5.25*4.95)*0.2 = 5,198 [F]_x000d_
 Celkem: 1.443+1.443+17.1+3.713+8.28+5.198 = 37,177 [G]_x000d_</t>
  </si>
  <si>
    <t>968062375</t>
  </si>
  <si>
    <t>Vybourání dřevěných rámů oken s křídly, dveřních zárubní, vrat, stěn, ostění nebo obkladů rámů oken s křídly zdvojených, plochy do 2 m2</t>
  </si>
  <si>
    <t xml:space="preserve"> "`` ```stávající okna`"_x000d_
 1.2*1.5*21 = 37,800 [A]_x000d_
 1.5*1.5 = 2,250 [B]_x000d_
 Celkem: 37.8+2.25 = 40,050 [C]_x000d_</t>
  </si>
  <si>
    <t>968062559</t>
  </si>
  <si>
    <t>Vybourání dřevěných rámů oken s křídly, dveřních zárubní, vrat, stěn, ostění nebo obkladů vrat, plochy přes 5 m2</t>
  </si>
  <si>
    <t xml:space="preserve"> "`` ```stávající vrata`"_x000d_
 3.15*3.2 = 10,080 [A]_x000d_
 3*3.2*7 = 67,200 [B]_x000d_
 Celkem: 10.08+67.2 = 77,280 [C]_x000d_</t>
  </si>
  <si>
    <t>968072455</t>
  </si>
  <si>
    <t>Vybourání kovových rámů oken s křídly, dveřních zárubní, vrat, stěn, ostění nebo obkladů dveřních zárubní, plochy do 2 m2</t>
  </si>
  <si>
    <t xml:space="preserve"> "`` ```stávající vnitřní dveře`"_x000d_
 0.9*2*3 = 5,400 [A]_x000d_
 Celkem: 5.4 = 5,400 [B]_x000d_</t>
  </si>
  <si>
    <t>968072456</t>
  </si>
  <si>
    <t>Vybourání kovových rámů oken s křídly, dveřních zárubní, vrat, stěn, ostění nebo obkladů dveřních zárubní, plochy přes 2 m2</t>
  </si>
  <si>
    <t xml:space="preserve"> "`` ```stávající dveře`"_x000d_
 1.5*3.2*2 = 9,600 [A]_x000d_
 1.5*2.8*9 = 37,800 [B]_x000d_
 Celkem: 9.6+37.8 = 47,400 [C]_x000d_</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</si>
  <si>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</si>
  <si>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</si>
  <si>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</si>
  <si>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 xml:space="preserve"> "`` ```pro ventilátory`"_x000d_
 6 = 6,000 [A]_x000d_
 Celkem: 6 = 6,000 [B]_x000d_</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</si>
  <si>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</si>
  <si>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</si>
  <si>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</si>
  <si>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 xml:space="preserve"> "`` ```pro větrací mřížky`"_x000d_
 0.45*(0.5*0.5*4+0.8*0.5*2) = 0,810 [A]_x000d_
 "```zvětšení otvorů vrat`"_x000d_
 0.45*0.15*3.2*3 = 0,648 [B]_x000d_
 Celkem: 0.81+0.648 = 1,458 [C]_x000d_</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</si>
  <si>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</si>
  <si>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</si>
  <si>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</si>
  <si>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 xml:space="preserve"> "`` ```mezi B.1.11 a B.1.14`"_x000d_
 0.3*1.3*2.05 = 0,800 [A]_x000d_
 Celkem: 0.8 = 0,800 [B]_x000d_</t>
  </si>
  <si>
    <t>971033651</t>
  </si>
  <si>
    <t>Vybourání otvorů ve zdivu základovém nebo nadzákladovém z cihel, tvárnic, příčkovek z cihel pálených na maltu vápennou nebo vápenocementovou plochy do 4 m2, tl. do 600 mm</t>
  </si>
  <si>
    <t xml:space="preserve"> "`` ```zvětšení průjezdu vrat B.1.11`"_x000d_
 0.45*(4.1*3.7-3.15*3.2+0.15*1.5) = 2,392 [A]_x000d_
 "```pro nové okno`"_x000d_
 0.45*1.2*1.5 = 0,810 [B]_x000d_
 "```pro nová vrata ve východní stěně`"_x000d_
 0.45*(3*3.2+3.3*3.2-1.2*1.5*3-1.5*1.5) = 5,630 [C]_x000d_
 "```mezi B.1.11 a B.1.14`"_x000d_
 0.45*1.3*2.05 = 1,199 [D]_x000d_
 Celkem: 2.392+0.81+5.63+1.199 = 10,031 [E]_x000d_</t>
  </si>
  <si>
    <t>973045141</t>
  </si>
  <si>
    <t>Vysekání výklenků nebo kapes ve zdivu betonovém kapes pro kotvení upevňovacích prvků, hl. přes 150 mm</t>
  </si>
  <si>
    <t xml:space="preserve"> "`` ```podepření krokví nad sklady 2x I120`"_x000d_
 4 = 4,000 [A]_x000d_
 "```zvýšení průjezdu v hlavní mechanické dílně`"_x000d_
 4 = 4,000 [B]_x000d_
 Celkem: 4+4 = 8,000 [C]_x000d_</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</si>
  <si>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</si>
  <si>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</si>
  <si>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</si>
  <si>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 xml:space="preserve"> "`` ```zvětšení průjezdu vrat B.1.11 - 2xI180`"_x000d_
 4.5*2 = 9,000 [A]_x000d_
 "```mezi B.1.11 a B.1.14`"_x000d_
 1.5*4 = 6,000 [B]_x000d_
 Celkem: 9+6 = 15,000 [C]_x000d_</t>
  </si>
  <si>
    <t>975043121</t>
  </si>
  <si>
    <t>Jednořadové podchycení stropů pro osazení nosníků dřevěnou výztuhou v. podchycení do 3,5 m, a při zatížení hmotností přes 750 do 1000 kg/m</t>
  </si>
  <si>
    <t xml:space="preserve"> "`` ```zvýšení průjezdu v hlavní mechanické dílně`"_x000d_
 5.3*2 = 10,600 [A]_x000d_
 Celkem: 10.6 = 10,600 [B]_x000d_</t>
  </si>
  <si>
    <t>975048121</t>
  </si>
  <si>
    <t>Jednořadové podchycení stropů pro osazení nosníků dřevěnou výztuhou Příplatek k cenám za každý další 1 m výšky přes 3,50 m a při zatížení hmotností přes 750 do</t>
  </si>
  <si>
    <t>Jednořadové podchycení stropů pro osazení nosníků dřevěnou výztuhou Příplatek k cenám za každý další 1 m výšky přes 3,50 m a při zatížení hmotností přes 750 do 1000 kg/m</t>
  </si>
  <si>
    <t>978011191</t>
  </si>
  <si>
    <t>Otlučení vápenných nebo vápenocementových omítek vnitřních ploch stropů, v rozsahu přes 50 do 100 %</t>
  </si>
  <si>
    <t xml:space="preserve"> "`` ```stávající omítky stropů`"_x000d_
 41.4+9.45+25.99+46.5+27.56+12.34+19.91+19.91+88.2+131.62+28.01 = 450,890 [A]_x000d_
 Celkem: 450.89 = 450,890 [B]_x000d_</t>
  </si>
  <si>
    <t>978013141</t>
  </si>
  <si>
    <t>Otlučení vápenných nebo vápenocementových omítek vnitřních ploch stěn s vyškrabáním spar, s očištěním zdiva, v rozsahu přes 10 do 30 %</t>
  </si>
  <si>
    <t>978-R1</t>
  </si>
  <si>
    <t>Otvor pro vedení VZT pr.410mm stropem a střechou vč. utěsnění a oplechování po osazení potrubí VZT</t>
  </si>
  <si>
    <t>978-R2</t>
  </si>
  <si>
    <t>Stavební výpomoce pro profese (prostupy, drážky atd. vč. následného zapravení)</t>
  </si>
  <si>
    <t>985311312</t>
  </si>
  <si>
    <t>Reprofilace betonu sanačními maltami na cementové bázi ručně rubu kleneb a podlah, tloušťky přes 10 do 20 mm</t>
  </si>
  <si>
    <t xml:space="preserve"> "`` ```předpoklad 50% povrchu`"_x000d_
 "```podlaha P2`"_x000d_
 (9.45+46.5+27.56+50.16+19.91+131.62+28.01+20.8+20.8+12.34)*0.5 = 183,575 [A]_x000d_
 "```montážní jáma B.1.11`"_x000d_
 20*0.5 = 10,000 [B]_x000d_
 Celkem: 183.575+10 = 193,575 [C]_x000d_</t>
  </si>
  <si>
    <t>98531-R1</t>
  </si>
  <si>
    <t>Příprava povrchu před sanací stávající betonové podlahy - odmaštění, frézování, broušení, odstranění nesoudržných částí)</t>
  </si>
  <si>
    <t xml:space="preserve"> "`` ```podlaha P2`"_x000d_
 (9.45+46.5+27.56+50.16+19.91+131.62+28.01+20.8+20.8+12.34) = 367,150 [A]_x000d_
 "```montážní jáma B.1.11`"_x000d_
 20 = 20,000 [B]_x000d_
 Celkem: 367.15+20 = 387,150 [C]_x000d_</t>
  </si>
  <si>
    <t>985323111</t>
  </si>
  <si>
    <t>Spojovací můstek reprofilovaného betonu na cementové bázi, tloušťky 1 mm</t>
  </si>
  <si>
    <t>997</t>
  </si>
  <si>
    <t>Přesun sutě</t>
  </si>
  <si>
    <t>997013211</t>
  </si>
  <si>
    <t>Vnitrostaveništní doprava suti a vybouraných hmot vodorovně do 50 m svisle ručně pro budovy a haly výšky do 6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</si>
  <si>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</si>
  <si>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</si>
  <si>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</si>
  <si>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</si>
  <si>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 xml:space="preserve"> 281.953*19 Přepočtené koeficientem množství = 5357,107 [A]_x000d_
 Celkem: 5357.107 = 5357,107 [B]_x000d_</t>
  </si>
  <si>
    <t>997013601</t>
  </si>
  <si>
    <t>905</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</si>
  <si>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</si>
  <si>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</si>
  <si>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 xml:space="preserve"> 2.144+0.032+40.896*2+33.781 = 117,749 [A]_x000d_
 Celkem: 117.749 = 117,749 [B]_x000d_</t>
  </si>
  <si>
    <t>997013602</t>
  </si>
  <si>
    <t>906</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</si>
  <si>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</si>
  <si>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</si>
  <si>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 xml:space="preserve"> 8.256+1.848+3.434 = 13,538 [A]_x000d_
 Celkem: 13.538 = 13,538 [B]_x000d_</t>
  </si>
  <si>
    <t>997013603</t>
  </si>
  <si>
    <t>907</t>
  </si>
  <si>
    <t>NEOCEŇOVAT - Poplatek za uložení stavebního odpadu na skládce (skládkovné) cihelného zatříděného do Katalogu odpadů pod kódem 17 01 02</t>
  </si>
  <si>
    <t>Poplatek za uložení stavebního odpadu na skládce (skládkovné) cihelného zatříděného do Katalogu odpadů pod kódem 17 01 02</t>
  </si>
  <si>
    <t xml:space="preserve"> 7.992+0.396+18.056+1.242+2.624+1.44 = 31,750 [A]_x000d_
 Celkem: 31.75 = 31,750 [B]_x000d_</t>
  </si>
  <si>
    <t>997013631</t>
  </si>
  <si>
    <t>908</t>
  </si>
  <si>
    <t>NEOCEŇOVAT - Poplatek za uložení stavebního odpadu na skládce (skládkovné) směsného stavebního a demoličního zatříděného do Katalogu odpadů pod kódem 17 09 04</t>
  </si>
  <si>
    <t>Poplatek za uložení stavebního odpadu na skládce (skládkovné) směsného stavebního a demoličního zatříděného do Katalogu odpadů pod kódem 17 09 04</t>
  </si>
  <si>
    <t xml:space="preserve"> 281.228-117.749-13.538-31.75-52.048-2-4.191-0.744 = 59,208 [A]_x000d_
 Celkem: 59.208 = 59,208 [B]_x000d_</t>
  </si>
  <si>
    <t>997013655</t>
  </si>
  <si>
    <t>910</t>
  </si>
  <si>
    <t xml:space="preserve"> 52.048 = 52,048 [A]_x000d_
 Celkem: 52.048 = 52,048 [B]_x000d_</t>
  </si>
  <si>
    <t>997013804</t>
  </si>
  <si>
    <t>911</t>
  </si>
  <si>
    <t>NEOCEŇOVAT - Poplatek za uložení stavebního odpadu na skládce (skládkovné) ze skla zatříděného do Katalogu odpadů pod kódem 17 02 02</t>
  </si>
  <si>
    <t>Poplatek za uložení stavebního odpadu na skládce (skládkovné) ze skla zatříděného do Katalogu odpadů pod kódem 17 02 02</t>
  </si>
  <si>
    <t xml:space="preserve"> 2 = 2,000 [A]_x000d_
 Celkem: 2 = 2,000 [B]_x000d_</t>
  </si>
  <si>
    <t>997013811</t>
  </si>
  <si>
    <t>912</t>
  </si>
  <si>
    <t>NEOCEŇOVAT - Poplatek za uložení stavebního odpadu na skládce (skládkovné) dřevěného zatříděného do Katalogu odpadů pod kódem 17 02 01</t>
  </si>
  <si>
    <t>Poplatek za uložení stavebního odpadu na skládce (skládkovné) dřevěného zatříděného do Katalogu odpadů pod kódem 17 02 01</t>
  </si>
  <si>
    <t xml:space="preserve"> 1.522+4.019+0.65-2 = 4,191 [A]_x000d_
 Celkem: 4.191 = 4,191 [B]_x000d_</t>
  </si>
  <si>
    <t>997013814</t>
  </si>
  <si>
    <t>913</t>
  </si>
  <si>
    <t>NEOCEŇOVAT - Poplatek za uložení stavebního odpadu na skládce (skládkovné) z izolačních materiálů zatříděného do Katalogu odpadů pod kódem 17 06 04</t>
  </si>
  <si>
    <t>Poplatek za uložení stavebního odpadu na skládce (skládkovné) z izolačních materiálů zatříděného do Katalogu odpadů pod kódem 17 06 04</t>
  </si>
  <si>
    <t xml:space="preserve"> 0.744 = 0,744 [A]_x000d_
 Celkem: 0.744 = 0,744 [B]_x000d_</t>
  </si>
  <si>
    <t>998018001</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</si>
  <si>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</si>
  <si>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do 6 m</t>
  </si>
  <si>
    <t>SO 01.02</t>
  </si>
  <si>
    <t>63154012</t>
  </si>
  <si>
    <t>pouzdro izolační potrubní z minerální vlny s Al fólií max. 250/100°C 15/30mm</t>
  </si>
  <si>
    <t xml:space="preserve"> 50*1.02 Přepočtené koeficientem množství = 51,000 [A]_x000d_
 Celkem: 51 = 51,000 [B]_x000d_</t>
  </si>
  <si>
    <t>63154013</t>
  </si>
  <si>
    <t>pouzdro izolační potrubní z minerální vlny s Al fólií max. 250/100°C 18/30mm</t>
  </si>
  <si>
    <t>63154530</t>
  </si>
  <si>
    <t>pouzdro izolační potrubní z minerální vlny s Al fólií max. 250/100°C 22/30mm</t>
  </si>
  <si>
    <t xml:space="preserve"> 60*1.02 Přepočtené koeficientem množství = 61,200 [A]_x000d_
 Celkem: 61.2 = 61,200 [B]_x000d_</t>
  </si>
  <si>
    <t>63154571</t>
  </si>
  <si>
    <t>pouzdro izolační potrubní z minerální vlny s Al fólií max. 250/100°C 28/40mm</t>
  </si>
  <si>
    <t xml:space="preserve"> 100*1.02 Přepočtené koeficientem množství = 102,000 [A]_x000d_
 Celkem: 102 = 102,000 [B]_x000d_</t>
  </si>
  <si>
    <t>63154572</t>
  </si>
  <si>
    <t>pouzdro izolační potrubní z minerální vlny s Al fólií max. 250/100°C 35/40mm</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</si>
  <si>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</si>
  <si>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</si>
  <si>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</si>
  <si>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732</t>
  </si>
  <si>
    <t>Ústřední vytápění - strojovny</t>
  </si>
  <si>
    <t>732421401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</si>
  <si>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</si>
  <si>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25 / do 4,0 m / 2,0 m3/h</t>
  </si>
  <si>
    <t>733</t>
  </si>
  <si>
    <t>Ústřední vytápění - rozvodné potrubí</t>
  </si>
  <si>
    <t>733111105</t>
  </si>
  <si>
    <t>Potrubí z trubek ocelových závitových černých spojovaných svařováním bezešvých běžných nízkotlakých PN 16 do 115°C DN 25</t>
  </si>
  <si>
    <t>733190107</t>
  </si>
  <si>
    <t>Zkoušky těsnosti potrubí, manžety prostupové z trubek ocelových zkoušky těsnosti potrubí (za provozu) z trubek ocelových závitových DN do 40</t>
  </si>
  <si>
    <t>733222102</t>
  </si>
  <si>
    <t>Potrubí z trubek měděných polotvrdých spojovaných měkkým pájením O 15/1</t>
  </si>
  <si>
    <t>733222103</t>
  </si>
  <si>
    <t>Potrubí z trubek měděných polotvrdých spojovaných měkkým pájením O 18/1</t>
  </si>
  <si>
    <t>733222104</t>
  </si>
  <si>
    <t>Potrubí z trubek měděných polotvrdých spojovaných měkkým pájením O 22/1</t>
  </si>
  <si>
    <t>733223105</t>
  </si>
  <si>
    <t>Potrubí z trubek měděných tvrdých spojovaných měkkým pájením O 28/1,5</t>
  </si>
  <si>
    <t>733223106</t>
  </si>
  <si>
    <t>Potrubí z trubek měděných tvrdých spojovaných měkkým pájením O 35/1,5</t>
  </si>
  <si>
    <t>998733101</t>
  </si>
  <si>
    <t>Přesun hmot pro rozvody potrubí stanovený z hmotnosti přesunovaného materiálu vodorovná dopravní vzdálenost do 50 m v objektech výšky do 6 m</t>
  </si>
  <si>
    <t>734</t>
  </si>
  <si>
    <t>Ústřední vytápění - armatury</t>
  </si>
  <si>
    <t>42241018</t>
  </si>
  <si>
    <t>ventil vyvažovací stoupačkový vnitřní závit PN 25 T 120°C bez vypouštění 5/4"</t>
  </si>
  <si>
    <t>55121284</t>
  </si>
  <si>
    <t>ventil automatický odvzdušňovací svislý T 120°C mosaz 1/2"</t>
  </si>
  <si>
    <t>55124389</t>
  </si>
  <si>
    <t>kohout vypouštěcí kulový s hadicovou vývodkou a zátkou PN 10 T 110°C 1/2"</t>
  </si>
  <si>
    <t>734209103</t>
  </si>
  <si>
    <t>Montáž závitových armatur s 1 závitem G 1/2 (DN 15)</t>
  </si>
  <si>
    <t>734209103R</t>
  </si>
  <si>
    <t>D+M El. pohon 5,5 mm, 300 N, 230 V, 3-bod.</t>
  </si>
  <si>
    <t>KS</t>
  </si>
  <si>
    <t>734209104R</t>
  </si>
  <si>
    <t>Dvojreg. rad. ventil přímý, kv 0,025-0,67 (2K), DN 15</t>
  </si>
  <si>
    <t>734209105R</t>
  </si>
  <si>
    <t>Regulační uzav. šroubení přímé, kvs 1,74, DN 15</t>
  </si>
  <si>
    <t>734209106R</t>
  </si>
  <si>
    <t>Třícestný regulační ventil Kvs 10 zdvih 5,5 mm, DN 25</t>
  </si>
  <si>
    <t>734209113</t>
  </si>
  <si>
    <t>Montáž závitových armatur se 2 závity G 1/2 (DN 15)</t>
  </si>
  <si>
    <t>734209116</t>
  </si>
  <si>
    <t>Montáž závitových armatur se 2 závity G 5/4 (DN 32)</t>
  </si>
  <si>
    <t>734209125</t>
  </si>
  <si>
    <t>Montáž závitových armatur se 3 závity G 1 (DN 25)</t>
  </si>
  <si>
    <t>734221552</t>
  </si>
  <si>
    <t>Ventily regulační závitové termostatické, bez hlavice ovládání PN 16 do 110°C přímé dvouregulační G 1/2</t>
  </si>
  <si>
    <t>734221682</t>
  </si>
  <si>
    <t>Ventily regulační závitové hlavice termostatické, pro ovládání ventilů PN 10 do 110°C kapalinové otopných těles VK</t>
  </si>
  <si>
    <t>735</t>
  </si>
  <si>
    <t>Ústřední vytápění - otopná tělesa</t>
  </si>
  <si>
    <t>48454385</t>
  </si>
  <si>
    <t>těleso otopné panelové 2 deskové bez přídavné přestupní plochy v 500mm dl 1000mm 838W</t>
  </si>
  <si>
    <t>48456981</t>
  </si>
  <si>
    <t>těleso otopné panelové 1 deskové 1 přídavná přestupní plocha v 500mm dl 900mm 772W</t>
  </si>
  <si>
    <t>48457015</t>
  </si>
  <si>
    <t>těleso otopné panelové 1 deskové 1 přídavná přestupní plocha v 500mm dl 1100mm 944W</t>
  </si>
  <si>
    <t>48457221</t>
  </si>
  <si>
    <t>těleso otopné panelové 2 deskové 2 přídavné přestupní plochy v 600mm dl 1000mm 1679W</t>
  </si>
  <si>
    <t>48457235</t>
  </si>
  <si>
    <t>těleso otopné panelové 2 deskové 1 přídavná přestupní plocha v 500mm dl 800mm 894W</t>
  </si>
  <si>
    <t>48457244</t>
  </si>
  <si>
    <t>těleso otopné panelové 2 deskové 2 přídavné přestupní plochy v 500mm dl 1100mm 1597W</t>
  </si>
  <si>
    <t>48457252</t>
  </si>
  <si>
    <t>těleso otopné panelové 2 deskové 2 přídavné přestupní plochy v 500mm dl 900mm 1307W</t>
  </si>
  <si>
    <t>48457253</t>
  </si>
  <si>
    <t>těleso otopné panelové 2 deskové 2 přídavné přestupní plochy v 500mm dl 1000mm 1452W</t>
  </si>
  <si>
    <t>48457297</t>
  </si>
  <si>
    <t>těleso otopné panelové 2 deskové 2 přídavné přestupní plochy v 900mm dl 1000mm 2313W</t>
  </si>
  <si>
    <t>735000912</t>
  </si>
  <si>
    <t>Regulace otopného systému při opravách vyregulování dvojregulačních ventilů a kohoutů s termostatickým ovládáním</t>
  </si>
  <si>
    <t>735159110</t>
  </si>
  <si>
    <t>Montáž otopných těles panelových jednořadých, stavební délky do 1500 mm</t>
  </si>
  <si>
    <t>735159210</t>
  </si>
  <si>
    <t>Montáž otopných těles panelových dvouřadých, stavební délky do 1140 mm</t>
  </si>
  <si>
    <t>735494811</t>
  </si>
  <si>
    <t>Vypuštění vody z otopných soustav bez kotlů, ohříváků, zásobníků a nádrží</t>
  </si>
  <si>
    <t>998735101</t>
  </si>
  <si>
    <t>Přesun hmot pro otopná tělesa stanovený z hmotnosti přesunovaného materiálu vodorovná dopravní vzdálenost do 50 m v objektech výšky do 6 m</t>
  </si>
  <si>
    <t>783624551</t>
  </si>
  <si>
    <t>Základní nátěr armatur a kovových potrubí jednonásobný potrubí do DN 50 mm akrylátový</t>
  </si>
  <si>
    <t>783624651</t>
  </si>
  <si>
    <t>Základní antikorozní nátěr armatur a kovových potrubí jednonásobný potrubí do DN 50 mm akrylátový</t>
  </si>
  <si>
    <t>043103000</t>
  </si>
  <si>
    <t>Zkoušky bez rozlišení</t>
  </si>
  <si>
    <t xml:space="preserve"> Topná zkouška 72hod1 = 1,000 [A]_x000d_
 Celkem: 1 = 1,000 [B]_x000d_</t>
  </si>
  <si>
    <t>HZS2211</t>
  </si>
  <si>
    <t>Hodinové zúčtovací sazby profesí PSV provádění stavebních instalací instalatér</t>
  </si>
  <si>
    <t xml:space="preserve"> Demontážní práce 3 pracovníci, 4 dny, 8hod3*4*8 = 96,000 [A]_x000d_
 Hydronické zaregulování2 = 2,000 [B]_x000d_
 Celkem: 96+2 = 98,000 [C]_x000d_</t>
  </si>
  <si>
    <t>SO 01.03</t>
  </si>
  <si>
    <t>751-1</t>
  </si>
  <si>
    <t>Větrání dílen (zařízení č.1)</t>
  </si>
  <si>
    <t>42914252</t>
  </si>
  <si>
    <t>ventilátor axiální nástěnný s plastovým oběžným kolem 4 póly IP65 výkon 120-130W D 315mm</t>
  </si>
  <si>
    <t xml:space="preserve"> "`` ```zařízení OV-2, OV-4`"_x000d_
 2 = 2,000 [A]_x000d_
 Celkem: 2 = 2,000 [B]_x000d_</t>
  </si>
  <si>
    <t>42914257</t>
  </si>
  <si>
    <t>ventilátor axiální nástěnný s plastovým oběžným kolem 4 póly IP65 výkon 250-280W D 400mm</t>
  </si>
  <si>
    <t xml:space="preserve"> "`` ```zařízení OV-6, OV-7`"_x000d_
 2 = 2,000 [A]_x000d_
 Celkem: 2 = 2,000 [B]_x000d_</t>
  </si>
  <si>
    <t>42914275</t>
  </si>
  <si>
    <t>ventilátor axiální potrubní ocelový nevýbušný 4 póly IP54 výkon 240-280W D 400mm</t>
  </si>
  <si>
    <t xml:space="preserve"> "`` ```zařízení OV-5`"_x000d_
 1 = 1,000 [A]_x000d_
 Celkem: 1 = 1,000 [B]_x000d_</t>
  </si>
  <si>
    <t>42914553a</t>
  </si>
  <si>
    <t>ventilátor axiální nástěnný s oběžným kolem ze slitiny hliníku 4 póly IP65 výkon 160-180W D 355mm</t>
  </si>
  <si>
    <t xml:space="preserve"> "`` ```zařízení OV-1`"_x000d_
 1 = 1,000 [A]_x000d_
 Celkem: 1 = 1,000 [B]_x000d_</t>
  </si>
  <si>
    <t>42914553b</t>
  </si>
  <si>
    <t xml:space="preserve"> "`` ```zařízení OV-3`"_x000d_
 1 = 1,000 [A]_x000d_
 Celkem: 1 = 1,000 [B]_x000d_</t>
  </si>
  <si>
    <t>42971034R</t>
  </si>
  <si>
    <t>zpětná klapka D 400 mm</t>
  </si>
  <si>
    <t>42972310R</t>
  </si>
  <si>
    <t>krycí mřížka 450x450 mm</t>
  </si>
  <si>
    <t>42972311R</t>
  </si>
  <si>
    <t>krycí mřížka 500x500 mm</t>
  </si>
  <si>
    <t>42972320R</t>
  </si>
  <si>
    <t>krycí mřížka 800x500 mm</t>
  </si>
  <si>
    <t>42972325R</t>
  </si>
  <si>
    <t>krycí mřížka 1000x500 mm</t>
  </si>
  <si>
    <t>42972571R</t>
  </si>
  <si>
    <t>ochranná mřížka D 400 mm</t>
  </si>
  <si>
    <t>42972572R</t>
  </si>
  <si>
    <t>střešní ventilační hlavice D 200 mm</t>
  </si>
  <si>
    <t>42972904</t>
  </si>
  <si>
    <t>žaluzie protidešťová plastová s pevnými lamelami, pro potrubí D 315mm</t>
  </si>
  <si>
    <t>42972905</t>
  </si>
  <si>
    <t>žaluzie protidešťová plastová s pevnými lamelami, pro potrubí D 355mm</t>
  </si>
  <si>
    <t>42972906</t>
  </si>
  <si>
    <t>žaluzie protidešťová plastová s pevnými lamelami, pro potrubí D 400mm</t>
  </si>
  <si>
    <t>42972920</t>
  </si>
  <si>
    <t>žaluzie protidešťová s pevnými lamelami, pozink, pro potrubí 450x450mm</t>
  </si>
  <si>
    <t>42972921</t>
  </si>
  <si>
    <t>žaluzie protidešťová s pevnými lamelami, pozink, pro potrubí 500x500mm</t>
  </si>
  <si>
    <t>42972925R</t>
  </si>
  <si>
    <t>žaluzie protidešťová s pevnými lamelami, pozink, pro potrubí 800x500mm</t>
  </si>
  <si>
    <t>42972963R</t>
  </si>
  <si>
    <t>žaluzie protidešťová s pevnými lamelami, pozink, pro potrubí 1000x500mm</t>
  </si>
  <si>
    <t>42975266</t>
  </si>
  <si>
    <t>spojka potrubí k ventilátoru pružná, Pz příruba s PVC a PA tkaninou D 400mm</t>
  </si>
  <si>
    <t>42981933R</t>
  </si>
  <si>
    <t>střešní ventilační hlavice D 400 mm</t>
  </si>
  <si>
    <t>42982461R</t>
  </si>
  <si>
    <t>těsná uzavírací klapka 450x450 mm + servopohon</t>
  </si>
  <si>
    <t>42982464R</t>
  </si>
  <si>
    <t>těsná uzavírací klapka 500x500 mm + servopohon</t>
  </si>
  <si>
    <t>42982470R</t>
  </si>
  <si>
    <t>těsná uzavírací klapka 800x500 mm + servopohon</t>
  </si>
  <si>
    <t>42982471R</t>
  </si>
  <si>
    <t>těsná uzavírací klapka 1000x500 mm + servopohon</t>
  </si>
  <si>
    <t>751111014</t>
  </si>
  <si>
    <t>Montáž ventilátoru axiálního nízkotlakého nástěnného základního, průměru přes 300 do 400 mm</t>
  </si>
  <si>
    <t xml:space="preserve"> "`` ```zařízení OV-1, OV-2, OV-3, OV-4, OV-6, OV-7`"_x000d_
 6 = 6,000 [A]_x000d_
 Celkem: 6 = 6,000 [B]_x000d_</t>
  </si>
  <si>
    <t>751133014</t>
  </si>
  <si>
    <t>Montáž ventilátoru diagonálního nízkotlakého potrubního nevýbušného, průměru přes 300 mm</t>
  </si>
  <si>
    <t>751398042</t>
  </si>
  <si>
    <t>Montáž ostatních zařízení protidešťové žaluzie nebo žaluziové klapky na kruhové potrubí, průměru přes 300 do 400 mm</t>
  </si>
  <si>
    <t>751398052</t>
  </si>
  <si>
    <t>Montáž ostatních zařízení protidešťové žaluzie nebo žaluziové klapky na čtyřhranné potrubí, průřezu přes 0,150 do 0,300 m2</t>
  </si>
  <si>
    <t>751398054</t>
  </si>
  <si>
    <t>Montáž ostatních zařízení protidešťové žaluzie nebo žaluziové klapky na čtyřhranné potrubí, průřezu přes. 0,450 do 0,600 m2</t>
  </si>
  <si>
    <t>751514764</t>
  </si>
  <si>
    <t>Montáž protidešťové stříšky nebo výfukové hlavice do plechového potrubí kruhové s přírubou D přes 300 do 400 mm</t>
  </si>
  <si>
    <t>751526554</t>
  </si>
  <si>
    <t>Montáž spojky do plastového potrubí pružné kruhové s přírubou, průměru přes 300 do 400 mm</t>
  </si>
  <si>
    <t>75R</t>
  </si>
  <si>
    <t>Montáž těsných uzavíracích klapek</t>
  </si>
  <si>
    <t>76R</t>
  </si>
  <si>
    <t>Montáž krycích mřížek</t>
  </si>
  <si>
    <t>77R</t>
  </si>
  <si>
    <t>Montáž ochranné mřížky</t>
  </si>
  <si>
    <t>78R</t>
  </si>
  <si>
    <t>Montáž zpětné klapky</t>
  </si>
  <si>
    <t>79R</t>
  </si>
  <si>
    <t>čtyřhranné ocelové potrubí do obvodu 1890 mm (0 % tvarovek)</t>
  </si>
  <si>
    <t>80R</t>
  </si>
  <si>
    <t>čtyřhranné ocelové potrubí do obvodu 2630 mm (0 % tvarovek)</t>
  </si>
  <si>
    <t>81R</t>
  </si>
  <si>
    <t>čtyřhranné ocelové potrubí do obvodu 3500 mm (0 % tvarovek)</t>
  </si>
  <si>
    <t>82R</t>
  </si>
  <si>
    <t>SPIRO potrubí D 400 mm</t>
  </si>
  <si>
    <t>84R</t>
  </si>
  <si>
    <t>Montáž čtyřhranného ocelového potrubí</t>
  </si>
  <si>
    <t>85R</t>
  </si>
  <si>
    <t>Montáž SPIRO potrubí</t>
  </si>
  <si>
    <t>751-2</t>
  </si>
  <si>
    <t>Odsávání svařovacího stolu (zařízení č.2)</t>
  </si>
  <si>
    <t>751514762</t>
  </si>
  <si>
    <t>Montáž protidešťové stříšky nebo výfukové hlavice do plechového potrubí kruhové s přírubou, průměru přes 100 do 200 mm</t>
  </si>
  <si>
    <t>83R</t>
  </si>
  <si>
    <t>čtyřhranné ocelové potrubí do obvodu 1050 mm (19 % tvarovek)</t>
  </si>
  <si>
    <t>86R</t>
  </si>
  <si>
    <t>HZS1291</t>
  </si>
  <si>
    <t>Hodinové zúčtovací sazby profesí HSV zemní a pomocné práce pomocný stavební dělník</t>
  </si>
  <si>
    <t>HZS1R</t>
  </si>
  <si>
    <t>Komplexní vyzkoušení zařízení</t>
  </si>
  <si>
    <t>HZS2491</t>
  </si>
  <si>
    <t>Hodinové zúčtovací sazby profesí PSV zednické výpomoci a pomocné práce PSV dělník zednických výpomocí</t>
  </si>
  <si>
    <t>HZS2R</t>
  </si>
  <si>
    <t>Měření hlučnosti zařízení</t>
  </si>
  <si>
    <t>HZS3211</t>
  </si>
  <si>
    <t>Hodinové zúčtovací sazby montáží technologických zařízení na stavebních objektech montér vzduchotechniky a chlazení</t>
  </si>
  <si>
    <t>HZS3R</t>
  </si>
  <si>
    <t>Vypracování protokolu o měření hlučnosti zařízení</t>
  </si>
  <si>
    <t>SO 01.04</t>
  </si>
  <si>
    <t>120001101</t>
  </si>
  <si>
    <t>Příplatek za ztížení vykopávky v blízkosti podzemního vedení</t>
  </si>
  <si>
    <t>120901123</t>
  </si>
  <si>
    <t>Bourání zdiva z ŽB nebo předpjatého betonu v odkopávkách nebo prokopávkách ručně</t>
  </si>
  <si>
    <t>132201202</t>
  </si>
  <si>
    <t>Hloubení rýh š do 2000 mm v hornině tř. 3 objemu do 1000 m3</t>
  </si>
  <si>
    <t>14011098</t>
  </si>
  <si>
    <t>trubka ocelová bezešvá hladká jakost 11 353 159x4,5mm</t>
  </si>
  <si>
    <t>151101101</t>
  </si>
  <si>
    <t>Zřízení příložného pažení a rozepření stěn rýh hl do 2 m</t>
  </si>
  <si>
    <t>151101111</t>
  </si>
  <si>
    <t>Odstranění příložného pažení a rozepření stěn rýh hl do 2 m</t>
  </si>
  <si>
    <t>162701105</t>
  </si>
  <si>
    <t>Vodorovné přemístění do 10000 m výkopku/sypaniny z horniny tř. 1 až 4</t>
  </si>
  <si>
    <t>171201201</t>
  </si>
  <si>
    <t>Uložení sypaniny na skládky</t>
  </si>
  <si>
    <t>Zásyp jam, šachet rýh nebo kolem objektů sypaninou se zhutněním</t>
  </si>
  <si>
    <t>Obsypání potrubí ručně sypaninou bez prohození, uloženou do 3 m</t>
  </si>
  <si>
    <t>58343872</t>
  </si>
  <si>
    <t>kamenivo drcené hrubé prané (Olbramovice) frakce 8-16 třída B</t>
  </si>
  <si>
    <t>58343959</t>
  </si>
  <si>
    <t>kamenivo drcené hrubé prané (Olbramovice) frakce 32-63 praná</t>
  </si>
  <si>
    <t>Lože pod potrubí otevřený výkop z kameniva drobného těženého</t>
  </si>
  <si>
    <t>452313131</t>
  </si>
  <si>
    <t>Podkladní bloky z betonu prostého tř. C 12/15 otevřený výkop</t>
  </si>
  <si>
    <t>452353101</t>
  </si>
  <si>
    <t>Bednění podkladních bloků otevřený výkop</t>
  </si>
  <si>
    <t>721</t>
  </si>
  <si>
    <t>Zdravotechnika - vnitřní kanalizace</t>
  </si>
  <si>
    <t>721171803</t>
  </si>
  <si>
    <t>Demontáž potrubí z PVC do D 75</t>
  </si>
  <si>
    <t>721174024</t>
  </si>
  <si>
    <t>Potrubí kanalizační z PP odpadní systém HT DN 70</t>
  </si>
  <si>
    <t>721174025</t>
  </si>
  <si>
    <t>Potrubí kanalizační z PP odpadní systém HT DN 100</t>
  </si>
  <si>
    <t>721174043</t>
  </si>
  <si>
    <t>Potrubí kanalizační z PP připojovací systém HT DN 50</t>
  </si>
  <si>
    <t>721194104</t>
  </si>
  <si>
    <t>Vyvedení a upevnění odpadních výpustek DN 40</t>
  </si>
  <si>
    <t>721194109</t>
  </si>
  <si>
    <t>Vyvedení a upevnění odpadních výpustek DN 100</t>
  </si>
  <si>
    <t>721273152</t>
  </si>
  <si>
    <t>Hlavice ventilační polypropylen PP DN 75</t>
  </si>
  <si>
    <t>721290123</t>
  </si>
  <si>
    <t>Zkouška těsnosti potrubí kanalizace kouřem do DN 300</t>
  </si>
  <si>
    <t>998721201</t>
  </si>
  <si>
    <t>Přesun hmot procentní pro vnitřní kanalizace v objektech v do 6 m</t>
  </si>
  <si>
    <t>7221176002</t>
  </si>
  <si>
    <t>Žlab ocelový plechový pozinkovaný pr PPr trubky d 25 L=2 m</t>
  </si>
  <si>
    <t>722130801</t>
  </si>
  <si>
    <t>Demontáž potrubí ocelové pozinkované závitové do DN 25</t>
  </si>
  <si>
    <t>722174022</t>
  </si>
  <si>
    <t>Potrubí vodovodní plastové PPR svar polyfuze PN 20 D 20 x 3,4 mm</t>
  </si>
  <si>
    <t>722174023</t>
  </si>
  <si>
    <t>Potrubí vodovodní plastové PPR svar polyfuze PN 20 D 25 x 4,2 mm</t>
  </si>
  <si>
    <t>722181211</t>
  </si>
  <si>
    <t>Ochrana vodovodního potrubí přilepenými tepelně izolačními trubicemi z PE tl do 6 mm DN do 22 mm</t>
  </si>
  <si>
    <t>722181212</t>
  </si>
  <si>
    <t>Ochrana vodovodního potrubí přilepenými tepelně izolačními trubicemi z PE tl do 6 mm DN do 32 mm</t>
  </si>
  <si>
    <t>722220111</t>
  </si>
  <si>
    <t>Nástěnka pro výtokový ventil G 1/2 s jedním závitem</t>
  </si>
  <si>
    <t>722220112</t>
  </si>
  <si>
    <t>Nástěnka pro výtokový ventil G 3/4 s jedním závitem</t>
  </si>
  <si>
    <t>722224153</t>
  </si>
  <si>
    <t>Kulový kohout zahradní s vnějším závitem a páčkou PN 15, T 120 °C G 3/4 - 1"</t>
  </si>
  <si>
    <t>722290226</t>
  </si>
  <si>
    <t>Zkouška těsnosti vodovodního potrubí závitového do DN 50</t>
  </si>
  <si>
    <t>Proplach a dezinfekce vodovodního potrubí do DN 80</t>
  </si>
  <si>
    <t>998722201</t>
  </si>
  <si>
    <t>Přesun hmot procentní pro vnitřní vodovod v objektech v do 6 m</t>
  </si>
  <si>
    <t>725</t>
  </si>
  <si>
    <t>Zdravotechnika - zařizovací předměty</t>
  </si>
  <si>
    <t>725210821</t>
  </si>
  <si>
    <t>Demontáž umyvadel bez výtokových armatur</t>
  </si>
  <si>
    <t>725211601</t>
  </si>
  <si>
    <t>Umyvadlo keramické připevněné na stěnu šrouby bílé bez krytu na sifon 500 mm</t>
  </si>
  <si>
    <t>725331111</t>
  </si>
  <si>
    <t>Výlevka bez výtokových armatur keramická se sklopnou plastovou mřížkou 425 mm</t>
  </si>
  <si>
    <t>725810811</t>
  </si>
  <si>
    <t>Demontáž ventilů výtokových nástěnných</t>
  </si>
  <si>
    <t>725821311</t>
  </si>
  <si>
    <t>Baterie umyvadlové nástěnné pákové s otáčivým kulatým ústím na jednu vodu</t>
  </si>
  <si>
    <t>998725201</t>
  </si>
  <si>
    <t>Přesun hmot procentní pro zařizovací předměty v objektech v do 6 m</t>
  </si>
  <si>
    <t>871265211</t>
  </si>
  <si>
    <t>Kanalizační potrubí z tvrdého PVC-systém KG tuhost třídy SN4 DN100</t>
  </si>
  <si>
    <t>871275211</t>
  </si>
  <si>
    <t>Kanalizační potrubí z tvrdého PVC-systém KG tuhost třídy SN4 DN125</t>
  </si>
  <si>
    <t>871355221</t>
  </si>
  <si>
    <t>Kanalizační potrubí z tvrdého PVC-systém KG tuhost třídy SN8 DN200</t>
  </si>
  <si>
    <t>892271111</t>
  </si>
  <si>
    <t>Tlaková zkouška vodou potrubí DN 100 nebo 125</t>
  </si>
  <si>
    <t>892351111</t>
  </si>
  <si>
    <t>Tlaková zkouška vodou potrubí DN 150 nebo 200</t>
  </si>
  <si>
    <t>894812317</t>
  </si>
  <si>
    <t>Revizní a čistící šachta z PP typ DN 600/200 šachtové dno s přítokem tvaru T</t>
  </si>
  <si>
    <t>894812318</t>
  </si>
  <si>
    <t>Revizní a čistící šachta z PP typ DN 600/200 šachtové dno s přítokem tvaru X</t>
  </si>
  <si>
    <t>894812339</t>
  </si>
  <si>
    <t>Příplatek k rourám revizní a čistící šachty z PP DN 600 za uříznutí šachtové roury</t>
  </si>
  <si>
    <t>998011001</t>
  </si>
  <si>
    <t>Přesun hmot pro budovy zděné v do 6 m</t>
  </si>
  <si>
    <t>SO 01.05</t>
  </si>
  <si>
    <t>741810002</t>
  </si>
  <si>
    <t>Zkoušky a prohlídky elektrických rozvodů a zařízení celková prohlídka a vyhotovení revizní zprávy pro objem montážních prací přes 100 do 500 tis. Kč</t>
  </si>
  <si>
    <t>Svorková krabice nástěnná, 5.-pól, 93x93, 1,5-2,5mm Cu, IP54</t>
  </si>
  <si>
    <t>34571005</t>
  </si>
  <si>
    <t>lišta elektroinstalační hranatá PVC 25x20mm</t>
  </si>
  <si>
    <t>34571007</t>
  </si>
  <si>
    <t>lišta elektroinstalační hranatá PVC 40x20mm</t>
  </si>
  <si>
    <t>34571431R</t>
  </si>
  <si>
    <t>Svorková krabice nástěnná, 5.-pól, 104x104, 1,5-2,5mm Cu, IP54</t>
  </si>
  <si>
    <t>Montáž lišt a kanálků elektroinstalačních se spojkami, ohyby a rohy a s nasunutím do krabic vkládacích s víčkem, šířky do 60 mm</t>
  </si>
  <si>
    <t>741112041</t>
  </si>
  <si>
    <t>Montáž krabic elektroinstalačních bez napojení na trubky a lišty, demontáže a montáže víčka a přístroje protahovacích nebo odbočných nástěnných kovových čtyřhra</t>
  </si>
  <si>
    <t>Montáž krabic elektroinstalačních bez napojení na trubky a lišty, demontáže a montáže víčka a přístroje protahovacích nebo odbočných nástěnných kovových čtyřhranných, vel. 96x96 mm</t>
  </si>
  <si>
    <t>741112301</t>
  </si>
  <si>
    <t>Montáž krabic pancéřových bez napojení na trubky a lišty a demontáže a montáže víčka rozvodek se zapojením vodičů na svorkovnici plastových čtyřhranných, vel. 1</t>
  </si>
  <si>
    <t>Montáž krabic pancéřových bez napojení na trubky a lišty a demontáže a montáže víčka rozvodek se zapojením vodičů na svorkovnici plastových čtyřhranných, vel. 117x117 mm</t>
  </si>
  <si>
    <t>34109511</t>
  </si>
  <si>
    <t>kabel instalační plochý jádro Cu plné izolace PVC plášť PVC 450/750V (CYKYLo) 2x1,5mm2</t>
  </si>
  <si>
    <t>341111036</t>
  </si>
  <si>
    <t>kabel instalační jádro Cu plné izolace PVC plášť PVC 450/750V (CYKY) 3x2,5mm2</t>
  </si>
  <si>
    <t>34145566R</t>
  </si>
  <si>
    <t>kabel CGSG; ohebný, harmonizovaný, připojovací; volné; Cu jádro měděné lanové pocínované, ohebné; počet žil 5; vnější průměr 13,5 mm; jmen.průřez jádra 1,50 mm2</t>
  </si>
  <si>
    <t>kabel CGSG; ohebný, harmonizovaný, připojovací; volné; Cu jádro měděné lanové pocínované, ohebné; počet žil 5; vnější průměr 13,5 mm; jmen.průřez jádra 1,50 mm2; teplota použití -40 až 60 °C</t>
  </si>
  <si>
    <t>34145568R</t>
  </si>
  <si>
    <t>kabel CGSG; ohebný, harmonizovaný, připojovací; volné; Cu jádro měděné lanové pocínované, ohebné; počet žil 5; vnější průměr 16,0 mm; jmen.průřez jádra 2,50 mm2</t>
  </si>
  <si>
    <t>kabel CGSG; ohebný, harmonizovaný, připojovací; volné; Cu jádro měděné lanové pocínované, ohebné; počet žil 5; vnější průměr 16,0 mm; jmen.průřez jádra 2,50 mm2; teplota použití -40 až 60 °C</t>
  </si>
  <si>
    <t>34145570R</t>
  </si>
  <si>
    <t>kabel CGSG; ohebný, harmonizovaný, připojovací; volné; Cu jádro měděné lanové pocínované, ohebné; počet žil 5; vnější průměr 19,5 mm; jmen.průřez jádra 4,00 mm2</t>
  </si>
  <si>
    <t>kabel CGSG; ohebný, harmonizovaný, připojovací; volné; Cu jádro měděné lanové pocínované, ohebné; počet žil 5; vnější průměr 19,5 mm; jmen.průřez jádra 4,00 mm2; teplota použití -40 až 60 °C</t>
  </si>
  <si>
    <t>34145572R</t>
  </si>
  <si>
    <t>kabel CGSG; ohebný, harmonizovaný, připojovací; volné; Cu jádro měděné lanové pocínované, ohebné; počet žil 5; vnější průměr 22,0 mm; jmen.průřez jádra 6,00 mm2</t>
  </si>
  <si>
    <t>kabel CGSG; ohebný, harmonizovaný, připojovací; volné; Cu jádro měděné lanové pocínované, ohebné; počet žil 5; vnější průměr 22,0 mm; jmen.průřez jádra 6,00 mm2; teplota použití -40 až 60 °C</t>
  </si>
  <si>
    <t>34535054</t>
  </si>
  <si>
    <t>spínač nástěnný jednopólový, řazení 1, IP54, šroubové svorky</t>
  </si>
  <si>
    <t>741120502</t>
  </si>
  <si>
    <t>Montáž šňůr měděných bez ukončení uložených volně lehkých a středních (CGSG), počtu žil do 16</t>
  </si>
  <si>
    <t>741120503</t>
  </si>
  <si>
    <t>Montáž šňůr měděných bez ukončení uložených volně lehkých a středních (CGSG), počtu žil do 37</t>
  </si>
  <si>
    <t>741122201</t>
  </si>
  <si>
    <t>Montáž kabelů měděných bez ukončení uložených volně nebo v liště plných kulatých (CYKY) počtu a průřezu žil 2x1,5 až 6 mm2</t>
  </si>
  <si>
    <t>Ukončení šnůř se zapojením počtu a průřezu žil 2x0,35 až 4 mm2</t>
  </si>
  <si>
    <t>Ukončení šnůř se zapojením počtu a průřezu žil 3x0,35 až 4 mm2</t>
  </si>
  <si>
    <t>34535000</t>
  </si>
  <si>
    <t>spínač kompletní, zápustný, jednopólový, řazení 1, šroubové svorkyá</t>
  </si>
  <si>
    <t>34535002</t>
  </si>
  <si>
    <t>přepínač sériový kompletní, zápustný, řazení 5, šroubové svorky</t>
  </si>
  <si>
    <t>34555235</t>
  </si>
  <si>
    <t>zásuvka nástěnná jednonásobná s víčkem, IP44, bezšroubové svorky</t>
  </si>
  <si>
    <t>35811479</t>
  </si>
  <si>
    <t>zásuvka nástěnná 32A - 4pól, řazení 3P+PE IP44, šroubové svorky</t>
  </si>
  <si>
    <t>35822111</t>
  </si>
  <si>
    <t>jistič 1pólový-charakteristika B 16A</t>
  </si>
  <si>
    <t>35822158</t>
  </si>
  <si>
    <t>jistič 3-pólový 10 A vypínací charakteristika B vypínací schopnost 10 kA</t>
  </si>
  <si>
    <t>741310031</t>
  </si>
  <si>
    <t>Montáž spínačů jedno nebo dvoupólových nástěnných se zapojením vodičů, pro prostředí venkovní nebo mokré vypínačů, řazení 1-jednopólových</t>
  </si>
  <si>
    <t>741310041</t>
  </si>
  <si>
    <t>Montáž spínačů jedno nebo dvoupólových nástěnných se zapojením vodičů, pro prostředí venkovní nebo mokré přepínačů, řazení 5-sériových</t>
  </si>
  <si>
    <t>741313152</t>
  </si>
  <si>
    <t>Montáž zásuvek průmyslových se zapojením vodičů spojovacích, provedení IP 44 3P+N+PE 32 A</t>
  </si>
  <si>
    <t>741320105</t>
  </si>
  <si>
    <t>Montáž jističů se zapojením vodičů jednopólových nn do 25 A ve skříni</t>
  </si>
  <si>
    <t>748</t>
  </si>
  <si>
    <t>Elektromontáže - osvětlovací zařízení a svítidla</t>
  </si>
  <si>
    <t>Svítidlo LED, 33W, 4449 lm, IP66, Ra80, Tchrom= 4000K, 220-240 V</t>
  </si>
  <si>
    <t>Svítidlo LED, 16W, 2175 lm, IP66, Ra80, Tchrom= 4000K, 220-240 V</t>
  </si>
  <si>
    <t>Svítidlo LED, 50W, 6674 lm, IP66, Ra80, Tchrom= 4000K, 220-240 V</t>
  </si>
  <si>
    <t>Svítidlo nástěnné LED, IP65, (venkovní osvětlení)</t>
  </si>
  <si>
    <t>Konzola pro uchycení svítidla na zeď, 200mm</t>
  </si>
  <si>
    <t>210040098</t>
  </si>
  <si>
    <t>Montáž konzol venkovního vedení nn příslušenství konzol nosiče svítidel veřejného osvětlení a kabelových koncovek</t>
  </si>
  <si>
    <t>741371104</t>
  </si>
  <si>
    <t>Montáž svítidel zářivkových se zapojením vodičů průmyslových stropních přisazených 2 zdroje s krytem</t>
  </si>
  <si>
    <t>741820101</t>
  </si>
  <si>
    <t>Měření osvětlovacího zařízení izolačního stavu svítidel na pracovišti do. 200 ks svítidel</t>
  </si>
  <si>
    <t>741820102</t>
  </si>
  <si>
    <t>Měření osvětlovacího zařízení intenzity osvětlení na pracovišti do 50 svítidel</t>
  </si>
  <si>
    <t>Protipožární přepážka (prostup mezi stěnou)</t>
  </si>
  <si>
    <t>Montáž protipožární přepážky</t>
  </si>
  <si>
    <t>SO 01.05a</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</si>
  <si>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</si>
  <si>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</si>
  <si>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</si>
  <si>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</si>
  <si>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</si>
  <si>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741820001</t>
  </si>
  <si>
    <t>Měření zemních odporů zemniče</t>
  </si>
  <si>
    <t>Provedení technické prohlídky a zkoušky na silnoproudém zařízení, zařízení TV, zařízení NS, transformoven, EPZ pro opravné práce pro objem investičních nákladů přes 500 do 1000 tisíc Kč, celková prohlídka zařízení provozního souboru nebo stavebního objektu včetně měření , zařízení tohoto provozního souboru nebo stavebního objektu právnickou osobou na zařízení dle požadavku ČSN, včetně hodnocení a vyhotovení protokolu</t>
  </si>
  <si>
    <t>7498151025</t>
  </si>
  <si>
    <t>Provedení technické prohlídky a zkoušky na silnoproudém zařízení, zařízení TV, zařízení NS, transformoven, EPZ pro opravné práce pro objem investičních nákladů příplatek za každých dalších i započatých 500 přes 1000 tisíc Kč, celková prohlídka zařízení provozního souboru nebo stavebního objektu včetně měření , zařízení tohoto provozního souboru nebo stavebního objektu právnickou osobou na zařízení dle požadavku ČSN, včetně hodnocení a vyhotovení protokolu</t>
  </si>
  <si>
    <t>Speciální jílovitá směs pro vylepšení hodnoty a vyrovnání výkyvu hodnot přechodového odporu uzemnění (balení á 25kg) - (koordinovat se stavební profesí)</t>
  </si>
  <si>
    <t>Dovoz písku</t>
  </si>
  <si>
    <t>283424109R</t>
  </si>
  <si>
    <t>Podložka pro ochranu střešní krytiny pod betonovým podstavcem</t>
  </si>
  <si>
    <t>286556100R</t>
  </si>
  <si>
    <t>Smršťovací izolace pro obalení kruhových a páskových vodičů, např. u vývodů z betonu nebo z půdy 1m</t>
  </si>
  <si>
    <t>31180010R</t>
  </si>
  <si>
    <t>Sada závitových tyčí (4x závitová tyč M16x520 se základovou destičkou pro čtyřramenný stojan, nerez, M16x520mm, 1-3 betony</t>
  </si>
  <si>
    <t>345715110R</t>
  </si>
  <si>
    <t>Chodníková revizní krabice UF, litinová s vestavěnou přístupovou svorkou s rozsahem 7-10/30-40mmm, max zatížení 40kN</t>
  </si>
  <si>
    <t>35441080</t>
  </si>
  <si>
    <t>drát D 8mm nerez</t>
  </si>
  <si>
    <t>35441124</t>
  </si>
  <si>
    <t>tyč jímací s rovným koncem 3000 mm nerez (V4A) - d16mm</t>
  </si>
  <si>
    <t>35441670R</t>
  </si>
  <si>
    <t>Distanční držáky pro uzemňovacího vedení ve výkopech základů, zalomené provedení se zesílením, rozsah příchytky pro pásek 40mm</t>
  </si>
  <si>
    <t>35441703</t>
  </si>
  <si>
    <t>Držáky z nerezového pásku 30x3,5mm pro uchycení držáků pro vedení po hřebenu střechy, vč. kotvení a šroubu pro uchycení držáku vedení</t>
  </si>
  <si>
    <t>35441714</t>
  </si>
  <si>
    <t>podpěra vedení hromosvodu na plechovou krytinu, nerez</t>
  </si>
  <si>
    <t>35441859</t>
  </si>
  <si>
    <t>držák jímače a ochranné trubky s vrutem - 300 mm, nerez</t>
  </si>
  <si>
    <t>354420301R</t>
  </si>
  <si>
    <t>Svorka s mezidestičkou pro zaváděcí tyče, rozsah svorky drát/pásek 16/30mm, nerez (V4A)</t>
  </si>
  <si>
    <t>35442037</t>
  </si>
  <si>
    <t>svorka uzemnění nerez křížová D 8-10mm</t>
  </si>
  <si>
    <t>35442041</t>
  </si>
  <si>
    <t>Zkušební svorka UNI nerezová pro zaváděcí tyče 8-10/16mm</t>
  </si>
  <si>
    <t>35442053R</t>
  </si>
  <si>
    <t>svorka uzemnění nerez pro trubku 27-168mm</t>
  </si>
  <si>
    <t>35442110</t>
  </si>
  <si>
    <t>štítek plastový - čísla svodů</t>
  </si>
  <si>
    <t xml:space="preserve"> Nasazovací čísla s ražbou pro montáž na číselný štítek s prořezy č.11 = 1,000 [A]_x000d_
 Nasazovací čísla s ražbou pro montáž na číselný štítek s prořezy č.21 = 1,000 [B]_x000d_
 Nasazovací čísla s ražbou pro montáž na číselný štítek s prořezy č.31 = 1,000 [C]_x000d_
 Nasazovací čísla s ražbou pro montáž na číselný štítek s prořezy č.41 = 1,000 [D]_x000d_
 Nasazovací čísla s ražbou pro montáž na číselný štítek s prořezy č.51 = 1,000 [E]_x000d_
 Nasazovací čísla s ražbou pro montáž na číselný štítek s prořezy č.61 = 1,000 [F]_x000d_
 Nasazovací čísla s ražbou pro montáž na číselný štítek s prořezy č.71 = 1,000 [G]_x000d_
 Nasazovací čísla s ražbou pro montáž na číselný štítek s prořezy č.81 = 1,000 [H]_x000d_
 Nasazovací čísla s ražbou pro montáž na číselný štítek s prořezy č.91 = 1,000 [I]_x000d_
 Celkem: 1+1+1+1+1+1+1+1+1 = 9,000 [J]_x000d_</t>
  </si>
  <si>
    <t>35442143</t>
  </si>
  <si>
    <t>pás zemnící 30x3,5mm nerez</t>
  </si>
  <si>
    <t>35444010R</t>
  </si>
  <si>
    <t>Čtyřramenný stojan DEHN 105490 malý N, pro podpůrné trubky se stranovým vývodem</t>
  </si>
  <si>
    <t>354441168R</t>
  </si>
  <si>
    <t>Upínací pásek s objímkou pro uchycení podpůrné trubky, nerezové provedení, průměr potrubí 50-300mm</t>
  </si>
  <si>
    <t>35444120R</t>
  </si>
  <si>
    <t>Držáky z nerezového pásku 30x3,5mm pro uchycení držáků pro vedení po střeše, vč. kotvení a šroubu pro uchycení držáku vedení</t>
  </si>
  <si>
    <t>35444124R</t>
  </si>
  <si>
    <t>Svorka pro dva ploché vodiče, rozsah svorky 30/30mm, nerez (V4A)</t>
  </si>
  <si>
    <t>35444130R</t>
  </si>
  <si>
    <t>Sada připojovacích prvků pro vodič HVI 23mm, pro uložení uvnitř podpůrné trubky, propojovací prvky pro ukončení na obou koncích (uvnitř nosné trubky a uzemňovac</t>
  </si>
  <si>
    <t>Sada připojovacích prvků pro vodič HVI 23mm, pro uložení uvnitř podpůrné trubky, propojovací prvky pro ukončení na obou koncích (uvnitř nosné trubky a uzemňovací soustavu</t>
  </si>
  <si>
    <t>35444140R</t>
  </si>
  <si>
    <t>Držák vedení s příložkou pro drát O 8-10mm, nerez, opatřenou prořezem, pro upevnění kruhových vodičů, pevné uchycení vedení, s podložkou</t>
  </si>
  <si>
    <t>35444148R</t>
  </si>
  <si>
    <t>Držák vedení s příložkou pro drát O 8-10mm na rovné střechy, nerez, opatřenou prořezem, pro upevnění kruhových vodičů, pevné uchycení vedení</t>
  </si>
  <si>
    <t>35444150R</t>
  </si>
  <si>
    <t>Držák vodiče HVI O20/23mm s příložkou, nerez</t>
  </si>
  <si>
    <t>35444152R</t>
  </si>
  <si>
    <t>Držák vodiče HVI O20/23mm s příložkou, nerez, s plastovou podložkou</t>
  </si>
  <si>
    <t>354441601R</t>
  </si>
  <si>
    <t xml:space="preserve">Držák vedení s příložkou pro průměr vodiče  O 8-10mm, nerezový</t>
  </si>
  <si>
    <t>354441602R</t>
  </si>
  <si>
    <t>Držák vedení nerezový a betonová zátěž 4,7kg s podložkou pro uložení vodiče HVI 20/23mm</t>
  </si>
  <si>
    <t>354441612R</t>
  </si>
  <si>
    <t>Svorka na falc, nerezová, rozsah svorky 0,7-8mm, průměr vodiče 6-10mm</t>
  </si>
  <si>
    <t>354441800R</t>
  </si>
  <si>
    <t>Podpůrná trubka GFK/nerez délky 3200mm s jímací tyčí a stranovým vývodem pro vodič HVI, pružinová PA svorka, nerezový jímací hrot O10mm délky 1000mm, délka izol</t>
  </si>
  <si>
    <t>Podpůrná trubka GFK/nerez délky 3200mm s jímací tyčí a stranovým vývodem pro vodič HVI, pružinová PA svorka, nerezový jímací hrot O10mm délky 1000mm, délka izolační části 1535mm</t>
  </si>
  <si>
    <t>354441801R</t>
  </si>
  <si>
    <t>Podpůrná trubka GFK/nerez délky 3200mm s jímací tyčí pro vodič HVI, pružinová PA svorka, nerezový jímací hrot O10mm délky 1000mm, délka izolační části 1535mm</t>
  </si>
  <si>
    <t>35444190R</t>
  </si>
  <si>
    <t>Vodič HVI®long (na kabelovém bubnu), mat. Cu, prům. 23mm, barva pláště šedá. Vodič HVI-long určený pro montáž na stavbě je dodáván na překližkových kabelových b</t>
  </si>
  <si>
    <t>Vodič HVI®long (na kabelovém bubnu), mat. Cu, prům. 23mm, barva pláště šedá. Vodič HVI-long určený pro montáž na stavbě je dodáván na překližkových kabelových bubnech, délka 100m. Součástí dodávky je vnitřní šestihranný klíč inbus.</t>
  </si>
  <si>
    <t>460172115</t>
  </si>
  <si>
    <t>Hloubení kabelových rýh strojně včetně urovnání dna s přemístěním výkopku do vzdálenosti 3 m od okraje jámy nebo s naložením na dopravní prostředek ostatních ro</t>
  </si>
  <si>
    <t>Hloubení kabelových rýh strojně včetně urovnání dna s přemístěním výkopku do vzdálenosti 3 m od okraje jámy nebo s naložením na dopravní prostředek ostatních rozměrů v hornině třídy těžitelnosti II v hornině třídy těžitelnosti III skupiny 6</t>
  </si>
  <si>
    <t>460391111</t>
  </si>
  <si>
    <t>Zásyp jam ručně s uložením výkopku ve vrstvách a úpravou povrchu s přemístění sypaniny ze vzdálenosti do 10 m bez zhutnění</t>
  </si>
  <si>
    <t xml:space="preserve"> 1 speciální jílovitá směs = 1,000 [A]_x000d_
 40 písek = 40,000 [B]_x000d_
 Celkem: 1+40 = 41,000 [C]_x000d_</t>
  </si>
  <si>
    <t>460690031R</t>
  </si>
  <si>
    <t>Osazení kotevních prvků hmoždinek včetně vyvrtání otvorů, pro upevnění elektroinstalací ve stěnách cihelných, vnějšího průměru do 8 mm</t>
  </si>
  <si>
    <t>460690032R</t>
  </si>
  <si>
    <t>Osazení kotevních prvků hmoždinek včetně vyvrtání otvorů, pro upevnění elektroinstalací ve stěnách cihelných, vnějšího průměru přes 8 do 12 mm</t>
  </si>
  <si>
    <t>58156562</t>
  </si>
  <si>
    <t>písek podsypový spárovací frakce 0/1</t>
  </si>
  <si>
    <t>59051348R</t>
  </si>
  <si>
    <t>Vrut 7x260 vč. hmoždinky (montáž vedení do zateplení)</t>
  </si>
  <si>
    <t>593910050100R</t>
  </si>
  <si>
    <t>Podstavec betonový DEHN 102002 337/17KG a adaptér M16, 17x32x150 cm</t>
  </si>
  <si>
    <t>741210121</t>
  </si>
  <si>
    <t>Montáž rozváděčů litinových, hliníkových nebo plastových bez zapojení vodičů skříněk hmotnosti do 10 kg</t>
  </si>
  <si>
    <t>741410001</t>
  </si>
  <si>
    <t>Montáž uzemňovacího vedení s upevněním, propojením a připojením pomocí svorek na povrchu pásku průřezu do 120 mm2</t>
  </si>
  <si>
    <t>741410074</t>
  </si>
  <si>
    <t>Montáž uzemňovacího vedení s upevněním, propojením a připojením pomocí svorek doplňků ostatních konstrukcí pouzdra pro průchod stěnou</t>
  </si>
  <si>
    <t>741420011</t>
  </si>
  <si>
    <t>Montáž hromosvodného vedení svodových drátů nebo lan bez podpěr, O do 10 mm</t>
  </si>
  <si>
    <t>741420012</t>
  </si>
  <si>
    <t>Montáž hromosvodného vedení svodových drátů nebo lan bez podpěr, O přes 10 mm</t>
  </si>
  <si>
    <t>741420021</t>
  </si>
  <si>
    <t>Montáž hromosvodného vedení svorek se 2 šrouby</t>
  </si>
  <si>
    <t>741420022</t>
  </si>
  <si>
    <t>Montáž hromosvodného vedení svorek se 3 a více šrouby</t>
  </si>
  <si>
    <t>741420031</t>
  </si>
  <si>
    <t>Montáž hromosvodného vedení svorek na potrubí O do 200 mm se zhotovením</t>
  </si>
  <si>
    <t>741420083</t>
  </si>
  <si>
    <t>Montáž hromosvodného vedení doplňků štítků k označení svodů</t>
  </si>
  <si>
    <t>741420911</t>
  </si>
  <si>
    <t>Asfaltový nátěr všech přechodů a spojů zemňovacího pásku</t>
  </si>
  <si>
    <t>741430005</t>
  </si>
  <si>
    <t>Montáž jímacích tyčí délky do 3 m, na stojan</t>
  </si>
  <si>
    <t>741430012</t>
  </si>
  <si>
    <t>Montáž jímacích tyčí délky přes 3 m, na stojan</t>
  </si>
  <si>
    <t>749916100T00R</t>
  </si>
  <si>
    <t>Osazení kotevního podstavce</t>
  </si>
  <si>
    <t>HZS2232</t>
  </si>
  <si>
    <t>Hodinové zúčtovací sazby profesí PSV provádění stavebních instalací elektrikář odborný</t>
  </si>
  <si>
    <t>CS ÚRS 2024 01</t>
  </si>
  <si>
    <t>00100001R</t>
  </si>
  <si>
    <t>Podružný montážní materiál</t>
  </si>
  <si>
    <t>SO 01.06</t>
  </si>
  <si>
    <t>D1</t>
  </si>
  <si>
    <t>PZTS</t>
  </si>
  <si>
    <t>22000017R</t>
  </si>
  <si>
    <t>Úprava provozní dokumentace (úprava provozních dokumentů provozovatele)</t>
  </si>
  <si>
    <t>22000019R</t>
  </si>
  <si>
    <t>Dozor správce zařízení - dle technické zprávy</t>
  </si>
  <si>
    <t>22000134R</t>
  </si>
  <si>
    <t>Prováděcí dokumentace (RDS)</t>
  </si>
  <si>
    <t>22000154R</t>
  </si>
  <si>
    <t>OCHRANA STÁVAJÍCÍCH ZAŘÍZENÍ BĚHEM STAVBY (NAPŘ. BEDNĚNÍM) - dle technické zprávy</t>
  </si>
  <si>
    <t>702522</t>
  </si>
  <si>
    <t>PRŮRAZ ZDIVEM (PŘÍČKOU) BETONOVÝM TLOUŠŤKY PŘES 45 DO 60 CM</t>
  </si>
  <si>
    <t>2023_OTSKP</t>
  </si>
  <si>
    <t>703421</t>
  </si>
  <si>
    <t>ELEKTROINSTALAČNÍ TRUBKA PLASTOVÁ UV STABILNÍ VČETNĚ UPEVNĚNÍ A PŘÍSLUŠENSTVÍ DN PRŮMĚRU DO 25 MM</t>
  </si>
  <si>
    <t>703511</t>
  </si>
  <si>
    <t>ELEKTROINSTALAČNÍ LIŠTA ŠÍŘKY DO 30 MM</t>
  </si>
  <si>
    <t>703752</t>
  </si>
  <si>
    <t>PROTIPOŽÁRNÍ UCPÁVKA STĚNOU/STROPEM, TL DO 50CM, DO EI 90 MIN.</t>
  </si>
  <si>
    <t>742G11</t>
  </si>
  <si>
    <t>KABEL NN DVOU- A TŘÍŽÍLOVÝ CU S PLASTOVOU IZOLACÍ DO 2,5 MM2</t>
  </si>
  <si>
    <t>742L11</t>
  </si>
  <si>
    <t>UKONČENÍ DVOU AŽ PĚTIŽÍLOVÉHO KABELU V ROZVADĚČI NEBO NA PŘÍSTROJI DO 2,5 MM2</t>
  </si>
  <si>
    <t>747301</t>
  </si>
  <si>
    <t>PROVEDENÍ PROHLÍDKY A ZKOUŠKY PRÁVNICKOU OSOBOU, VYDÁNÍ PRŮKAZU ZPŮSOBILOSTI</t>
  </si>
  <si>
    <t>747701</t>
  </si>
  <si>
    <t>DOKONČOVACÍ MONTÁŽNÍ PRÁCE NA ELEKTRICKÉM ZAŘÍZENÍ</t>
  </si>
  <si>
    <t>747702</t>
  </si>
  <si>
    <t>ÚPRAVA ZAPOJENÍ STÁVAJÍCÍCH KABELOVÝCH SKŘÍNÍ/ROZVADĚČŮ</t>
  </si>
  <si>
    <t>747703</t>
  </si>
  <si>
    <t>ZKUŠEBNÍ PROVOZ</t>
  </si>
  <si>
    <t>747706</t>
  </si>
  <si>
    <t>ZJIŠŤOVÁNÍ STÁVAJÍCÍHO STAVU ROZVODŮ NN</t>
  </si>
  <si>
    <t>75J222</t>
  </si>
  <si>
    <t>KABEL SDĚLOVACÍ PRO VNITŘNÍ POUŽITÍ DO 20 PÁRŮ PRŮMĚRU 0,5 MM</t>
  </si>
  <si>
    <t>KMPÁR</t>
  </si>
  <si>
    <t>75J223</t>
  </si>
  <si>
    <t>KABEL SDĚLOVACÍ PRO VNITŘNÍ POUŽITÍ DO 20 PÁRŮ PRŮMĚRU 0,8 MM</t>
  </si>
  <si>
    <t>75J23X</t>
  </si>
  <si>
    <t>KABEL SDĚLOVACÍ, MONTÁŽ A UPEVNĚNÍ</t>
  </si>
  <si>
    <t>75O513</t>
  </si>
  <si>
    <t>PZTS, ÚSTŘEDNA DO 264 ZÓN - DODÁVKA</t>
  </si>
  <si>
    <t>75O51X</t>
  </si>
  <si>
    <t>PZTS, ÚSTŘEDNA - MONTÁŽ</t>
  </si>
  <si>
    <t>75O51Y</t>
  </si>
  <si>
    <t>PZTS, ÚSTŘEDNA - DEMONTÁŽ</t>
  </si>
  <si>
    <t>75O521</t>
  </si>
  <si>
    <t>PZTS, SOFTWARE ÚSTŘEDNY - DODÁVKA</t>
  </si>
  <si>
    <t>75O551</t>
  </si>
  <si>
    <t>PZTS, KONCENTRÁTOR 8 ZÓN + 4 PGM VÝSTUPY V PLASTOVÉM KRYTU - DODÁVKA</t>
  </si>
  <si>
    <t>75O554</t>
  </si>
  <si>
    <t>PZTS, KONCENTRÁTOR 8 ZÓN + 4 PGM S POSILOVACÍM ZDROJEM V KOVOVÉM KRYTU - DODÁVKA</t>
  </si>
  <si>
    <t>75O55X</t>
  </si>
  <si>
    <t>PZTS, KONCENTRÁTOR - MONTÁŽ</t>
  </si>
  <si>
    <t>75O561</t>
  </si>
  <si>
    <t>PZTS, ROZVODNÁ KRABICE - DODÁVKA</t>
  </si>
  <si>
    <t>75O56X</t>
  </si>
  <si>
    <t>PZTS, ROZVODNÁ KRABICE - MONTÁŽ</t>
  </si>
  <si>
    <t>75O571</t>
  </si>
  <si>
    <t>PZTS, MAGNETICKÝ KONTAKT PLASTOVÝ - LEHKÉ PROVEDENÍ - DODÁVKA</t>
  </si>
  <si>
    <t>75O572</t>
  </si>
  <si>
    <t>PZTS, MAGNETICKÝ KONTAKT PLASTOVÝ - TĚŽKÉ PROVEDENÍ - DODÁVKA</t>
  </si>
  <si>
    <t>75O57X</t>
  </si>
  <si>
    <t>PZTS, MAGNETICKÝ KONTAKT - MONTÁŽ</t>
  </si>
  <si>
    <t>75O585</t>
  </si>
  <si>
    <t>PZTS, PROSTOROVÝ DETEKTOR PIR VENKOVNÍ - DODÁVKA</t>
  </si>
  <si>
    <t>75O59X</t>
  </si>
  <si>
    <t>PZTS, PROSTOROVÝ DETEKTOR - MONTÁŽ</t>
  </si>
  <si>
    <t>75O5B1</t>
  </si>
  <si>
    <t>PZTS, HLÁSIČ KOUŘE - DODÁVKA</t>
  </si>
  <si>
    <t>75O5BX</t>
  </si>
  <si>
    <t>PZTS, HLÁSIČ KOUŘE - MONTÁŽ</t>
  </si>
  <si>
    <t>75O5J1</t>
  </si>
  <si>
    <t>PZTS, KOMUNIKAČNÍ ROZHRANÍ PRO INTEGRACI DO PROGRAMU TŘETÍCH STRAN TCP/IP - DODÁVKA</t>
  </si>
  <si>
    <t>75O5J3</t>
  </si>
  <si>
    <t>PZTS, KOMUNIKAČNÍ ROZHRANÍ - MODUL GSM - DODÁVKA</t>
  </si>
  <si>
    <t>75O5JX</t>
  </si>
  <si>
    <t>PZTS, KOMUNIKAČNÍ ROZHRANÍ - MONTÁŽ</t>
  </si>
  <si>
    <t>75O5K1</t>
  </si>
  <si>
    <t>PZTS, PŘEPĚŤOVÁ OCHRANA SBĚRNICE - DODÁVKA</t>
  </si>
  <si>
    <t>75O5KX</t>
  </si>
  <si>
    <t>PZTS, PŘEPĚŤOVÁ OCHRANA SBĚRNICE - MONTÁŽ</t>
  </si>
  <si>
    <t>75O5M1</t>
  </si>
  <si>
    <t>PZTS, SIRÉNA VNITŘNÍ - DODÁVKA</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</si>
  <si>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</si>
  <si>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</si>
  <si>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</si>
  <si>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</si>
  <si>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</si>
  <si>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</si>
  <si>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</si>
  <si>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</si>
  <si>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</si>
  <si>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</si>
  <si>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</si>
  <si>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</si>
  <si>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96813</t>
  </si>
  <si>
    <t>VYSEKÁNÍ OTVORŮ, KAPES, RÝH V CIHELNÉM ZDIVU</t>
  </si>
  <si>
    <t>SO 02</t>
  </si>
  <si>
    <t>742R</t>
  </si>
  <si>
    <t>Demontáž venkovního osvětlení vč. odpojení</t>
  </si>
  <si>
    <t xml:space="preserve"> "`` ```vč. odvozu a likvidace`"_x000d_
 2 = 2,000 [A]_x000d_
 Celkem: 2 = 2,000 [B]_x000d_</t>
  </si>
  <si>
    <t>764002812</t>
  </si>
  <si>
    <t>Demontáž klempířských konstrukcí okapového plechu do suti, v krytině skládané</t>
  </si>
  <si>
    <t>764004801</t>
  </si>
  <si>
    <t>Demontáž klempířských konstrukcí žlabu podokapního do suti</t>
  </si>
  <si>
    <t>764004861</t>
  </si>
  <si>
    <t>Demontáž klempířských konstrukcí svodu do suti</t>
  </si>
  <si>
    <t>13010816</t>
  </si>
  <si>
    <t>ocel profilová jakost S235JR (11 375) průřez U (UPN) 100</t>
  </si>
  <si>
    <t xml:space="preserve"> 373.12*1.08*0.001 = 0,403 [A]_x000d_
 Celkem: 0.403 = 0,403 [B]_x000d_</t>
  </si>
  <si>
    <t>767392802</t>
  </si>
  <si>
    <t>Demontáž krytin střech z plechů šroubovaných do suti</t>
  </si>
  <si>
    <t xml:space="preserve"> 17.2*22.8 = 392,160 [A]_x000d_
 Celkem: 392.16 = 392,160 [B]_x000d_</t>
  </si>
  <si>
    <t>767415822</t>
  </si>
  <si>
    <t>Demontáž vnějšího obkladu skládaného pláště plechem tvarovaným výšky budovy přes 6 do 12 m, uchyceným šroubováním</t>
  </si>
  <si>
    <t xml:space="preserve"> "`` ```opláštění`"_x000d_
 21.65*6.04*2+6.04*(1.04*2+1.7*2)+1.79*17.05*2 = 355,670 [A]_x000d_
 Celkem: 355.67 = 355,670 [B]_x000d_</t>
  </si>
  <si>
    <t xml:space="preserve"> "`` ```provizorní ztužení`"_x000d_
 10.6*2*(5.3*2+3.5*2) = 373,120 [A]_x000d_
 Celkem: 373.12 = 373,120 [B]_x000d_</t>
  </si>
  <si>
    <t>767R</t>
  </si>
  <si>
    <t>Demontáž ocelové konstrukce vč. odvozu a likvidace</t>
  </si>
  <si>
    <t xml:space="preserve"> OK 28000 = 28000,000 [A]_x000d_
 provizorní ztužení 402.97 = 402,970 [B]_x000d_
 Celkem: 28000+402.97 = 28402,970 [C]_x000d_</t>
  </si>
  <si>
    <t>998767202</t>
  </si>
  <si>
    <t>Přesun hmot pro zámečnické konstrukce stanovený procentní sazbou (%) z ceny vodorovná dopravní vzdálenost do 50 m v objektech výšky přes 6 do 12 m</t>
  </si>
  <si>
    <t xml:space="preserve"> "`` ```základy objektu`"_x000d_
 86 = 86,000 [A]_x000d_
 Celkem: 86 = 86,000 [B]_x000d_</t>
  </si>
  <si>
    <t xml:space="preserve"> "`` ```plocha v objektu`"_x000d_
 22*18*0.2 = 79,200 [A]_x000d_
 Celkem: 79.2 = 79,200 [B]_x000d_</t>
  </si>
  <si>
    <t xml:space="preserve"> 387.938*19 Přepočtené koeficientem množství = 7370,822 [A]_x000d_</t>
  </si>
  <si>
    <t xml:space="preserve"> 206.4+174.24 = 380,640 [A]_x000d_
 Celkem: 380.64 = 380,640 [B]_x000d_</t>
  </si>
  <si>
    <t xml:space="preserve"> 387.938-380.64 = 7,298 [A]_x000d_
 Celkem: 7.298 = 7,298 [B]_x000d_</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</si>
  <si>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</si>
  <si>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</si>
  <si>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</si>
  <si>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SO 03.01</t>
  </si>
  <si>
    <t>131251100</t>
  </si>
  <si>
    <t>Hloubení nezapažených jam a zářezů strojně s urovnáním dna do předepsaného profilu a spádu v hornině třídy těžitelnosti I skupiny 3 do 20 m3</t>
  </si>
  <si>
    <t xml:space="preserve"> "`` ```pro základy`"_x000d_
 0.2*4*10 = 8,000 [A]_x000d_
 Celkem: 8 = 8,000 [B]_x000d_</t>
  </si>
  <si>
    <t>132251101</t>
  </si>
  <si>
    <t>Hloubení nezapažených rýh šířky do 800 mm strojně s urovnáním dna do předepsaného profilu a spádu v hornině třídy těžitelnosti I skupiny 3 do 20 m3</t>
  </si>
  <si>
    <t xml:space="preserve"> "`` ```pro základy`"_x000d_
 0.9*1.6*0.4+0.7*0.75*(9.305+9.25+1.85+2.8) = 12,759 [A]_x000d_
 Celkem: 12.759 = 12,759 [B]_x000d_</t>
  </si>
  <si>
    <t xml:space="preserve"> "`` ```odvoz přebytečníé zeminy na skládku`"_x000d_
 8+12.759 = 20,759 [A]_x000d_
 Celkem: 20.759 = 20,759 [B]_x000d_</t>
  </si>
  <si>
    <t xml:space="preserve"> 20.759*10 = 207,590 [A]_x000d_
 Celkem: 207.59 = 207,590 [B]_x000d_</t>
  </si>
  <si>
    <t xml:space="preserve"> 20.759*1.7 = 35,290 [A]_x000d_
 Celkem: 35.29 = 35,290 [B]_x000d_</t>
  </si>
  <si>
    <t xml:space="preserve"> "`` ```obsyp základů`"_x000d_
 8+12.759-0.1*(0.5*9.305+0.6*9.25+0.5*1.85+0.5*2.8)-4.247-0.55*0.25*(9.25+9.305+2.15+3.15) = 11,979 [A]_x000d_
 Celkem: 11.979 = 11,979 [B]_x000d_</t>
  </si>
  <si>
    <t xml:space="preserve"> 4*10+1.6*0.4 = 40,640 [A]_x000d_
 Celkem: 40.64 = 40,640 [B]_x000d_</t>
  </si>
  <si>
    <t xml:space="preserve"> 11.979*2*1.05 = 25,156 [A]_x000d_
 Celkem: 25.156 = 25,156 [B]_x000d_</t>
  </si>
  <si>
    <t>274321411</t>
  </si>
  <si>
    <t>Základy z betonu železového (bez výztuže) pasy z betonu bez zvláštních nároků na prostředí tř. C 20/25 XC2</t>
  </si>
  <si>
    <t xml:space="preserve"> Z1 0.6*0.28*9.25 = 1,554 [A]_x000d_
 Z2 0.5*0.28*15 = 2,100 [B]_x000d_
 základ rampy 1.6*0.4*0.9*1.03 = 0,593 [C]_x000d_
 Celkem: 1.554+2.1+0.593 = 4,247 [D]_x000d_</t>
  </si>
  <si>
    <t>274351121</t>
  </si>
  <si>
    <t>Bednění základů pasů rovné zřízení</t>
  </si>
  <si>
    <t xml:space="preserve"> Z1 0.28*(0.6*2+9.25*2) = 5,516 [A]_x000d_
 Z2 0.28*(0.5*2+15*2) = 8,680 [B]_x000d_
 základ rampy 0.1*(1.6*2+0.4*2) = 0,400 [C]_x000d_
 Celkem: 5.516+8.68+0.4 = 14,596 [D]_x000d_</t>
  </si>
  <si>
    <t>274351122</t>
  </si>
  <si>
    <t>Bednění základů pasů rovné odstranění</t>
  </si>
  <si>
    <t>279113143</t>
  </si>
  <si>
    <t>Základové zdi z tvárnic ztraceného bednění včetně výplně z betonu bez zvláštních nároků na vliv prostředí třídy C 20/25 XC2, tloušťky zdiva přes 200 do 250 mm</t>
  </si>
  <si>
    <t xml:space="preserve"> "`` ```základové stěny`"_x000d_
 1.6*(9.25+9.305+2.15+3.15)-2.15*1.03+1.75*9.305+2.1*(2.375+3.375) = 64,312 [A]_x000d_
 Celkem: 64.312 = 64,312 [B]_x000d_</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</si>
  <si>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</si>
  <si>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</si>
  <si>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</si>
  <si>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 xml:space="preserve"> 64.312*0.025 = 1,608 [A]_x000d_
 Celkem: 1.608 = 1,608 [B]_x000d_</t>
  </si>
  <si>
    <t>21-M</t>
  </si>
  <si>
    <t>Elektromontáže</t>
  </si>
  <si>
    <t>210220021</t>
  </si>
  <si>
    <t>Montáž uzemňovacího vedení s upevněním, propojením a připojením pomocí svorek v zemi s izolací spojů vodičů FeZn páskou průřezu do 120 mm2 v průmyslové výstavbě</t>
  </si>
  <si>
    <t>35442062</t>
  </si>
  <si>
    <t>pás zemnící 30x4mm FeZn</t>
  </si>
  <si>
    <t xml:space="preserve"> 45*1.1*1.05 = 51,975 [A]_x000d_
 Celkem: 51.975 = 51,975 [B]_x000d_</t>
  </si>
  <si>
    <t>310237241</t>
  </si>
  <si>
    <t>Zazdívka otvorů ve zdivu nadzákladovém cihlami pálenými plochy přes 0,09 m2 do 0,25 m2, ve zdi tl. do 300 mm</t>
  </si>
  <si>
    <t xml:space="preserve"> "`` ```zazdění stáv. větracích otvorů`"_x000d_
 4 = 4,000 [A]_x000d_
 Celkem: 4 = 4,000 [B]_x000d_</t>
  </si>
  <si>
    <t>338171121</t>
  </si>
  <si>
    <t>Montáž sloupků a vzpěr plotových ocelových trubkových nebo profilovaných výšky přes 2 do 2,6 m se zalitím cementovou maltou do vynechaných otvorů</t>
  </si>
  <si>
    <t xml:space="preserve"> "`` ```Z/1`"_x000d_
 2 = 2,000 [A]_x000d_
 Celkem: 2 = 2,000 [B]_x000d_</t>
  </si>
  <si>
    <t>411324646</t>
  </si>
  <si>
    <t>Stropy z betonu železového (bez výztuže) pohledového stropů deskových, plochých střech, desek balkonových, desek hřibových stropů včetně hlavic hřibových sloupů</t>
  </si>
  <si>
    <t>Stropy z betonu železového (bez výztuže) pohledového stropů deskových, plochých střech, desek balkonových, desek hřibových stropů včetně hlavic hřibových sloupů tř. C 30/37 XF3, XC2</t>
  </si>
  <si>
    <t xml:space="preserve"> "`` ```rampa + strop`"_x000d_
 0.17*4.7*9.25 = 7,391 [A]_x000d_
 Celkem: 7.391 = 7,391 [B]_x000d_</t>
  </si>
  <si>
    <t>411351011</t>
  </si>
  <si>
    <t>Bednění stropních konstrukcí - bez podpěrné konstrukce desek tloušťky stropní desky přes 5 do 25 cm zřízení</t>
  </si>
  <si>
    <t xml:space="preserve"> "`` ```rampa + strop`"_x000d_
 0.17*(9.25+9.305+5.2+4.25)+4.7*9.25 = 48,236 [A]_x000d_
 Celkem: 48.236 = 48,236 [B]_x000d_</t>
  </si>
  <si>
    <t>411351012</t>
  </si>
  <si>
    <t>Bednění stropních konstrukcí - bez podpěrné konstrukce desek tloušťky stropní desky přes 5 do 25 cm odstranění</t>
  </si>
  <si>
    <t>411354313</t>
  </si>
  <si>
    <t>Podpěrná konstrukce stropů - desek, kleneb a skořepin výška podepření do 4 m tloušťka stropu přes 15 do 25 cm zřízení</t>
  </si>
  <si>
    <t xml:space="preserve"> "`` ```rampa + strop`"_x000d_
 4.7*9.25 = 43,475 [A]_x000d_
 Celkem: 43.475 = 43,475 [B]_x000d_</t>
  </si>
  <si>
    <t>411354314</t>
  </si>
  <si>
    <t>Podpěrná konstrukce stropů - desek, kleneb a skořepin výška podepření do 4 m tloušťka stropu přes 15 do 25 cm odstranění</t>
  </si>
  <si>
    <t>411359111</t>
  </si>
  <si>
    <t>Bednění stropních konstrukcí - bez podpěrné konstrukce Příplatek k cenám za pohledový beton</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</si>
  <si>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</si>
  <si>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</si>
  <si>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</si>
  <si>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 xml:space="preserve"> "`` ```Platí i pro základy a věnec`"_x000d_
 0.9183 = 0,918 [A]_x000d_
 Celkem: 0.918 = 0,918 [B]_x000d_</t>
  </si>
  <si>
    <t>417321414</t>
  </si>
  <si>
    <t>Ztužující pásy a věnce z betonu železového (bez výztuže) tř. C 20/25 XC2</t>
  </si>
  <si>
    <t xml:space="preserve"> V 0.25*0.34*15.5 = 1,318 [A]_x000d_
 Celkem: 1.318 = 1,318 [B]_x000d_</t>
  </si>
  <si>
    <t>417351115</t>
  </si>
  <si>
    <t>Bednění bočnic ztužujících pásů a věnců včetně vzpěr zřízení</t>
  </si>
  <si>
    <t xml:space="preserve"> V 2*0.34*15.5 = 10,540 [A]_x000d_
 Celkem: 10.54 = 10,540 [B]_x000d_</t>
  </si>
  <si>
    <t>417351116</t>
  </si>
  <si>
    <t>Bednění bočnic ztužujících pásů a věnců včetně vzpěr odstranění</t>
  </si>
  <si>
    <t>430321616</t>
  </si>
  <si>
    <t>Schodišťové konstrukce a rampy z betonu železového (bez výztuže) stupně, schodnice, ramena, podesty s nosníky tř. C 30/37 XF3, XC2</t>
  </si>
  <si>
    <t xml:space="preserve"> "`` ```na rampu"_x000d_
 0.17*2.2*1.6 = 0,598 [A]_x000d_
 Celkem: 0.598 = 0,598 [B]_x000d_</t>
  </si>
  <si>
    <t>431351121</t>
  </si>
  <si>
    <t>Bednění podest, podstupňových desek a ramp včetně podpěrné konstrukce výšky do 4 m půdorysně přímočarých zřízení</t>
  </si>
  <si>
    <t xml:space="preserve"> "`` ```na rampu"_x000d_
 2.2*1.6+0.17*2.2*2 = 4,268 [A]_x000d_
 Celkem: 4.268 = 4,268 [B]_x000d_</t>
  </si>
  <si>
    <t>431351122</t>
  </si>
  <si>
    <t>Bednění podest, podstupňových desek a ramp včetně podpěrné konstrukce výšky do 4 m půdorysně přímočarých odstranění</t>
  </si>
  <si>
    <t>Stupně dusané z betonu prostého nebo prokládaného kamenem na terén nebo na desku bez potěru, se zahlazením povrchu tř. C 20/25 XC2</t>
  </si>
  <si>
    <t xml:space="preserve"> "`` ```na rampu"_x000d_
 1.6*7 = 11,200 [A]_x000d_
 Celkem: 11.2 = 11,200 [B]_x000d_</t>
  </si>
  <si>
    <t xml:space="preserve"> "`` ```na rampu"_x000d_
 1.6*0.5*7+0.2*0.3*0.5*7*2 = 6,020 [A]_x000d_
 Celkem: 6.02 = 6,020 [B]_x000d_</t>
  </si>
  <si>
    <t>55331748</t>
  </si>
  <si>
    <t>zárubeň dvoukřídlá ocelová pro zdění tl stěny 110-150mm rozměru 1600/1970, 2100mm</t>
  </si>
  <si>
    <t xml:space="preserve"> "`` ```Z/4`"_x000d_
 4 = 4,000 [A]_x000d_
 Celkem: 4 = 4,000 [B]_x000d_</t>
  </si>
  <si>
    <t>611321131</t>
  </si>
  <si>
    <t>Potažení vnitřních ploch vápenocementovým štukem tloušťky do 3 mm vodorovných konstrukcí stropů rovných</t>
  </si>
  <si>
    <t xml:space="preserve"> "`` ```oprava omítek stropů`"_x000d_
 8.19*4 = 32,760 [A]_x000d_
 Celkem: 32.76 = 32,760 [B]_x000d_</t>
  </si>
  <si>
    <t>611325417</t>
  </si>
  <si>
    <t>Oprava vápenocementové omítky vnitřních ploch hladké, tloušťky do 20 mm, s celoplošným přeštukováním, tloušťky štuku 3 mm stropů, v rozsahu opravované plochy př</t>
  </si>
  <si>
    <t>Oprava vápenocementové omítky vnitřních ploch hladké, tloušťky do 20 mm, s celoplošným přeštukováním, tloušťky štuku 3 mm stropů, v rozsahu opravované plochy přes 10 do 30%</t>
  </si>
  <si>
    <t>612321131</t>
  </si>
  <si>
    <t>Potažení vnitřních ploch vápenocementovým štukem tloušťky do 3 mm svislých konstrukcí stěn</t>
  </si>
  <si>
    <t xml:space="preserve"> "`` ```oprava omítek stěn`"_x000d_
 (2.55*(3.15*2+2.6*2)-1.7*2.05+0.2*(1.7+2.05*2))*4-1*0.8*3+0.1*(1*3+0.8*6) = 106,380 [A]_x000d_
 Celkem: 106.38 = 106,380 [B]_x000d_</t>
  </si>
  <si>
    <t>612325222</t>
  </si>
  <si>
    <t>Vápenocementová omítka jednotlivých malých ploch štuková na stěnách, plochy jednotlivě přes 0,09 do 0,25 m2</t>
  </si>
  <si>
    <t>612325417</t>
  </si>
  <si>
    <t>Oprava vápenocementové omítky vnitřních ploch hladké, tloušťky do 20 mm, s celoplošným přeštukováním, tloušťky štuku 3 mm stěn, v rozsahu opravované plochy přes</t>
  </si>
  <si>
    <t>Oprava vápenocementové omítky vnitřních ploch hladké, tloušťky do 20 mm, s celoplošným přeštukováním, tloušťky štuku 3 mm stěn, v rozsahu opravované plochy přes 10 do 30%</t>
  </si>
  <si>
    <t xml:space="preserve"> "`` ```kolem nových dveří`"_x000d_
 4*(1.7+2.05*2) = 23,200 [A]_x000d_
 Celkem: 23.2 = 23,200 [B]_x000d_</t>
  </si>
  <si>
    <t>622631011</t>
  </si>
  <si>
    <t>Spárování vnějších ploch pohledového zdiva z tvárnic nebo kamene, spárovací maltou stěn</t>
  </si>
  <si>
    <t xml:space="preserve"> "`` ```základové stěny`"_x000d_
 64.312*2-0.55*2*(9.25+9.305+2.15+3.15) = 102,384 [A]_x000d_
 Celkem: 102.384 = 102,384 [B]_x000d_</t>
  </si>
  <si>
    <t xml:space="preserve"> "`` ```u nátěru fasády`"_x000d_
 1.6*2*4+1*0.8*3 = 15,200 [A]_x000d_
 Celkem: 15.2 = 15,200 [B]_x000d_</t>
  </si>
  <si>
    <t xml:space="preserve"> "`` ```podkladní beton základů`"_x000d_
 0.1*(0.5*9.305+0.6*9.25+0.5*1.85+0.5*2.8) = 1,253 [A]_x000d_
 Celkem: 1.253 = 1,253 [B]_x000d_</t>
  </si>
  <si>
    <t xml:space="preserve"> "`` ```podlaha stáv. skladů`"_x000d_
 8.19*4 = 32,760 [A]_x000d_
 Celkem: 32.76 = 32,760 [B]_x000d_</t>
  </si>
  <si>
    <t>633131111</t>
  </si>
  <si>
    <t>Povrchová úprava vsypovou směsí průmyslových betonových podlah těžký provoz s přísadou karbidu, tl. 2 mm</t>
  </si>
  <si>
    <t xml:space="preserve"> "`` ```rampa`"_x000d_
 1.6*(9.25+1.7+7*0.5) = 23,120 [A]_x000d_
 Celkem: 23.12 = 23,120 [B]_x000d_</t>
  </si>
  <si>
    <t>15484341</t>
  </si>
  <si>
    <t>plech trapézový 60/235 PES 25µm tl 0,88mm</t>
  </si>
  <si>
    <t xml:space="preserve"> 38.4*1.1 = 42,240 [A]_x000d_
 Celkem: 42.24 = 42,240 [B]_x000d_</t>
  </si>
  <si>
    <t>553R</t>
  </si>
  <si>
    <t>Dodávka vrat 1700x2050mm Z/4 vč. kování, zámku, průvětrníků, povrchové úpravy - syntetického nátěru</t>
  </si>
  <si>
    <t>554R</t>
  </si>
  <si>
    <t>Dodávka přední stěny skladu s vraty Z/1 vč. povrchové úpravy žárovým zinkováním</t>
  </si>
  <si>
    <t xml:space="preserve"> "`` ```Z/1`"_x000d_
 479.03 = 479,030 [A]_x000d_
 Celkem: 479.03 = 479,030 [B]_x000d_</t>
  </si>
  <si>
    <t>555R</t>
  </si>
  <si>
    <t>Dodávka kotvení střechy Z/2 vč. povrchové úpravy žárovým zinkováním</t>
  </si>
  <si>
    <t xml:space="preserve"> "`` ```Z/2`"_x000d_
 131.25 = 131,250 [A]_x000d_
 Celkem: 131.25 = 131,250 [B]_x000d_</t>
  </si>
  <si>
    <t>556R</t>
  </si>
  <si>
    <t>Dodávka zábradlí na rampě Z/3 vč. povrchové úpravy žárovým zinkováním + nátěry</t>
  </si>
  <si>
    <t xml:space="preserve"> "`` ```Z/3`"_x000d_
 180.75 = 180,750 [A]_x000d_
 Celkem: 180.75 = 180,750 [B]_x000d_</t>
  </si>
  <si>
    <t>767391112</t>
  </si>
  <si>
    <t>Montáž krytiny z tvarovaných plechů trapézových nebo vlnitých, uchycených šroubováním</t>
  </si>
  <si>
    <t xml:space="preserve"> "`` ```střecha`"_x000d_
 4*9.6 = 38,400 [A]_x000d_
 Celkem: 38.4 = 38,400 [B]_x000d_</t>
  </si>
  <si>
    <t>767391209</t>
  </si>
  <si>
    <t>Montáž krytiny z tvarovaných plechů Příplatek k cenám za antikondenzační úpravu plechu</t>
  </si>
  <si>
    <t xml:space="preserve"> "`` ```antikondenzační folie`"_x000d_
 38.4*1.15 = 44,160 [A]_x000d_
 Celkem: 44.16 = 44,160 [B]_x000d_</t>
  </si>
  <si>
    <t>767651210</t>
  </si>
  <si>
    <t>Montáž vrat garážových nebo průmyslových otvíravých do ocelové zárubně z dílů, plochy do 6 m2</t>
  </si>
  <si>
    <t xml:space="preserve"> "`` ```Z/1`"_x000d_
 479.03 = 479,030 [A]_x000d_
 "```Z/2`"_x000d_
 131.25 = 131,250 [B]_x000d_
 "```Z/3`"_x000d_
 180.75 = 180,750 [C]_x000d_
 Celkem: 479.03+131.25+180.75 = 791,030 [D]_x000d_</t>
  </si>
  <si>
    <t xml:space="preserve"> "`` ```podlaha stáv. skladů`"_x000d_
 8.19*4 = 32,760 [A]_x000d_
 "```P1`"_x000d_
 23.17 = 23,170 [B]_x000d_
 "```rampa`"_x000d_
 1.6*(9.25+1.7+7*0.5) = 23,120 [C]_x000d_
 Celkem: 32.76+23.17+23.12 = 79,050 [D]_x000d_</t>
  </si>
  <si>
    <t>783801203</t>
  </si>
  <si>
    <t>Příprava podkladu omítek před provedením nátěru okartáčování</t>
  </si>
  <si>
    <t xml:space="preserve"> "`` ```stávající sklady`"_x000d_
 11.4*3+11.4*3.5+3.65*3.5-1.6*2*4-1*0.8*3+0.5*10.2 = 76,775 [A]_x000d_
 Celkem: 76.775 = 76,775 [B]_x000d_</t>
  </si>
  <si>
    <t>783801505</t>
  </si>
  <si>
    <t>Příprava podkladu omítek před provedením nátěru omytí s odmaštěním a následným opláchnutím</t>
  </si>
  <si>
    <t>783822213</t>
  </si>
  <si>
    <t>Vyrovnání omítek před provedením nátěru celoplošné, tloušťky do 3 mm, stěrkou modifikovanou cementovou</t>
  </si>
  <si>
    <t xml:space="preserve"> "`` ```stávající sklady - 20%`"_x000d_
 (11.4*3+11.4*3.5+3.65*3.5-1.6*2*4-1*0.8*3+0.5*10.2)*0.2 = 15,355 [A]_x000d_
 Celkem: 15.355 = 15,355 [B]_x000d_</t>
  </si>
  <si>
    <t>783823135</t>
  </si>
  <si>
    <t>Penetrační nátěr omítek hladkých omítek hladkých, zrnitých tenkovrstvých nebo štukových stupně členitosti 1 a 2 silikonový</t>
  </si>
  <si>
    <t>783826615</t>
  </si>
  <si>
    <t>Hydrofobizační nátěr omítek silikonový, transparentní, povrchů hladkých omítek hladkých, zrnitých tenkovrstvých nebo štukových stupně členitosti 1 a 2</t>
  </si>
  <si>
    <t>783826655</t>
  </si>
  <si>
    <t>Hydrofobizační nátěr omítek silikonový, transparentní, povrchů hladkých lícového zdiva</t>
  </si>
  <si>
    <t>783827125</t>
  </si>
  <si>
    <t>Krycí (ochranný ) nátěr omítek jednonásobný hladkých omítek hladkých, zrnitých tenkovrstvých nebo štukových stupně členitosti 1 a 2 silikonový</t>
  </si>
  <si>
    <t>784181101</t>
  </si>
  <si>
    <t>Penetrace podkladu jednonásobná základní akrylátová bezbarvá v místnostech výšky do 3,80 m</t>
  </si>
  <si>
    <t xml:space="preserve"> "`` ```stěny`"_x000d_
 106.38 = 106,380 [A]_x000d_
 "```strop`"_x000d_
 32.76 = 32,760 [B]_x000d_
 Celkem: 106.38+32.76 = 139,140 [C]_x000d_</t>
  </si>
  <si>
    <t>784211101</t>
  </si>
  <si>
    <t>Malby z malířských směsí oděruvzdorných za mokra dvojnásobné, bílé za mokra oděruvzdorné výborně v místnostech výšky do 3,80 m</t>
  </si>
  <si>
    <t xml:space="preserve"> "`` ```pro nátěr fasády stáv. skladů`"_x000d_
 2*(11.35*2+6.65+1.5*2) = 64,700 [A]_x000d_
 "```pro spárování a nátěr nové přístavby`"_x000d_
 3*(9.25+9.35+1.5*2+5.65) = 81,750 [B]_x000d_
 Celkem: 64.7+81.75 = 146,450 [C]_x000d_</t>
  </si>
  <si>
    <t xml:space="preserve"> 146.45*30 = 4393,500 [A]_x000d_
 Celkem: 4393.5 = 4393,500 [B]_x000d_</t>
  </si>
  <si>
    <t>949101111</t>
  </si>
  <si>
    <t>Lešení pomocné pracovní pro objekty pozemních staveb pro zatížení do 150 kg/m2, o výšce lešeňové podlahy do 1,9 m</t>
  </si>
  <si>
    <t>952901411</t>
  </si>
  <si>
    <t>Vyčištění budov nebo objektů před předáním do užívání ostatních objektů (např. kanálů, zásobníků, kůlen apod.) jakékoliv výšky podlaží</t>
  </si>
  <si>
    <t xml:space="preserve"> 11.35*3.65+9.25*4.7 = 84,903 [A]_x000d_
 Celkem: 84.903 = 84,903 [B]_x000d_</t>
  </si>
  <si>
    <t>953962111</t>
  </si>
  <si>
    <t>Kotvy chemické s vyvrtáním otvoru do zdiva z plných cihel tmel, hloubka 80 mm, velikost M 8</t>
  </si>
  <si>
    <t xml:space="preserve"> "`` ```Z/1`"_x000d_
 10 = 10,000 [A]_x000d_
 "```Z/2`"_x000d_
 40 = 40,000 [B]_x000d_
 Celkem: 10+40 = 50,000 [C]_x000d_</t>
  </si>
  <si>
    <t>953965112</t>
  </si>
  <si>
    <t>Kotvy chemické s vyvrtáním otvoru kotevní šrouby pro chemické kotvy, velikost M 8, délka 150 mm</t>
  </si>
  <si>
    <t>968072558</t>
  </si>
  <si>
    <t>Vybourání kovových rámů oken s křídly, dveřních zárubní, vrat, stěn, ostění nebo obkladů vrat, mimo posuvných a skládacích, plochy do 5 m2</t>
  </si>
  <si>
    <t xml:space="preserve"> "`` ```stávající vrata`"_x000d_
 1.7*2.1*4 = 14,280 [A]_x000d_
 Celkem: 14.28 = 14,280 [B]_x000d_</t>
  </si>
  <si>
    <t>968072876</t>
  </si>
  <si>
    <t>Vybourání kovových rámů oken s křídly, dveřních zárubní, vrat, stěn, ostění nebo obkladů rolet svinovacích mřížových, plochy přes 2 m2</t>
  </si>
  <si>
    <t xml:space="preserve"> "`` ```na vratech`"_x000d_
 1.7*2.1 = 3,570 [A]_x000d_
 Celkem: 3.57 = 3,570 [B]_x000d_</t>
  </si>
  <si>
    <t>971033441</t>
  </si>
  <si>
    <t>Vybourání otvorů ve zdivu základovém nebo nadzákladovém z cihel, tvárnic, příčkovek z cihel pálených na maltu vápennou nebo vápenocementovou plochy do 0,25 m2, tl. do 300 mm</t>
  </si>
  <si>
    <t xml:space="preserve"> "`` ```rozšíření stáv. větracích otvorů`"_x000d_
 4 = 4,000 [A]_x000d_
 Celkem: 4 = 4,000 [B]_x000d_</t>
  </si>
  <si>
    <t>978011141</t>
  </si>
  <si>
    <t>Otlučení vápenných nebo vápenocementových omítek vnitřních ploch stropů, v rozsahu přes 10 do 30 %</t>
  </si>
  <si>
    <t xml:space="preserve"> "`` ```předpoklad 50% povrchu`"_x000d_
 "```podlaha stáv. skladů`"_x000d_
 8.19*4*0.5 = 16,380 [A]_x000d_
 Celkem: 16.38 = 16,380 [B]_x000d_</t>
  </si>
  <si>
    <t>98531R</t>
  </si>
  <si>
    <t xml:space="preserve"> 2.807*19 Přepočtené koeficientem množství = 53,333 [A]_x000d_</t>
  </si>
  <si>
    <t xml:space="preserve"> 0.552 = 0,552 [A]_x000d_
 Celkem: 0.552 = 0,552 [B]_x000d_</t>
  </si>
  <si>
    <t xml:space="preserve"> 2.807-0.552 = 2,255 [A]_x000d_
 Celkem: 2.255 = 2,255 [B]_x000d_</t>
  </si>
  <si>
    <t>998017001</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</si>
  <si>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</si>
  <si>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do 6 m</t>
  </si>
  <si>
    <t>SO 03.03</t>
  </si>
  <si>
    <t>Rozvodnice R7, dle specifikace</t>
  </si>
  <si>
    <t>Rozvodnice RZ</t>
  </si>
  <si>
    <t xml:space="preserve">Svítidlo zářivkové, přisazené - 2x36W;  IP66, dle specifikace</t>
  </si>
  <si>
    <t>Svítidlo zářivkové, přisazené - 2x11W</t>
  </si>
  <si>
    <t>Svorková krabice nástěnná, 5.-pól, 93x93, 1,5-2,5mm Cu, IP66</t>
  </si>
  <si>
    <t>741112333R</t>
  </si>
  <si>
    <t>Montáž krabice rozbočovací Abox</t>
  </si>
  <si>
    <t>741210003</t>
  </si>
  <si>
    <t>Montáž rozvodnic oceloplechových nebo plastových bez zapojení vodičů běžných, hmotnosti do 100 kg</t>
  </si>
  <si>
    <t>34111098</t>
  </si>
  <si>
    <t>kabel instalační jádro Cu plné izolace PVC plášť PVC 450/750V (CYKY) 5x4mm2</t>
  </si>
  <si>
    <t>741122015</t>
  </si>
  <si>
    <t>Montáž kabelů měděných bez ukončení uložených pod omítku plných kulatých (např. CYKY), počtu a průřezu žil 3x1,5 mm2</t>
  </si>
  <si>
    <t>Ukončení šňůr se zapojením počtu a průřezu žil 3x0,35 až 4 mm2</t>
  </si>
  <si>
    <t>Ukončení šňůr se zapojením počtu a průřezu žil 5x0,5 až 4 mm2</t>
  </si>
  <si>
    <t>SO 03.03a</t>
  </si>
  <si>
    <t>Držák na stěnu pro podpůrné trubky s nastavitelnou délkou 400-700mm, vč. kotvení do stěny a úchytného materiálu</t>
  </si>
  <si>
    <t>Montáž držáku na stěnu pro podpůrné trubky s nastavitelnou délkou 400-700mm</t>
  </si>
  <si>
    <t>Montáž držáku vodiče HVI O20/23mm s příložkou, nerez</t>
  </si>
  <si>
    <t>Montáž držáku vedení s příložkou pro drát O 8-10mm na rovné střechy</t>
  </si>
  <si>
    <t>Vrut 5x50mm vč. hmoždinky (montáž vedení do stěny)</t>
  </si>
  <si>
    <t>Svorka drát/drát se šroubem a půlkulatou hlavou pro vodiče 8-10/16mm, nerez</t>
  </si>
  <si>
    <t>Montáž držáku zaváděcí tyče 16mm na stěnu, vnitřní závit M8, nerezový, s plastovou podložkou</t>
  </si>
  <si>
    <t>Montáž distančního držáku pro uzemňovacího vedení ve výkopech základů</t>
  </si>
  <si>
    <t>12R</t>
  </si>
  <si>
    <t>tyč jímací s rovným koncem 3000mm nerez</t>
  </si>
  <si>
    <t>354421101</t>
  </si>
  <si>
    <t xml:space="preserve"> Nasazovací čísla s ražbou pro montáž na číselný štítek s prořezy č.11 = 1,000 [A]_x000d_
 Nasazovací čísla s ražbou pro montáž na číselný štítek s prořezy č.21 = 1,000 [B]_x000d_
 Nasazovací čísla s ražbou pro montáž na číselný štítek s prořezy č.31 = 1,000 [C]_x000d_
 Celkem: 1+1+1 = 3,000 [D]_x000d_</t>
  </si>
  <si>
    <t>35444153R</t>
  </si>
  <si>
    <t>Držák zaváděcí tyče 16mm na stěnu, vnitřní závit M8, nerezový, s plastovou podložkou</t>
  </si>
  <si>
    <t>741420911R</t>
  </si>
  <si>
    <t>11R</t>
  </si>
  <si>
    <t xml:space="preserve">Ekvipotenciální přípojnice s řadovými svorkami pro připojení  3x vodič O 8-10mm, 5x vodič 2,5-25mm2</t>
  </si>
  <si>
    <t>SO 03.04</t>
  </si>
  <si>
    <t>Větrání skladů (zařízení č. 3)</t>
  </si>
  <si>
    <t>Čtyřhranné ocelové potrubí sk. I pozinkované, včetně spojovacího, těsnícího a uchytávacího materiálu pro zavěšení - potrubí do obvodu 1890 mm (0 % tvarovek)</t>
  </si>
  <si>
    <t>42972919</t>
  </si>
  <si>
    <t>žaluzie protidešťová s pevnými lamelami, pozink, pro potrubí 400x400mm</t>
  </si>
  <si>
    <t xml:space="preserve"> protidešťová žaluzie z pozinkovanéhlo plechu 400x400 mm, včetně síta 4 montážního rámu4 = 4,000 [A]_x000d_</t>
  </si>
  <si>
    <t>Montáž</t>
  </si>
  <si>
    <t>HZS4232</t>
  </si>
  <si>
    <t>Hodinové zúčtovací sazby ostatních profesí revizní a kontrolní činnost technik odborný</t>
  </si>
  <si>
    <t xml:space="preserve"> Hodinová zúčtovací sazba - vypracování provozních předpisů4 = 4,000 [A]_x000d_
 Hodinová zúčtovací sazba - zaškolení obsluhy2 = 2,000 [B]_x000d_
 Celkem: 4+2 = 6,000 [C]_x000d_</t>
  </si>
  <si>
    <t>SO 04.01</t>
  </si>
  <si>
    <t>115101202</t>
  </si>
  <si>
    <t>Čerpání vody na dopravní výšku do 10 m s uvažovaným průměrným přítokem přes 500 do 1 000 l/min</t>
  </si>
  <si>
    <t>115101302</t>
  </si>
  <si>
    <t>Pohotovost záložní čerpací soupravy pro dopravní výšku do 10 m s uvažovaným průměrným přítokem přes 500 do 1 000 l/min</t>
  </si>
  <si>
    <t>DEN</t>
  </si>
  <si>
    <t>131251104</t>
  </si>
  <si>
    <t>Hloubení nezapažených jam a zářezů strojně s urovnáním dna do předepsaného profilu a spádu v hornině třídy těžitelnosti I skupiny 3 přes 100 do 500 m3</t>
  </si>
  <si>
    <t xml:space="preserve"> "`` ```sokl`"_x000d_
 2*0.75*130 = 195,000 [A]_x000d_
 "```základové patky haly`"_x000d_
 P1 3*4.1*3.8*2 = 93,480 [B]_x000d_
 P2 10*4.5*3.5*2 = 315,000 [C]_x000d_
 P2a 2*4.5*3.5*2 = 63,000 [D]_x000d_
 P3 4*5*4.4*2 = 176,000 [E]_x000d_
 P4 1*6.8*3.2*2 = 43,520 [F]_x000d_
 P5 1*4.1*4.8*2 = 39,360 [G]_x000d_
 P6 1*6.8*3.6*2 = 48,960 [H]_x000d_
 Celkem: 195+93.48+315+63+176+43.52+39.36+48.96 = 974,320 [I]_x000d_</t>
  </si>
  <si>
    <t xml:space="preserve"> "`` ```odvoz přebytečné zeminy na skládku`"_x000d_
 974.32 = 974,320 [A]_x000d_
 Celkem: 974.32 = 974,320 [B]_x000d_</t>
  </si>
  <si>
    <t xml:space="preserve"> 974.32*10 = 9743,200 [A]_x000d_
 Celkem: 9743.2 = 9743,200 [B]_x000d_</t>
  </si>
  <si>
    <t xml:space="preserve"> 974.32*1.7 = 1656,344 [A]_x000d_
 Celkem: 1656.344 = 1656,344 [B]_x000d_</t>
  </si>
  <si>
    <t>171251201</t>
  </si>
  <si>
    <t>Uložení sypaniny na skládky nebo meziskládky bez hutnění s upravením uložené sypaniny do předepsaného tvaru</t>
  </si>
  <si>
    <t xml:space="preserve"> 974.32 = 974,320 [A]_x000d_
 Celkem: 974.32 = 974,320 [B]_x000d_</t>
  </si>
  <si>
    <t>174151101</t>
  </si>
  <si>
    <t xml:space="preserve"> "`` ```zpětný zásyp kolem patek a soklu štěrkodrtí`"_x000d_
 974.32-109.218-16.955-0.15*0.75*127.1 = 833,848 [A]_x000d_
 Celkem: 833.848 = 833,848 [B]_x000d_</t>
  </si>
  <si>
    <t>181951112</t>
  </si>
  <si>
    <t>Úprava pláně vyrovnáním výškových rozdílů strojně v hornině třídy těžitelnosti I, skupiny 1 až 3 se zhutněním</t>
  </si>
  <si>
    <t xml:space="preserve"> "`` ```patky haly`"_x000d_
 P1 3*2.3*2 = 13,800 [A]_x000d_
 P2 10*2.7*1.7 = 45,900 [B]_x000d_
 P2a 2*2.7*1.7 = 9,180 [C]_x000d_
 P3 4*3.2*2.6 = 33,280 [D]_x000d_
 P4 1*5*1.4 = 7,000 [E]_x000d_
 P5 1*2.3*3 = 6,900 [F]_x000d_
 P6 1*5*1.8 = 9,000 [G]_x000d_
 "```sokl`"_x000d_
 0.35*127.1 = 44,485 [H]_x000d_
 Celkem: 13.8+45.9+9.18+33.28+7+6.9+9+44.485 = 169,545 [I]_x000d_</t>
  </si>
  <si>
    <t>58344171</t>
  </si>
  <si>
    <t>štěrkodrť frakce 0/32</t>
  </si>
  <si>
    <t xml:space="preserve"> 833.848*2*1.05 = 1751,081 [A]_x000d_
 Celkem: 1751.081 = 1751,081 [B]_x000d_</t>
  </si>
  <si>
    <t>274322511</t>
  </si>
  <si>
    <t>Základy z betonu železového (bez výztuže) pasy z betonu se zvýšenými nároky na prostředí tř. C 25/30 XC2</t>
  </si>
  <si>
    <t xml:space="preserve"> "`` ```sokl`"_x000d_
 0.15*1.25*127.1 = 23,831 [A]_x000d_
 Celkem: 23.831 = 23,831 [B]_x000d_</t>
  </si>
  <si>
    <t xml:space="preserve"> "`` ```sokl`"_x000d_
 2*1.25*127.1+0.15*1.25*8*2 = 320,750 [A]_x000d_
 Celkem: 320.75 = 320,750 [B]_x000d_</t>
  </si>
  <si>
    <t>275322511</t>
  </si>
  <si>
    <t>Základy z betonu železového (bez výztuže) patky z betonu se zvýšenými nároky na prostředí tř. C 25/30 XC2</t>
  </si>
  <si>
    <t xml:space="preserve"> "`` ```základové patky haly`"_x000d_
 P1 3*2.1*1.8*1.05 = 11,907 [A]_x000d_
 P2 10*2.5*1.5*1.05 = 39,375 [B]_x000d_
 P2a 2*(2.5*1.5*1.05-0.31*0.5*1.5) = 7,410 [C]_x000d_
 P3 4*3*2.4*1.05 = 30,240 [D]_x000d_
 P4 1*4.8*1.2*1.05 = 6,048 [E]_x000d_
 P5 1*2.1*2.8*1.05 = 6,174 [F]_x000d_
 P6 1*4.8*1.6*1.05 = 8,064 [G]_x000d_
 Celkem: 11.907+39.375+7.41+30.24+6.048+6.174+8.064 = 109,218 [H]_x000d_</t>
  </si>
  <si>
    <t xml:space="preserve"> "`` ```základové patky haly`"_x000d_
 P1 3*(2.1*2+1.8*2)*1.05 = 24,570 [A]_x000d_
 P2 10*(2.5*2+1.5*2)*1.05 = 84,000 [B]_x000d_
 P2a 2*((2.5*2+1.5*2)*1.05+0.31*1.5) = 17,730 [C]_x000d_
 P3 4*(3*2+2.4*2)*1.05 = 45,360 [D]_x000d_
 P4 1*(4.8*2+1.2*2)*1.05 = 12,600 [E]_x000d_
 P5 1*(2.1*2+2.8*2)*1.05 = 10,290 [F]_x000d_
 P6 1*(4.8*2+1.6*2)*1.05 = 13,440 [G]_x000d_
 Celkem: 24.57+84+17.73+45.36+12.6+10.29+13.44 = 207,990 [H]_x000d_</t>
  </si>
  <si>
    <t>275353121</t>
  </si>
  <si>
    <t>Bednění kotevních otvorů a prostupů v základových konstrukcích v patkách včetně polohového zajištění a odbednění, popř. ztraceného bednění z pletiva apod. průře</t>
  </si>
  <si>
    <t>Bednění kotevních otvorů a prostupů v základových konstrukcích v patkách včetně polohového zajištění a odbednění, popř. ztraceného bednění z pletiva apod. průřezu přes 0,02 do 0,05 m2, hl. do 0,50 m</t>
  </si>
  <si>
    <t>275361821</t>
  </si>
  <si>
    <t>Výztuž základů patek z betonářské oceli 10 505 (R)</t>
  </si>
  <si>
    <t xml:space="preserve"> "`` ```dle výkazu výztuže - platí i pro sokl`"_x000d_
 9.6289 = 9,629 [A]_x000d_
 Celkem: 9.629 = 9,629 [B]_x000d_</t>
  </si>
  <si>
    <t>278311161</t>
  </si>
  <si>
    <t>Zálivka kotevních otvorů z betonu bez zvýšených nároků na prostředí tř. C 25/30 při objemu jednoho otvoru do 0,02 m3</t>
  </si>
  <si>
    <t xml:space="preserve"> 0.2*0.2*0.2*2+0.25*0.26*0.26 = 0,033 [A]_x000d_
 Celkem: 0.033 = 0,033 [B]_x000d_</t>
  </si>
  <si>
    <t>2R</t>
  </si>
  <si>
    <t>Stavební výpomoce pro kotvení OK</t>
  </si>
  <si>
    <t xml:space="preserve"> 200*1.1*1.1 = 242,000 [A]_x000d_
 Celkem: 242 = 242,000 [B]_x000d_</t>
  </si>
  <si>
    <t xml:space="preserve"> "`` ```podkladní beton`"_x000d_
 "```patky haly`"_x000d_
 P1 3*2.3*2*0.1 = 1,380 [A]_x000d_
 P2 10*2.7*1.7*0.1 = 4,590 [B]_x000d_
 P2a 2*2.7*1.7*0.1 = 0,918 [C]_x000d_
 P3 4*3.2*2.6*0.1 = 3,328 [D]_x000d_
 P4 1*5*1.4*0.1 = 0,700 [E]_x000d_
 P5 1*2.3*3*0.1 = 0,690 [F]_x000d_
 P6 1*5*1.8*0.1 = 0,900 [G]_x000d_
 "```sokl`"_x000d_
 0.35*0.1*127.1 = 4,449 [H]_x000d_
 Celkem: 1.38+4.59+0.918+3.328+0.7+0.69+0.9+4.449 = 16,955 [I]_x000d_</t>
  </si>
  <si>
    <t>632452513</t>
  </si>
  <si>
    <t>Potěr rychletuhnoucí ze suchých směsí na bázi hydraulických pojiv, tloušťky přes 15 do 20 mm</t>
  </si>
  <si>
    <t xml:space="preserve"> "`` ```podlití OK`"_x000d_
 9 = 9,000 [A]_x000d_
 Celkem: 9 = 9,000 [B]_x000d_</t>
  </si>
  <si>
    <t xml:space="preserve"> 247.05*0.4*1.15 = 113,643 [A]_x000d_
 528.74*0.45*1.2 = 285,520 [B]_x000d_
 Celkem: 113.643+285.52 = 399,163 [C]_x000d_</t>
  </si>
  <si>
    <t xml:space="preserve"> "`` ```sokl`"_x000d_
 0.15*127.1*2 = 38,130 [A]_x000d_
 "```základové patky haly`"_x000d_
 P1 3*2.1*1.8*2 = 22,680 [B]_x000d_
 P2 10*2.5*1.5*2 = 75,000 [C]_x000d_
 P2a 2*2.5*1.5*2 = 15,000 [D]_x000d_
 P3 4*3*2.4*2 = 57,600 [E]_x000d_
 P4 1*4.8*1.2*2 = 11,520 [F]_x000d_
 P5 1*2.1*2.8*2 = 11,760 [G]_x000d_
 P6 1*4.8*1.6*2 = 15,360 [H]_x000d_
 Celkem: 38.13+22.68+75+15+57.6+11.52+11.76+15.36 = 247,050 [I]_x000d_</t>
  </si>
  <si>
    <t xml:space="preserve"> "`` ```sokl`"_x000d_
 2*1.25*127.1+0.15*1.25*8*2 = 320,750 [A]_x000d_
 "```základové patky haly`"_x000d_
 P1 3*(2.1*2+1.8*2)*1.05 = 24,570 [B]_x000d_
 P2 10*(2.5*2+1.5*2)*1.05 = 84,000 [C]_x000d_
 P2a 2*((2.5*2+1.5*2)*1.05+0.31*1.5) = 17,730 [D]_x000d_
 P3 4*(3*2+2.4*2)*1.05 = 45,360 [E]_x000d_
 P4 1*(4.8*2+1.2*2)*1.05 = 12,600 [F]_x000d_
 P5 1*(2.1*2+2.8*2)*1.05 = 10,290 [G]_x000d_
 P6 1*(4.8*2+1.6*2)*1.05 = 13,440 [H]_x000d_
 Celkem: 320.75+24.57+84+17.73+45.36+12.6+10.29+13.44 = 528,740 [I]_x000d_</t>
  </si>
  <si>
    <t xml:space="preserve"> "`` ```plocha na místě nové haly`"_x000d_
 (58*18-22*18)*0.2 = 129,600 [A]_x000d_
 Celkem: 129.6 = 129,600 [B]_x000d_</t>
  </si>
  <si>
    <t xml:space="preserve"> 285.12*19 Přepočtené koeficientem množství = 5417,280 [A]_x000d_</t>
  </si>
  <si>
    <t>998021021</t>
  </si>
  <si>
    <t>Přesun hmot pro haly občanské výstavby, výrobu a služby s nosnou svislou konstrukcí zděnou nebo betonovou monolitickou vodorovná dopravní vzdálenost do 100 m, p</t>
  </si>
  <si>
    <t>Přesun hmot pro haly občanské výstavby, výrobu a služby s nosnou svislou konstrukcí zděnou nebo betonovou monolitickou vodorovná dopravní vzdálenost do 100 m, pro haly výšky do 20 m</t>
  </si>
  <si>
    <t>SO 04.02</t>
  </si>
  <si>
    <t>131251105</t>
  </si>
  <si>
    <t>Hloubení nezapažených jam a zářezů strojně s urovnáním dna do předepsaného profilu a spádu v hornině třídy těžitelnosti I skupiny 3 přes 500 do 1 000 m3</t>
  </si>
  <si>
    <t xml:space="preserve"> "`` ```pro podlahu a kanály haly`"_x000d_
 0.8*13.65*56+1.5*57*4+0.3*18*9 = 1002,120 [A]_x000d_
 Celkem: 1002.12 = 1002,120 [B]_x000d_</t>
  </si>
  <si>
    <t xml:space="preserve"> "`` ```odvoz přebytečné zeminy na skládku`"_x000d_
 1002.12 = 1002,120 [A]_x000d_
 Celkem: 1002.12 = 1002,120 [B]_x000d_</t>
  </si>
  <si>
    <t xml:space="preserve"> 1002.12*10 = 10021,200 [A]_x000d_
 Celkem: 10021.2 = 10021,200 [B]_x000d_</t>
  </si>
  <si>
    <t xml:space="preserve"> 1002.12*1.7 = 1703,604 [A]_x000d_
 Celkem: 1703.604 = 1703,604 [B]_x000d_</t>
  </si>
  <si>
    <t xml:space="preserve"> 1002.12 = 1002,120 [A]_x000d_
 Celkem: 1002.12 = 1002,120 [B]_x000d_</t>
  </si>
  <si>
    <t xml:space="preserve"> "`` ```zásyp pod podlahou a kolem kanálů`"_x000d_
 0.3*18*9+51*1.2*0.8*2 = 146,520 [A]_x000d_
 "```P1`"_x000d_
 16*7*0.62 = 69,440 [B]_x000d_
 "```P2`"_x000d_
 (13.65*56-1.17*11.5*2-2.9*1.335*2-1*1.5*2-51*0.94-16*7)*0.57 = 323,080 [C]_x000d_
 Celkem: 146.52+69.44+323.08 = 539,040 [D]_x000d_</t>
  </si>
  <si>
    <t xml:space="preserve"> "`` ```dno výkopové jámy`"_x000d_
 13.65*56 = 764,400 [A]_x000d_
 "```pod podlahou`"_x000d_
 13.65*56-2.6*44.5-1.17*11.15*2-2.9*1.335*2-1*1.5*2-51*2+0.3*51*2 = 540,466 [B]_x000d_
 Celkem: 764.4+540.466 = 1304,866 [C]_x000d_</t>
  </si>
  <si>
    <t xml:space="preserve"> 539.04*2*1.05 = 1131,984 [A]_x000d_
 Celkem: 1131.984 = 1131,984 [B]_x000d_</t>
  </si>
  <si>
    <t>275313511</t>
  </si>
  <si>
    <t>Základy z betonu prostého patky a bloky z betonu kamenem neprokládaného tř. C 12/15</t>
  </si>
  <si>
    <t xml:space="preserve"> "`` ```obetonování u patek OK`"_x000d_
 0.8*0.4*2*10*1.035 = 6,624 [A]_x000d_
 Celkem: 6.624 = 6,624 [B]_x000d_</t>
  </si>
  <si>
    <t>380311862</t>
  </si>
  <si>
    <t>Kompletní konstrukce čistíren odpadních vod, nádrží, vodojemů, kanálů z betonu prostého bez zvýšených nároků na prostředí tř. C 25/30, tl. přes 150 do 300 mm</t>
  </si>
  <si>
    <t xml:space="preserve"> "`` ```obetonování typového kanálu`"_x000d_
 "```podkladní beton`"_x000d_
 0.25*2.5*52 = 32,500 [A]_x000d_
 "```dno`"_x000d_
 0.6*1.52*51 = 46,512 [B]_x000d_
 "```stěny`"_x000d_
 0.24*1.57*(51*2+2*2) = 39,941 [C]_x000d_
 Celkem: 32.5+46.512+39.941 = 118,953 [D]_x000d_</t>
  </si>
  <si>
    <t>380326121</t>
  </si>
  <si>
    <t>Kompletní konstrukce čistíren odpadních vod, nádrží, vodojemů, kanálů z betonu železového bez výztuže a bednění se zvýšenými nároky na prostředí tř. C 25/30 XC2</t>
  </si>
  <si>
    <t>Kompletní konstrukce čistíren odpadních vod, nádrží, vodojemů, kanálů z betonu železového bez výztuže a bednění se zvýšenými nároky na prostředí tř. C 25/30 XC2, tl. přes 80 do 150 mm</t>
  </si>
  <si>
    <t xml:space="preserve"> "`` ```kanály koleje č.1`"_x000d_
 0.15*(1.17*11.15+1.5*1+1.335*3)*2 = 5,565 [A]_x000d_
 0.15*0.9*(0.87+11.15*2+2.9+3+1*2+1.5)*2 = 8,794 [B]_x000d_
 0.15*1.335*3*2 = 1,202 [C]_x000d_
 Celkem: 5.565+8.794+1.202 = 15,561 [D]_x000d_</t>
  </si>
  <si>
    <t>380356231</t>
  </si>
  <si>
    <t>Bednění kompletních konstrukcí čistíren odpadních vod, nádrží, vodojemů, kanálů konstrukcí neomítaných z betonu prostého nebo železového ploch rovinných zřízení</t>
  </si>
  <si>
    <t xml:space="preserve"> "`` ```obetonování typového kanálu`"_x000d_
 "```stěny zvenku`"_x000d_
 1.57*(51.48*2+2*2) = 167,927 [A]_x000d_
 "```stěny zevnitř`"_x000d_
 1*(51*2+1.4*2) = 104,800 [B]_x000d_
 "```kanály koleje č.1`"_x000d_
 "```zvenku`"_x000d_
 1.05*(1.17+11.15*2+3*2+1*2+1.5)*2 = 69,237 [C]_x000d_
 "```zevnitř`"_x000d_
 0.9*(0.87+11.15*2+3*2+0.85*2+1.2)*2 = 57,726 [D]_x000d_
 "```strop`"_x000d_
 1.335*3*2+0.15*(0.87+1.2+3*2)*2 = 10,431 [E]_x000d_
 Celkem: 167.927+104.8+69.237+57.726+10.431 = 410,121 [F]_x000d_</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</si>
  <si>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</si>
  <si>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</si>
  <si>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</si>
  <si>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</si>
  <si>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</si>
  <si>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 xml:space="preserve"> "`` ```dle výpisu výztuže`"_x000d_
 11.7586 = 11,759 [A]_x000d_
 Celkem: 11.759 = 11,759 [B]_x000d_</t>
  </si>
  <si>
    <t>380361011</t>
  </si>
  <si>
    <t>Výztuž kompletních konstrukcí čistíren odpadních vod, nádrží, vodojemů, kanálů ze svařovaných sítí z drátů typu KARI</t>
  </si>
  <si>
    <t xml:space="preserve"> "`` ```dle výpisu výztuže`"_x000d_
 7.883 = 7,883 [A]_x000d_
 Celkem: 7.883 = 7,883 [B]_x000d_</t>
  </si>
  <si>
    <t>411354311</t>
  </si>
  <si>
    <t>Podpěrná konstrukce stropů - desek, kleneb a skořepin výška podepření do 4 m tloušťka stropu přes 5 do 15 cm zřízení</t>
  </si>
  <si>
    <t xml:space="preserve"> "`` ```kanály koleje č.1`"_x000d_
 "```strop`"_x000d_
 1.335*3*2 = 8,010 [A]_x000d_
 Celkem: 8.01 = 8,010 [B]_x000d_</t>
  </si>
  <si>
    <t>411354312</t>
  </si>
  <si>
    <t>Podpěrná konstrukce stropů - desek, kleneb a skořepin výška podepření do 4 m tloušťka stropu přes 5 do 15 cm odstranění</t>
  </si>
  <si>
    <t>28376382</t>
  </si>
  <si>
    <t>deska XPS hrana polodrážková a hladký povrch 500kPa tl 100mm</t>
  </si>
  <si>
    <t xml:space="preserve"> 113.6*1.05 = 119,280 [A]_x000d_
 Celkem: 119.28 = 119,280 [B]_x000d_</t>
  </si>
  <si>
    <t xml:space="preserve"> "`` ```penetrace pod vrchní omítku`"_x000d_
 "```sokl nad terénem`"_x000d_
 0.5*(57*2+14*2) = 71,000 [A]_x000d_
 Celkem: 71 = 71,000 [B]_x000d_</t>
  </si>
  <si>
    <t xml:space="preserve"> "`` ```sokl pod zemí`"_x000d_
 0.3*(57*2+14*2) = 42,600 [A]_x000d_
 "```sokl nad zemí`"_x000d_
 0.5*(57*2+14*2) = 71,000 [B]_x000d_
 Celkem: 42.6+71 = 113,600 [C]_x000d_</t>
  </si>
  <si>
    <t xml:space="preserve"> "`` ```kanály koleje č.1`"_x000d_
 "```podkladní beton`"_x000d_
 0.1*(1.37*11.25+1.7*1.1+1.6*3)*2 = 4,417 [A]_x000d_
 "```podlaha`"_x000d_
 "```podkladní beton`"_x000d_
 "```P1`"_x000d_
 16*7*0.1 = 11,200 [B]_x000d_
 "```P2`"_x000d_
 (13.65*56-1.5*44.8-1.17*11.5*2-2.9*1.335*2-1*1.5*2-51*0.94-16*7)*0.1 = 49,961 [C]_x000d_
 Celkem: 4.417+11.2+49.961 = 65,578 [D]_x000d_</t>
  </si>
  <si>
    <t>631311234</t>
  </si>
  <si>
    <t>Mazanina z betonu prostého se zvýšenými nároky na prostředí tl. přes 120 do 240 mm tř. C 25/30 XC2</t>
  </si>
  <si>
    <t xml:space="preserve"> "`` ```podlahová deska`"_x000d_
 "```P1`"_x000d_
 0.2*16*7 = 22,400 [A]_x000d_
 "```P2`"_x000d_
 0.25*(13.65*56-1.5*44.8-1.17*11.5*2-2.9*1.335*2-1*1.5*2-51*0.94)+0.35*0.8*51*2 = 181,462 [B]_x000d_
 -0.2*16*7 = -22,400 [C]_x000d_
 Celkem: 22.4+181.462+-22.4 = 181,462 [D]_x000d_</t>
  </si>
  <si>
    <t>631319202</t>
  </si>
  <si>
    <t>Příplatek k cenám betonových mazanin za vyztužení ocelovými vlákny (drátkobeton) objemové vyztužení 20 kg/m3</t>
  </si>
  <si>
    <t xml:space="preserve"> "`` ```podlahová deska`"_x000d_
 "```P1`"_x000d_
 16*7 = 112,000 [A]_x000d_
 "```P2`"_x000d_
 13.65*56-1.5*44.8-1.17*11.5*2-2.9*1.335*2-1*1.5*2-51*0.94-16*7 = 499,607 [B]_x000d_
 Celkem: 112+499.607 = 611,607 [C]_x000d_</t>
  </si>
  <si>
    <t>634112117</t>
  </si>
  <si>
    <t>Obvodová dilatace mezi stěnou a mazaninou nebo potěrem podlahovým páskem z pěnového PE tl. do 10 mm, výšky 200 mm</t>
  </si>
  <si>
    <t xml:space="preserve"> "`` ```podlahová deska`"_x000d_
 13.65*2+56*2+1.17*2+11.5*4+2.94+1*4+1.5*2+0.94*4 = 201,340 [A]_x000d_
 Celkem: 201.34 = 201,340 [B]_x000d_</t>
  </si>
  <si>
    <t xml:space="preserve"> 250+201.34 = 451,340 [A]_x000d_
 Celkem: 451.34 = 451,340 [B]_x000d_</t>
  </si>
  <si>
    <t>634911134</t>
  </si>
  <si>
    <t>Řezání dilatačních nebo smršťovacích spár v čerstvé betonové mazanině nebo potěru šířky přes 10 do 20 mm, hloubky přes 50 do 80 mm</t>
  </si>
  <si>
    <t>28329042</t>
  </si>
  <si>
    <t>fólie PE separační či ochranná tl 0,2mm</t>
  </si>
  <si>
    <t xml:space="preserve"> 611.607*1.15 = 703,348 [A]_x000d_
 Celkem: 703.348 = 703,348 [B]_x000d_</t>
  </si>
  <si>
    <t>28376454</t>
  </si>
  <si>
    <t>deska XPS hrana polodrážková a hladký povrch 500kPa tl 60mm</t>
  </si>
  <si>
    <t xml:space="preserve"> 94.536*1.05 = 99,263 [A]_x000d_
 Celkem: 99.263 = 99,263 [B]_x000d_</t>
  </si>
  <si>
    <t>28376456</t>
  </si>
  <si>
    <t>deska XPS hrana polodrážková a hladký povrch 500kPa tl 80mm</t>
  </si>
  <si>
    <t xml:space="preserve"> 611.607*1.05 = 642,187 [A]_x000d_
 Celkem: 642.187 = 642,187 [B]_x000d_</t>
  </si>
  <si>
    <t>713121111</t>
  </si>
  <si>
    <t>Montáž tepelné izolace podlah rohožemi, pásy, deskami, dílci, bloky (izolační materiál ve specifikaci) kladenými volně jednovrstvá</t>
  </si>
  <si>
    <t xml:space="preserve"> "`` ```podlaha`"_x000d_
 "```P1`"_x000d_
 16*7 = 112,000 [A]_x000d_
 "```P2`"_x000d_
 13.65*56-1.5*44.8-1.17*11.5*2-2.9*1.335*2-1*1.5*2-51*0.94-16*7 = 499,607 [B]_x000d_
 Celkem: 112+499.607 = 611,607 [C]_x000d_</t>
  </si>
  <si>
    <t>713131151</t>
  </si>
  <si>
    <t>Montáž tepelné izolace stěn rohožemi, pásy, deskami, dílci, bloky (izolační materiál ve specifikaci) vložením jednovrstvě</t>
  </si>
  <si>
    <t xml:space="preserve"> "`` ```u obetonování typového kanálu`"_x000d_
 0.9*(51*2+1.52*2) = 94,536 [A]_x000d_
 Celkem: 94.536 = 94,536 [B]_x000d_</t>
  </si>
  <si>
    <t>713191132</t>
  </si>
  <si>
    <t>Montáž tepelné izolace stavebních konstrukcí - doplňky a konstrukční součásti podlah, stropů vrchem nebo střech překrytím fólií separační z PE</t>
  </si>
  <si>
    <t>Dodávka lemování kanálu Z/1 vč. nátěru viditelných ploch</t>
  </si>
  <si>
    <t xml:space="preserve"> "`` ```dle výpisu zámečnických výrobků`"_x000d_
 Z/1 673.32 = 673,320 [A]_x000d_
 Celkem: 673.32 = 673,320 [B]_x000d_</t>
  </si>
  <si>
    <t>Dodávka lemování otvoru Z/2 vč. nátěru viditelných ploch</t>
  </si>
  <si>
    <t xml:space="preserve"> "`` ```dle výpisu zámečnických výrobků`"_x000d_
 Z/2 43.86 = 43,860 [A]_x000d_
 Celkem: 43.86 = 43,860 [B]_x000d_</t>
  </si>
  <si>
    <t xml:space="preserve"> "`` ```dle výpisu zámečnických výrobků`"_x000d_
 Z/1 673.32 = 673,320 [A]_x000d_
 Z/2 43.86 = 43,860 [B]_x000d_
 Celkem: 673.32+43.86 = 717,180 [C]_x000d_</t>
  </si>
  <si>
    <t xml:space="preserve"> "`` ```lakovací kabina`"_x000d_
 50 = 50,000 [A]_x000d_
 Celkem: 50 = 50,000 [B]_x000d_</t>
  </si>
  <si>
    <t xml:space="preserve"> 56*14 = 784,000 [A]_x000d_
 Celkem: 784 = 784,000 [B]_x000d_</t>
  </si>
  <si>
    <t>953312122</t>
  </si>
  <si>
    <t>Vložky svislé do dilatačních spár z polystyrenových desek extrudovaných včetně dodání a osazení, v jakémkoliv zdivu přes 10 do 20 mm</t>
  </si>
  <si>
    <t xml:space="preserve"> 250*0.08 = 20,000 [A]_x000d_
 Celkem: 20 = 20,000 [B]_x000d_</t>
  </si>
  <si>
    <t>953312125</t>
  </si>
  <si>
    <t>Vložky svislé do dilatačních spár z polystyrenových desek extrudovaných včetně dodání a osazení, v jakémkoliv zdivu přes 40 do 50 mm</t>
  </si>
  <si>
    <t xml:space="preserve"> "`` ```mezi patky OK a kanály`"_x000d_
 0.5*2*2*6 = 12,000 [A]_x000d_
 Celkem: 12 = 12,000 [B]_x000d_</t>
  </si>
  <si>
    <t>9R</t>
  </si>
  <si>
    <t>D+M Chráničky pro vedení TG - odhad</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</si>
  <si>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</si>
  <si>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</si>
  <si>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</si>
  <si>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 xml:space="preserve"> Stavební výpomoce pro profese (prostupy, drážky atd. vč. následného zapravení)100 = 100,000 [A]_x000d_</t>
  </si>
  <si>
    <t>SO 04.03</t>
  </si>
  <si>
    <t>337171222</t>
  </si>
  <si>
    <t>Montáž nosné ocelové konstrukce haly průmyslové s jeřábovou dráhou výšky přes 6 do 12 m, rozpětí vazníků přes 12 do 24 m</t>
  </si>
  <si>
    <t xml:space="preserve"> "`` ```dle výpisu dílců`"_x000d_
 104.5875 = 104,588 [A]_x000d_
 Celkem: 104.588 = 104,588 [B]_x000d_</t>
  </si>
  <si>
    <t>Dodávka ocelové nosné konstrukce haly - S235, S355 vč. dopravy na stavbu</t>
  </si>
  <si>
    <t xml:space="preserve"> "`` ```dle výpisu dílců DSO 04.03-002`"_x000d_
 104.588-0.737-0.051 = 103,800 [A]_x000d_
 Celkem: 103.8 = 103,800 [B]_x000d_</t>
  </si>
  <si>
    <t>Dodávka ocelové nosné konstrukce haly - rošty pozinkované SP 230-34/38-3 vč. dopravy na stavbu</t>
  </si>
  <si>
    <t xml:space="preserve"> "`` ```dle výpisu dílců`"_x000d_
 (704+33)*0.001 = 0,737 [A]_x000d_
 Celkem: 0.737 = 0,737 [B]_x000d_</t>
  </si>
  <si>
    <t>Dodávka ocelové nosné konstrukce haly - rošty černé SP 230-34/38-3 vč. dopravy na stavbu</t>
  </si>
  <si>
    <t xml:space="preserve"> "`` ```dle výpisu dílců`"_x000d_
 (26.4+24.2)*0.001 = 0,051 [A]_x000d_
 Celkem: 0.051 = 0,051 [B]_x000d_</t>
  </si>
  <si>
    <t>632452515</t>
  </si>
  <si>
    <t>Potěr rychletuhnoucí ze suchých směsí na bázi hydraulických pojiv, tloušťky přes 20 do 30 mm</t>
  </si>
  <si>
    <t xml:space="preserve"> "`` ```podlití OK`"_x000d_
 "```K1, K2`"_x000d_
 0.5*1*20 = 10,000 [A]_x000d_
 "```K3, K4`"_x000d_
 0.3*0.3*8 = 0,720 [B]_x000d_
 "```K5`"_x000d_
 0.3*0.3*3 = 0,270 [C]_x000d_
 "```K6`"_x000d_
 0.2*0.2*10 = 0,400 [D]_x000d_
 Celkem: 10+0.72+0.27+0.4 = 11,390 [E]_x000d_</t>
  </si>
  <si>
    <t>789</t>
  </si>
  <si>
    <t>Povrchové úpravy ocelových konstrukcí a technologických zařízení</t>
  </si>
  <si>
    <t>789222522</t>
  </si>
  <si>
    <t>Otryskání povrchů ocelových konstrukcí suché abrazivní tryskání abrazivem ze strusky třídy II stupeň zrezivění B, stupeň přípravy Sa 21</t>
  </si>
  <si>
    <t xml:space="preserve"> "`` ```dle výpisu dílců`"_x000d_
 2251.72 = 2251,720 [A]_x000d_
 Celkem: 2251.72 = 2251,720 [B]_x000d_</t>
  </si>
  <si>
    <t>789326310</t>
  </si>
  <si>
    <t>Nátěr ocelových konstrukcí třídy II dvousložkový polyuretanový základní, tloušťky do 40 µm</t>
  </si>
  <si>
    <t xml:space="preserve"> "`` ```dle výpisu dílců`"_x000d_
 "```vše bez žebříků a rámů VZT`"_x000d_
 2251.72-31.93-28.52-127.92 = 2063,350 [A]_x000d_
 Celkem: 2063.35 = 2063,350 [B]_x000d_</t>
  </si>
  <si>
    <t>789326315</t>
  </si>
  <si>
    <t>Nátěr ocelových konstrukcí třídy II dvousložkový polyuretanový mezivrstva, tloušťky do 40 µm</t>
  </si>
  <si>
    <t>789326321</t>
  </si>
  <si>
    <t>Nátěr ocelových konstrukcí třídy II dvousložkový polyuretanový krycí (vrchní), tloušťky do 80 µm</t>
  </si>
  <si>
    <t>789421542</t>
  </si>
  <si>
    <t>Žárové stříkání ocelových konstrukcí slitinou zinacor ZnAl, tloušťky 150 µm, třídy II</t>
  </si>
  <si>
    <t xml:space="preserve"> "`` ```dle výpisu dílců`"_x000d_
 "```žebříky a rám VZT`"_x000d_
 31.93+28.52+127.92 = 188,370 [A]_x000d_
 Celkem: 188.37 = 188,370 [B]_x000d_</t>
  </si>
  <si>
    <t>953961213</t>
  </si>
  <si>
    <t>Kotvy chemické s vyvrtáním otvoru do betonu, železobetonu nebo tvrdého kamene chemická patrona, velikost M 12, hloubka 110 mm</t>
  </si>
  <si>
    <t xml:space="preserve"> "`` ```kotvení K6`"_x000d_
 20 = 20,000 [A]_x000d_
 Celkem: 20 = 20,000 [B]_x000d_</t>
  </si>
  <si>
    <t>953961214</t>
  </si>
  <si>
    <t>Kotvy chemické s vyvrtáním otvoru do betonu, železobetonu nebo tvrdého kamene chemická patrona, velikost M 16, hloubka 125 mm</t>
  </si>
  <si>
    <t xml:space="preserve"> "`` ```kotvení K5`"_x000d_
 6 = 6,000 [A]_x000d_
 Celkem: 6 = 6,000 [B]_x000d_</t>
  </si>
  <si>
    <t>953961215</t>
  </si>
  <si>
    <t>Kotvy chemické s vyvrtáním otvoru do betonu, železobetonu nebo tvrdého kamene chemická patrona, velikost M 20, hloubka 170 mm</t>
  </si>
  <si>
    <t xml:space="preserve"> "`` ```kotvení K3, K4`"_x000d_
 8+8 = 16,000 [A]_x000d_
 Celkem: 16 = 16,000 [B]_x000d_</t>
  </si>
  <si>
    <t>953961218</t>
  </si>
  <si>
    <t>Kotvy chemické s vyvrtáním otvoru do betonu, železobetonu nebo tvrdého kamene chemická patrona, velikost M 30, hloubka 270 mm</t>
  </si>
  <si>
    <t xml:space="preserve"> "`` ```kotvení K1, K2`"_x000d_
 80 = 80,000 [A]_x000d_
 Celkem: 80 = 80,000 [B]_x000d_</t>
  </si>
  <si>
    <t>953965133</t>
  </si>
  <si>
    <t>Kotvy chemické s vyvrtáním otvoru kotevní šrouby pro chemické kotvy, velikost M 16, délka 300 mm</t>
  </si>
  <si>
    <t>953965145</t>
  </si>
  <si>
    <t>Kotvy chemické s vyvrtáním otvoru kotevní šrouby pro chemické kotvy, velikost M 20, délka 400 mm</t>
  </si>
  <si>
    <t>953965161</t>
  </si>
  <si>
    <t>Kotvy chemické s vyvrtáním otvoru kotevní šrouby pro chemické kotvy, velikost M 30, délka 380 mm</t>
  </si>
  <si>
    <t xml:space="preserve"> 42.783*19 Přepočtené koeficientem množství = 812,877 [A]_x000d_
 Celkem: 812.877 = 812,877 [B]_x000d_</t>
  </si>
  <si>
    <t>997013841</t>
  </si>
  <si>
    <t>914</t>
  </si>
  <si>
    <t>NEOCEŇOVAT - Poplatek za uložení stavebního odpadu na skládce (skládkovné) odpadního materiálu po otryskávání bez obsahu nebezpečných látek zatříděného do Katal</t>
  </si>
  <si>
    <t>Poplatek za uložení stavebního odpadu na skládce (skládkovné) odpadního materiálu po otryskávání bez obsahu nebezpečných látek zatříděného do Katalogu odpadů pod kódem 12 01 17</t>
  </si>
  <si>
    <t xml:space="preserve"> "`` ```pro montáž OK haly`"_x000d_
 400 = 400,000 [A]_x000d_
 Celkem: 400 = 400,000 [B]_x000d_</t>
  </si>
  <si>
    <t>SO 04.04</t>
  </si>
  <si>
    <t>342151112</t>
  </si>
  <si>
    <t>Montáž opláštění stěn ocelové konstrukce ze sendvičových panelů šroubovaných, výšky budovy přes 6 do 12 m</t>
  </si>
  <si>
    <t xml:space="preserve"> "`` ```dle výpisu dílů`"_x000d_
 "```KS 1150 FR/120/B PES 25um/OL`"_x000d_
 "```RAL 9002`"_x000d_
 1.15*(2.82*98+6.54*117+2.04*10+3.3*8+3.75*12+3.475*8) = 1335,311 [A]_x000d_
 Celkem: 1335.311 = 1335,311 [B]_x000d_</t>
  </si>
  <si>
    <t>34215R</t>
  </si>
  <si>
    <t>Příplatek k montáži sendvičových panelů - za úpravu na požadovaný tvar, spojovací, těsnící a kotvící materiál, řešení prostupů a detailů</t>
  </si>
  <si>
    <t xml:space="preserve"> 1335.311 = 1335,311 [A]_x000d_
 Celkem: 1335.311 = 1335,311 [B]_x000d_</t>
  </si>
  <si>
    <t>55324760R</t>
  </si>
  <si>
    <t>panel sendvičový stěnový vnější, izolace minerální vlna, KS 1150 FR/120/B PES 25um/OL RAL 9002</t>
  </si>
  <si>
    <t xml:space="preserve"> 1335.311*1.1 = 1468,842 [A]_x000d_
 Celkem: 1468.842 = 1468,842 [B]_x000d_</t>
  </si>
  <si>
    <t>444151112</t>
  </si>
  <si>
    <t>Montáž krytiny střech ocelových konstrukcí ze sendvičových panelů šroubovaných, výšky budovy přes 6 do 12 m</t>
  </si>
  <si>
    <t xml:space="preserve"> "`` ```dle výpisu dílů`"_x000d_
 "```KS 1000 FF/250/150+35 PES 25um/OL`"_x000d_
 "```RAL 9002`"_x000d_
 1*(7.3*16+7.3*16+5.055*40+5.055*40) = 638,000 [A]_x000d_
 Celkem: 638 = 638,000 [B]_x000d_</t>
  </si>
  <si>
    <t>44415R</t>
  </si>
  <si>
    <t xml:space="preserve"> 638 = 638,000 [A]_x000d_
 Celkem: 638 = 638,000 [B]_x000d_</t>
  </si>
  <si>
    <t>55324765R</t>
  </si>
  <si>
    <t>panel sendvičový střešní vnější, izolace minerální vlna, KS 1000 FF/250/150+35 PES 25um/OL RAL 9002</t>
  </si>
  <si>
    <t xml:space="preserve"> 638*1.1 = 701,800 [A]_x000d_
 Celkem: 701.8 = 701,800 [B]_x000d_</t>
  </si>
  <si>
    <t>762341026</t>
  </si>
  <si>
    <t>Bednění střech střech rovných sklonu do 60° s vyřezáním otvorů z dřevoštěpkových desek OSB šroubovaných na krokve na pero a drážku, tloušťky desky 22 mm</t>
  </si>
  <si>
    <t xml:space="preserve"> "`` ```prostupy VZT`"_x000d_
 14*1.1 = 15,400 [A]_x000d_
 Celkem: 15.4 = 15,400 [B]_x000d_</t>
  </si>
  <si>
    <t xml:space="preserve"> 14*0.022 = 0,308 [A]_x000d_
 Celkem: 0.308 = 0,308 [B]_x000d_</t>
  </si>
  <si>
    <t>998762102</t>
  </si>
  <si>
    <t>Přesun hmot pro konstrukce tesařské stanovený z hmotnosti přesunovaného materiálu vodorovná dopravní vzdálenost do 50 m v objektech výšky přes 6 do 12 m</t>
  </si>
  <si>
    <t>764242331</t>
  </si>
  <si>
    <t>Oplechování střešních prvků z titanzinkového lesklého válcovaného plechu okapu okapovým plechem střechy rovné rš 125 mm</t>
  </si>
  <si>
    <t xml:space="preserve"> "`` ```dle výpisu prvků`"_x000d_
 "```vč. veškerých kotvících, spojovacích, těsnících, pomocných prvků`"_x000d_
 K/6 2 = 2,000 [A]_x000d_
 Celkem: 2 = 2,000 [B]_x000d_</t>
  </si>
  <si>
    <t>764344312</t>
  </si>
  <si>
    <t>Lemování prostupů z titanzinkového lesklého válcovaného plechu bez lišty, střech s krytinou skládanou nebo z plechu</t>
  </si>
  <si>
    <t xml:space="preserve"> "`` ```dle výpisu prvků`"_x000d_
 "```vč. veškerých kotvících, spojovacích, těsnících, pomocných prvků`"_x000d_
 K/4 8*0.5+0.8*0.7*2 = 5,120 [A]_x000d_
 K/5 0.5*3 = 1,500 [B]_x000d_
 Celkem: 5.12+1.5 = 6,620 [C]_x000d_</t>
  </si>
  <si>
    <t>764345323</t>
  </si>
  <si>
    <t>Lemování trub, konzol, držáků a ostatních prvků z titanzinkového lesklého válcovaného plechu střech s krytinou skládanou mimo prejzovou nebo z plechu, průměr př</t>
  </si>
  <si>
    <t>Lemování trub, konzol, držáků a ostatních prvků z titanzinkového lesklého válcovaného plechu střech s krytinou skládanou mimo prejzovou nebo z plechu, průměr přes 100 do 150 mm</t>
  </si>
  <si>
    <t xml:space="preserve"> "`` ```dle výpisu prvků`"_x000d_
 "```vč. veškerých kotvících, spojovacích, těsnících, pomocných prvků`"_x000d_
 K/4 8 = 8,000 [A]_x000d_
 K/5 3 = 3,000 [B]_x000d_
 Celkem: 8+3 = 11,000 [C]_x000d_</t>
  </si>
  <si>
    <t>764511602</t>
  </si>
  <si>
    <t>Žlab podokapní z pozinkovaného plechu s povrchovou úpravou včetně háků a čel půlkruhový rš 330 mm</t>
  </si>
  <si>
    <t xml:space="preserve"> "`` ```dle výpisu prvků`"_x000d_
 "```vč. veškerých kotvících, spojovacích, těsnících, pomocných prvků`"_x000d_
 K/1 114 = 114,000 [A]_x000d_
 Celkem: 114 = 114,000 [B]_x000d_</t>
  </si>
  <si>
    <t>764511642</t>
  </si>
  <si>
    <t>Žlab podokapní z pozinkovaného plechu s povrchovou úpravou včetně háků a čel kotlík oválný (trychtýřový), rš žlabu/průměr svodu 330/100 mm</t>
  </si>
  <si>
    <t xml:space="preserve"> "`` ```dle výpisu prvků`"_x000d_
 "```vč. veškerých kotvících, spojovacích, těsnících, pomocných prvků`"_x000d_
 K/2 4 = 4,000 [A]_x000d_
 Celkem: 4 = 4,000 [B]_x000d_</t>
  </si>
  <si>
    <t>764511643</t>
  </si>
  <si>
    <t>Žlab podokapní z pozinkovaného plechu s povrchovou úpravou včetně háků a čel kotlík oválný (trychtýřový), rš žlabu/průměr svodu 330/120 mm</t>
  </si>
  <si>
    <t xml:space="preserve"> "`` ```dle výpisu prvků`"_x000d_
 "```vč. veškerých kotvících, spojovacích, těsnících, pomocných prvků`"_x000d_
 K/3 2 = 2,000 [A]_x000d_
 Celkem: 2 = 2,000 [B]_x000d_</t>
  </si>
  <si>
    <t>764518622</t>
  </si>
  <si>
    <t>Svod z pozinkovaného plechu s upraveným povrchem včetně objímek, kolen a odskoků kruhový, průměru 100 mm</t>
  </si>
  <si>
    <t xml:space="preserve"> "`` ```dle výpisu prvků`"_x000d_
 "```vč. veškerých kotvících, spojovacích, těsnících, pomocných prvků`"_x000d_
 K/3 44 = 44,000 [A]_x000d_
 Celkem: 44 = 44,000 [B]_x000d_</t>
  </si>
  <si>
    <t>764518623</t>
  </si>
  <si>
    <t>Svod z pozinkovaného plechu s upraveným povrchem včetně objímek, kolen a odskoků kruhový, průměru 120 mm</t>
  </si>
  <si>
    <t xml:space="preserve"> "`` ```dle výpisu prvků`"_x000d_
 "```vč. veškerých kotvících, spojovacích, těsnících, pomocných prvků`"_x000d_
 K/3 14 = 14,000 [A]_x000d_
 Celkem: 14 = 14,000 [B]_x000d_</t>
  </si>
  <si>
    <t>765R</t>
  </si>
  <si>
    <t>D+M Doplňkový díl opláštění FeZn 0,75 lak r.š.150 D/1</t>
  </si>
  <si>
    <t xml:space="preserve"> "`` ```dle výpisu prvků`"_x000d_
 "```vč. veškerých kotvících, spojovacích, těsnících, pomocných prvků`"_x000d_
 D/1 118 = 118,000 [A]_x000d_
 Celkem: 118 = 118,000 [B]_x000d_</t>
  </si>
  <si>
    <t>766R</t>
  </si>
  <si>
    <t>D+M Doplňkový díl opláštění FeZn 0,75 lak r.š.200 D/1</t>
  </si>
  <si>
    <t>D+M Doplňkový díl opláštění FeZn 0,75 lak r.š.120 D/2</t>
  </si>
  <si>
    <t xml:space="preserve"> "`` ```dle výpisu prvků`"_x000d_
 "```vč. veškerých kotvících, spojovacích, těsnících, pomocných prvků`"_x000d_
 D/2 116 = 116,000 [A]_x000d_
 Celkem: 116 = 116,000 [B]_x000d_</t>
  </si>
  <si>
    <t>768R</t>
  </si>
  <si>
    <t>D+M Doplňkový díl opláštění FeZn 0,75 lak r.š.400 D/3</t>
  </si>
  <si>
    <t xml:space="preserve"> "`` ```dle výpisu prvků`"_x000d_
 "```vč. veškerých kotvících, spojovacích, těsnících, pomocných prvků`"_x000d_
 D/3 32 = 32,000 [A]_x000d_
 Celkem: 32 = 32,000 [B]_x000d_</t>
  </si>
  <si>
    <t>769R</t>
  </si>
  <si>
    <t>D+M Doplňkový díl opláštění FeZn 0,75 lak r.š.100 D/4</t>
  </si>
  <si>
    <t xml:space="preserve"> "`` ```dle výpisu prvků`"_x000d_
 "```vč. veškerých kotvících, spojovacích, těsnících, pomocných prvků`"_x000d_
 D/4 30 = 30,000 [A]_x000d_
 Celkem: 30 = 30,000 [B]_x000d_</t>
  </si>
  <si>
    <t>770R</t>
  </si>
  <si>
    <t>D+M Doplňkový díl opláštění FeZn 0,75 lak r.š.300 D/5</t>
  </si>
  <si>
    <t xml:space="preserve"> "`` ```dle výpisu prvků`"_x000d_
 "```vč. veškerých kotvících, spojovacích, těsnících, pomocných prvků`"_x000d_
 D/5 16 = 16,000 [A]_x000d_
 Celkem: 16 = 16,000 [B]_x000d_</t>
  </si>
  <si>
    <t>771R</t>
  </si>
  <si>
    <t>D+M Doplňkový díl opláštění FeZn 0,75 lak r.š.200 D/5</t>
  </si>
  <si>
    <t>772R</t>
  </si>
  <si>
    <t>D+M Doplňkový díl opláštění FeZn 1,0mm r.š.250 D/6</t>
  </si>
  <si>
    <t xml:space="preserve"> "`` ```dle výpisu prvků`"_x000d_
 "```vč. veškerých kotvících, spojovacích, těsnících, pomocných prvků`"_x000d_
 D/6 5 = 5,000 [A]_x000d_
 Celkem: 5 = 5,000 [B]_x000d_</t>
  </si>
  <si>
    <t>773R</t>
  </si>
  <si>
    <t>D+M Doplňkový díl opláštění FeZn 0,75 lak r.š.600 D/7</t>
  </si>
  <si>
    <t xml:space="preserve"> "`` ```dle výpisu prvků`"_x000d_
 "```vč. veškerých kotvících, spojovacích, těsnících, pomocných prvků`"_x000d_
 D/7 16 = 16,000 [A]_x000d_
 Celkem: 16 = 16,000 [B]_x000d_</t>
  </si>
  <si>
    <t>774R</t>
  </si>
  <si>
    <t>D+M Doplňkový díl opláštění FeZn 0,75 lak r.š.300 D/8</t>
  </si>
  <si>
    <t xml:space="preserve"> "`` ```dle výpisu prvků`"_x000d_
 "```vč. veškerých kotvících, spojovacích, těsnících, pomocných prvků`"_x000d_
 D/8 108 = 108,000 [A]_x000d_
 Celkem: 108 = 108,000 [B]_x000d_</t>
  </si>
  <si>
    <t>775R</t>
  </si>
  <si>
    <t>D+M Doplňkový díl opláštění FeZn 0,75 lak r.š.400 D/9</t>
  </si>
  <si>
    <t xml:space="preserve"> "`` ```dle výpisu prvků`"_x000d_
 "```vč. veškerých kotvících, spojovacích, těsnících, pomocných prvků`"_x000d_
 D/9 90 = 90,000 [A]_x000d_
 Celkem: 90 = 90,000 [B]_x000d_</t>
  </si>
  <si>
    <t>776R</t>
  </si>
  <si>
    <t>D+M Doplňkový díl opláštění FeZn 0,75 lak r.š.400 D/10</t>
  </si>
  <si>
    <t xml:space="preserve"> "`` ```dle výpisu prvků`"_x000d_
 "```vč. veškerých kotvících, spojovacích, těsnících, pomocných prvků`"_x000d_
 D/10 22 = 22,000 [A]_x000d_
 Celkem: 22 = 22,000 [B]_x000d_</t>
  </si>
  <si>
    <t>777R</t>
  </si>
  <si>
    <t>D+M Doplňkový díl opláštění FeZn 0,75 lak r.š.300 D/11</t>
  </si>
  <si>
    <t xml:space="preserve"> "`` ```dle výpisu prvků`"_x000d_
 "```vč. veškerých kotvících, spojovacích, těsnících, pomocných prvků`"_x000d_
 D/11 42 = 42,000 [A]_x000d_
 Celkem: 42 = 42,000 [B]_x000d_</t>
  </si>
  <si>
    <t>778R</t>
  </si>
  <si>
    <t>D+M Doplňkový díl opláštění FeZn 0,75 lak r.š.240 D/12</t>
  </si>
  <si>
    <t xml:space="preserve"> "`` ```dle výpisu prvků`"_x000d_
 "```vč. veškerých kotvících, spojovacích, těsnících, pomocných prvků`"_x000d_
 D/12 30 = 30,000 [A]_x000d_
 Celkem: 30 = 30,000 [B]_x000d_</t>
  </si>
  <si>
    <t>779R</t>
  </si>
  <si>
    <t>D+M Doplňkový díl opláštění FeZn 0,75 lak r.š.300 D/13</t>
  </si>
  <si>
    <t xml:space="preserve"> "`` ```dle výpisu prvků`"_x000d_
 "```vč. veškerých kotvících, spojovacích, těsnících, pomocných prvků`"_x000d_
 D/13 30 = 30,000 [A]_x000d_
 Celkem: 30 = 30,000 [B]_x000d_</t>
  </si>
  <si>
    <t>780R</t>
  </si>
  <si>
    <t>D+M Doplňkový díl opláštění FeZn 1,0mm r.š.125 D/14</t>
  </si>
  <si>
    <t xml:space="preserve"> "`` ```dle výpisu prvků`"_x000d_
 "```vč. veškerých kotvících, spojovacích, těsnících, pomocných prvků`"_x000d_
 D/14 27 = 27,000 [A]_x000d_
 Celkem: 27 = 27,000 [B]_x000d_</t>
  </si>
  <si>
    <t>781R</t>
  </si>
  <si>
    <t>D+M Doplňkový díl opláštění FeZn 1,0mm r.š.200 D/15</t>
  </si>
  <si>
    <t xml:space="preserve"> "`` ```dle výpisu prvků`"_x000d_
 "```vč. veškerých kotvících, spojovacích, těsnících, pomocných prvků`"_x000d_
 D/15 14 = 14,000 [A]_x000d_
 Celkem: 14 = 14,000 [B]_x000d_</t>
  </si>
  <si>
    <t>782R</t>
  </si>
  <si>
    <t>D+M Doplňkový díl opláštění FeZn 0,75 lak r.š.300 D/16</t>
  </si>
  <si>
    <t xml:space="preserve"> "`` ```dle výpisu prvků`"_x000d_
 "```vč. veškerých kotvících, spojovacích, těsnících, pomocných prvků`"_x000d_
 D/16 14 = 14,000 [A]_x000d_
 Celkem: 14 = 14,000 [B]_x000d_</t>
  </si>
  <si>
    <t>783R</t>
  </si>
  <si>
    <t>D+M Doplňkový díl opláštění FeZn 0,75 lak r.š.240 D/17</t>
  </si>
  <si>
    <t xml:space="preserve"> "`` ```dle výpisu prvků`"_x000d_
 "```vč. veškerých kotvících, spojovacích, těsnících, pomocných prvků`"_x000d_
 D/17 16 = 16,000 [A]_x000d_
 Celkem: 16 = 16,000 [B]_x000d_</t>
  </si>
  <si>
    <t>784R</t>
  </si>
  <si>
    <t>D+M Doplňkový díl opláštění FeZn 0,75 lak r.š.100 D/18</t>
  </si>
  <si>
    <t xml:space="preserve"> "`` ```dle výpisu prvků`"_x000d_
 "```vč. veškerých kotvících, spojovacích, těsnících, pomocných prvků`"_x000d_
 D/18 18 = 18,000 [A]_x000d_
 Celkem: 18 = 18,000 [B]_x000d_</t>
  </si>
  <si>
    <t>785R</t>
  </si>
  <si>
    <t>D+M Doplňkový díl opláštění FeZn 0,75 lak r.š.150 D/19</t>
  </si>
  <si>
    <t xml:space="preserve"> "`` ```dle výpisu prvků`"_x000d_
 "```vč. veškerých kotvících, spojovacích, těsnících, pomocných prvků`"_x000d_
 D/19 18 = 18,000 [A]_x000d_
 Celkem: 18 = 18,000 [B]_x000d_</t>
  </si>
  <si>
    <t>786R</t>
  </si>
  <si>
    <t>D+M Doplňkový díl opláštění FeZn 0,75 lak r.š.100 D/20</t>
  </si>
  <si>
    <t xml:space="preserve"> "`` ```dle výpisu prvků`"_x000d_
 "```vč. veškerých kotvících, spojovacích, těsnících, pomocných prvků`"_x000d_
 D/20 8 = 8,000 [A]_x000d_
 Celkem: 8 = 8,000 [B]_x000d_</t>
  </si>
  <si>
    <t>787R</t>
  </si>
  <si>
    <t>D+M Doplňkový díl opláštění FeZn 0,75 lak r.š.240 D/21</t>
  </si>
  <si>
    <t xml:space="preserve"> "`` ```dle výpisu prvků`"_x000d_
 "```vč. veškerých kotvících, spojovacích, těsnících, pomocných prvků`"_x000d_
 D/21 8 = 8,000 [A]_x000d_
 Celkem: 8 = 8,000 [B]_x000d_</t>
  </si>
  <si>
    <t>788R</t>
  </si>
  <si>
    <t>D+M Doplňkový díl opláštění FeZn 0,75 lak r.š.100 D/22</t>
  </si>
  <si>
    <t xml:space="preserve"> "`` ```dle výpisu prvků`"_x000d_
 "```vč. veškerých kotvících, spojovacích, těsnících, pomocných prvků`"_x000d_
 D/22 280 = 280,000 [A]_x000d_
 Celkem: 280 = 280,000 [B]_x000d_</t>
  </si>
  <si>
    <t>789R</t>
  </si>
  <si>
    <t>D+M Doplňkový díl opláštění FeZn 0,75 lak r.š.240 D/23</t>
  </si>
  <si>
    <t xml:space="preserve"> "`` ```dle výpisu prvků`"_x000d_
 "```vč. veškerých kotvících, spojovacích, těsnících, pomocných prvků`"_x000d_
 D/23 148 = 148,000 [A]_x000d_
 Celkem: 148 = 148,000 [B]_x000d_</t>
  </si>
  <si>
    <t>790R</t>
  </si>
  <si>
    <t>D+M Doplňkový díl opláštění FeZn 0,75 lak r.š.350 D/24</t>
  </si>
  <si>
    <t xml:space="preserve"> "`` ```dle výpisu prvků`"_x000d_
 "```vč. veškerých kotvících, spojovacích, těsnících, pomocných prvků`"_x000d_
 D/24 134 = 134,000 [A]_x000d_
 Celkem: 134 = 134,000 [B]_x000d_</t>
  </si>
  <si>
    <t>791R</t>
  </si>
  <si>
    <t>D+M Doplňkový díl opláštění FeZn 0,75 lak D/25</t>
  </si>
  <si>
    <t xml:space="preserve"> "`` ```dle výpisu prvků`"_x000d_
 "```vč. veškerých kotvících, spojovacích, těsnících, pomocných prvků`"_x000d_
 D/25 44 = 44,000 [A]_x000d_
 Celkem: 44 = 44,000 [B]_x000d_</t>
  </si>
  <si>
    <t>792R</t>
  </si>
  <si>
    <t>D+M Doplňkový díl opláštění FeZn 1,0 mm r.š.200 D/26</t>
  </si>
  <si>
    <t xml:space="preserve"> "`` ```dle výpisu prvků`"_x000d_
 "```vč. veškerých kotvících, spojovacích, těsnících, pomocných prvků`"_x000d_
 D/26 36 = 36,000 [A]_x000d_
 Celkem: 36 = 36,000 [B]_x000d_</t>
  </si>
  <si>
    <t>793R</t>
  </si>
  <si>
    <t>D+M Doplňkový díl opláštění FeZn 0,75 lak D/27</t>
  </si>
  <si>
    <t xml:space="preserve"> "`` ```dle výpisu prvků`"_x000d_
 "```vč. veškerých kotvících, spojovacích, těsnících, pomocných prvků`"_x000d_
 D/27 14 = 14,000 [A]_x000d_
 Celkem: 14 = 14,000 [B]_x000d_</t>
  </si>
  <si>
    <t>998764202</t>
  </si>
  <si>
    <t>Přesun hmot pro konstrukce klempířské stanovený procentní sazbou (%) z ceny vodorovná dopravní vzdálenost do 50 m v objektech výšky přes 6 do 12 m</t>
  </si>
  <si>
    <t>31452201</t>
  </si>
  <si>
    <t>nerezové lano určené pro systémy s požadavkem na permanentní kotvicí vedení tl 8mm</t>
  </si>
  <si>
    <t xml:space="preserve"> (23*2+11*2+53)*1.1 = 133,100 [A]_x000d_
 Celkem: 133.1 = 133,100 [B]_x000d_</t>
  </si>
  <si>
    <t>31452203</t>
  </si>
  <si>
    <t>koncovka k nerez lanu napínací pro systémy s požadavkem na permanentní kotvicí vedení lano tl 8mm</t>
  </si>
  <si>
    <t>31452210</t>
  </si>
  <si>
    <t>úchytka průběžná k nerez lanu přímá pro systémy s požadavkem na permanentní kotvicí vedení lano tl 8mm</t>
  </si>
  <si>
    <t xml:space="preserve"> 14 = 14,000 [A]_x000d_
 Celkem: 14 = 14,000 [B]_x000d_</t>
  </si>
  <si>
    <t>54917250</t>
  </si>
  <si>
    <t>samozavírač dveří hydraulický</t>
  </si>
  <si>
    <t>55341155R</t>
  </si>
  <si>
    <t>dveře jednokřídlé ocelové zateplené 800x200mm vč. systémového rámu, kování, zámku, povrchu</t>
  </si>
  <si>
    <t xml:space="preserve"> "`` ```dle výpisu prvků`"_x000d_
 "```vč. veškerých kotvících, spojovacích, těsnících, pomocných prvků`"_x000d_
 O/2 2 = 2,000 [A]_x000d_
 Celkem: 2 = 2,000 [B]_x000d_</t>
  </si>
  <si>
    <t>55341168R</t>
  </si>
  <si>
    <t>dveře jednokřídlé ocelové zateplené protipožární 15 DP1 800x2000mm, vč. systémového rámu, kování, zámku, povrchu</t>
  </si>
  <si>
    <t xml:space="preserve"> "`` ```dle výpisu prvků`"_x000d_
 "```vč. veškerých kotvících, spojovacích, těsnících, pomocných prvků`"_x000d_
 O/3 1 = 1,000 [A]_x000d_
 Celkem: 1 = 1,000 [B]_x000d_</t>
  </si>
  <si>
    <t>55341190</t>
  </si>
  <si>
    <t>dveře dvoukřídlé ocelové interierové protipožární EW 15, 30, 45 D1 speciální zárubeň 2400x2100mm</t>
  </si>
  <si>
    <t xml:space="preserve"> "`` ```dle výpisu prvků`"_x000d_
 "```vč. veškerých kotvících, spojovacích, těsnících, pomocných prvků`"_x000d_
 O/4 2 = 2,000 [A]_x000d_
 Celkem: 2 = 2,000 [B]_x000d_</t>
  </si>
  <si>
    <t xml:space="preserve"> "`` ```dle výpisu dílů`"_x000d_
 O/11*4.5*5 = 22,500 [A]_x000d_
 O/1a 1*4.5*5 = 22,500 [B]_x000d_
 O/5 1*4.6*5 = 23,000 [C]_x000d_
 Celkem: 22.5+22.5+23 = 68,000 [D]_x000d_</t>
  </si>
  <si>
    <t xml:space="preserve"> "`` ```dle výpisu dílů`"_x000d_
 O/1 1 = 1,000 [A]_x000d_
 O/1a 1 = 1,000 [B]_x000d_
 O/5 1 = 1,000 [C]_x000d_
 Celkem: 1+1+1 = 3,000 [D]_x000d_</t>
  </si>
  <si>
    <t>Příplatek za požární odolnost sekčních vrat EW 15 DP3</t>
  </si>
  <si>
    <t xml:space="preserve"> "`` ```dle výpisu dílů`"_x000d_
 O/1a 1 = 1,000 [A]_x000d_
 Celkem: 1 = 1,000 [B]_x000d_</t>
  </si>
  <si>
    <t>Detekční systém ke vratům O/1a</t>
  </si>
  <si>
    <t>Dodávka zámečnického výrobku Z/1 vč. povrchové úpravy</t>
  </si>
  <si>
    <t xml:space="preserve"> "`` ```dle výpisu dílů`"_x000d_
 Z/1 325.2+15.7 = 340,900 [A]_x000d_
 Celkem: 340.9 = 340,900 [B]_x000d_</t>
  </si>
  <si>
    <t>557R</t>
  </si>
  <si>
    <t>Dodávka zámečnického výrobku Z/2 vč. povrchové úpravy</t>
  </si>
  <si>
    <t xml:space="preserve"> "`` ```dle výpisu dílů`"_x000d_
 Z/2 39 = 39,000 [A]_x000d_
 Celkem: 39 = 39,000 [B]_x000d_</t>
  </si>
  <si>
    <t>558R</t>
  </si>
  <si>
    <t>Dodávka zámečnického výrobku Z/3 vč. povrchové úpravy</t>
  </si>
  <si>
    <t xml:space="preserve"> "`` ```dle výpisu dílů`"_x000d_
 Z/3 12 = 12,000 [A]_x000d_
 Celkem: 12 = 12,000 [B]_x000d_</t>
  </si>
  <si>
    <t>559R</t>
  </si>
  <si>
    <t>D+M Světlík hřebenový obloukový O/1 75000x4480mm PC 25/7S vč. obruby s centrálním motorickým ovládáním a klima čidly</t>
  </si>
  <si>
    <t xml:space="preserve"> "`` ```kompletní provedení dle v. č. 001 a příslušných detailů vč. veškerého příslušenství`"_x000d_
 2 = 2,000 [A]_x000d_
 Celkem: 2 = 2,000 [B]_x000d_</t>
  </si>
  <si>
    <t>70921311</t>
  </si>
  <si>
    <t>kotvicí bod do sendvičových panelů dl 300mm</t>
  </si>
  <si>
    <t xml:space="preserve"> 20 = 20,000 [A]_x000d_
 Celkem: 20 = 20,000 [B]_x000d_</t>
  </si>
  <si>
    <t>767640111</t>
  </si>
  <si>
    <t>Montáž dveří ocelových nebo hliníkových vchodových jednokřídlových bez nadsvětlíku</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</si>
  <si>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</si>
  <si>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</si>
  <si>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</si>
  <si>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</si>
  <si>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767649191</t>
  </si>
  <si>
    <t>Montáž dveří ocelových nebo hliníkových doplňků dveří samozavírače hydraulického</t>
  </si>
  <si>
    <t xml:space="preserve"> "`` ```dle výpisu prvků`"_x000d_
 "```vč. veškerých kotvících, spojovacích, těsnících, pomocných prvků`"_x000d_
 O/3 1 = 1,000 [A]_x000d_
 O/4 2 = 2,000 [B]_x000d_
 Celkem: 1+2 = 3,000 [C]_x000d_</t>
  </si>
  <si>
    <t>767651131</t>
  </si>
  <si>
    <t>Montáž vrat garážových nebo průmyslových příslušenství sekčních vrat fotobuněk pro bezpečný chod</t>
  </si>
  <si>
    <t>PÁR</t>
  </si>
  <si>
    <t>767881121</t>
  </si>
  <si>
    <t>Montáž záchytného systému proti pádu bodů samostatných nebo v systému s poddajným kotvícím vedením do sendvičových panelů samořeznými vruty, nýtováním</t>
  </si>
  <si>
    <t>767881153</t>
  </si>
  <si>
    <t>Montáž záchytného systému proti pádu nástavců určených k upevnění na sloupky nebo body v systému poddajného kotvícího vedení středových, rohových, dělících délk</t>
  </si>
  <si>
    <t>Montáž záchytného systému proti pádu nástavců určených k upevnění na sloupky nebo body v systému poddajného kotvícího vedení středových, rohových, dělících délky vedení přes 200 m</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</si>
  <si>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</si>
  <si>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</si>
  <si>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</si>
  <si>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 xml:space="preserve"> 6+14*2 = 34,000 [A]_x000d_
 Celkem: 34 = 34,000 [B]_x000d_</t>
  </si>
  <si>
    <t xml:space="preserve"> "`` ```dle výpisu dílů`"_x000d_
 Z/1 325.2+15.7 = 340,900 [A]_x000d_
 Z/2 39 = 39,000 [B]_x000d_
 Z/3 12 = 12,000 [C]_x000d_
 Celkem: 340.9+39+12 = 391,900 [D]_x000d_</t>
  </si>
  <si>
    <t>998767102</t>
  </si>
  <si>
    <t>Přesun hmot pro zámečnické konstrukce stanovený z hmotnosti přesunovaného materiálu vodorovná dopravní vzdálenost do 50 m v objektech výšky přes 6 do 12 m</t>
  </si>
  <si>
    <t>941111132</t>
  </si>
  <si>
    <t>Montáž lešení řadového trubkového lehkého pracovního s podlahami s provozním zatížením tř. 3 do 200 kg/m2 šířky tř. W12 od 1,2 do 1,5 m, výšky přes 10 do 25 m</t>
  </si>
  <si>
    <t>941111232</t>
  </si>
  <si>
    <t>Montáž lešení řadového trubkového lehkého pracovního s podlahami s provozním zatížením tř. 3 do 200 kg/m2 Příplatek za první a každý další den použití lešení k ceně -1132</t>
  </si>
  <si>
    <t xml:space="preserve"> 1000*90 = 90000,000 [A]_x000d_
 Celkem: 90000 = 90000,000 [B]_x000d_</t>
  </si>
  <si>
    <t>941111832</t>
  </si>
  <si>
    <t>Demontáž lešení řadového trubkového lehkého pracovního s podlahami s provozním zatížením tř. 3 do 200 kg/m2 šířky tř. W12 od 1,2 do 1,5 m, výšky přes 10 do 25 m</t>
  </si>
  <si>
    <t>945421110</t>
  </si>
  <si>
    <t>Hydraulická zvedací plošina včetně obsluhy instalovaná na automobilovém podvozku, výšky zdvihu do 18 m</t>
  </si>
  <si>
    <t xml:space="preserve"> "`` ```pro montáž opláštění stěn sendvičovými panely`"_x000d_
 1335.311*1.106 = 1476,854 [A]_x000d_
 "```pro montáž opláštění střechy sendvičovými panely`"_x000d_
 638*1.026 = 654,588 [B]_x000d_
 "```pro montáž ostatních položek, pro které je nutná plošina`"_x000d_
 150 = 150,000 [C]_x000d_
 Celkem: 1476.854+654.588+150 = 2281,442 [D]_x000d_</t>
  </si>
  <si>
    <t>Utěsnění kolem průchodů VZT střechou a stěnami</t>
  </si>
  <si>
    <t>Hodinové zúčtovací sazby ostatních profesí obsluha stavebních strojů a zařízení jeřábník specialista</t>
  </si>
  <si>
    <t xml:space="preserve"> "`` ```pro montáž opláštění stěn sendvičovými panely`"_x000d_
 1335.311*1.106 = 1476,854 [A]_x000d_
 "```pro montáž opláštění střechy sendvičovými panely`"_x000d_
 638*1.026 = 654,588 [B]_x000d_
 "```pro montáž ostatních položek, pro které je nutný jeřáb`"_x000d_
 150 = 150,000 [C]_x000d_
 Celkem: 1476.854+654.588+150 = 2281,442 [D]_x000d_</t>
  </si>
  <si>
    <t>SO 04.05</t>
  </si>
  <si>
    <t>71345-0-10R</t>
  </si>
  <si>
    <t>Izolace z kaučuk. trubic 35/25</t>
  </si>
  <si>
    <t>71345-0-11R</t>
  </si>
  <si>
    <t>Izolace z kaučuk. trubic 42/25</t>
  </si>
  <si>
    <t>71345-0-1R</t>
  </si>
  <si>
    <t xml:space="preserve">Izolace z  pouzder z min. vlny s AL folií 27/40</t>
  </si>
  <si>
    <t>71345-0-2R</t>
  </si>
  <si>
    <t xml:space="preserve">Izolace z  pouzder z min. vlny s AL folií 34/40</t>
  </si>
  <si>
    <t>71345-0-3R</t>
  </si>
  <si>
    <t xml:space="preserve">Izolace z  pouzder z min. vlny s AL folií 42/40</t>
  </si>
  <si>
    <t>71345-0-4R</t>
  </si>
  <si>
    <t xml:space="preserve">Izolace z  pouzder z min. vlny s AL folií 54/50</t>
  </si>
  <si>
    <t>71345-0-5R</t>
  </si>
  <si>
    <t xml:space="preserve">Izolace z  pouzder z min. vlny s AL folií 76/50</t>
  </si>
  <si>
    <t>71345-0-6R</t>
  </si>
  <si>
    <t>Izolace z kaučuk. trubic 12/13</t>
  </si>
  <si>
    <t>71345-0-7R</t>
  </si>
  <si>
    <t>Izolace z kaučuk. trubic 15/13</t>
  </si>
  <si>
    <t>71345-0-8R</t>
  </si>
  <si>
    <t>Izolace z kaučuk. trubic 18/13</t>
  </si>
  <si>
    <t>71345-0-9R</t>
  </si>
  <si>
    <t>Izolace z kaučuk. trubic 22/25</t>
  </si>
  <si>
    <t>713463411</t>
  </si>
  <si>
    <t>Montáž izolace tepelné potrubí a ohybů tvarovkami nebo deskami potrubními pouzdry návlekovými izolačními hadicemi potrubí a ohybů</t>
  </si>
  <si>
    <t>713464112</t>
  </si>
  <si>
    <t>Montáž izolace potrubí pouzdry tl.50</t>
  </si>
  <si>
    <t>713464113R</t>
  </si>
  <si>
    <t>Montáž izolace potrubí pouzdry tl.75</t>
  </si>
  <si>
    <t>Vodovod vnitřní</t>
  </si>
  <si>
    <t>783425870-0R</t>
  </si>
  <si>
    <t>Montáž VOD ROZV PLAST SVAR POLYFUZI D 25</t>
  </si>
  <si>
    <t>732111100-10R</t>
  </si>
  <si>
    <t>Patronová úpravna vody vč. montáže</t>
  </si>
  <si>
    <t>732111100-11R</t>
  </si>
  <si>
    <t>Náplň pro změkčování</t>
  </si>
  <si>
    <t>732111100-12R</t>
  </si>
  <si>
    <t>Armatura softmix</t>
  </si>
  <si>
    <t>732111100-13R</t>
  </si>
  <si>
    <t>Nádoba expanzní s membránou 200 l, PN 0,6 MPa vč. montáže</t>
  </si>
  <si>
    <t>732111100-1R</t>
  </si>
  <si>
    <t>Montáž tepelného čerpadla a hydrokitů</t>
  </si>
  <si>
    <t>SOUB</t>
  </si>
  <si>
    <t>732111100-2R</t>
  </si>
  <si>
    <t>Vzduchové TČ, nom. výkon 62,5 kW, COP 4,2, příkon 15 kW, 3x400 V</t>
  </si>
  <si>
    <t>732111100-3R</t>
  </si>
  <si>
    <t>Vysokoteplotní hydrokit, výkon 17,7 kW (při 75/65°C), příkon 5,0 kW, 230 V</t>
  </si>
  <si>
    <t>732111100-4R</t>
  </si>
  <si>
    <t>Kabelový ovladač TČ pro vodní okruh</t>
  </si>
  <si>
    <t>732111100-5R</t>
  </si>
  <si>
    <t>Kabeláž k regulaci TČ vč. montáže a oživení</t>
  </si>
  <si>
    <t>732111100-6R</t>
  </si>
  <si>
    <t>Akumulační nádoba 500 l, 4 hrdla DN 32, PN 0,3 MPa vč. montáže</t>
  </si>
  <si>
    <t>732111100-7R</t>
  </si>
  <si>
    <t>Snímatelná PP izolace tl. 80 mm k AN vč. montáže</t>
  </si>
  <si>
    <t>732111100-8R</t>
  </si>
  <si>
    <t>Kompaktní automat. doplňovací zařízení 230 V, Q 0,5 m3/h vč. montáže</t>
  </si>
  <si>
    <t>732111100-9R</t>
  </si>
  <si>
    <t>Externí tlakové čidlo</t>
  </si>
  <si>
    <t>732429111-0R</t>
  </si>
  <si>
    <t>Montáž čerpadla DN 25</t>
  </si>
  <si>
    <t>732429111-1R</t>
  </si>
  <si>
    <t>Čerpadlo s el.reg.otáček DN 25, Q 1,4 m3/h, H 2 m, P 4-20 W</t>
  </si>
  <si>
    <t>732429111-2R</t>
  </si>
  <si>
    <t>Čerpadlo s el.reg.otáček DN 25, Q 1,6 m3/h, H 3,5 m, P 4-40 W</t>
  </si>
  <si>
    <t>732429111-3R</t>
  </si>
  <si>
    <t>Čerpadlo s el.reg.otáček DN 25, Q 3 m3/h, H 4 m, P 4-75 W</t>
  </si>
  <si>
    <t>998732101-0R</t>
  </si>
  <si>
    <t>Potrubí UT přesun hmot výška -6m</t>
  </si>
  <si>
    <t>733113115</t>
  </si>
  <si>
    <t>Potrubí z trubek ocelových závitových černých Příplatek k ceně za zhotovení přípojky z ocelových trubek závitových DN 25</t>
  </si>
  <si>
    <t>733113116</t>
  </si>
  <si>
    <t>Potrubí z trubek ocelových závitových černých Příplatek k ceně za zhotovení přípojky z ocelových trubek závitových DN 32</t>
  </si>
  <si>
    <t>733121222</t>
  </si>
  <si>
    <t>Potrubí z trubek ocelových hladkých spojovaných svařováním černých bezešvých v kotelnách a strojovnách O 76/3,2</t>
  </si>
  <si>
    <t>733122205</t>
  </si>
  <si>
    <t>Potrubí z trubek ocelových hladkých spojovaných lisováním z uhlíkové oceli tenkostěnné PP opláštění PN 16, T= +110°C O 28/1,5</t>
  </si>
  <si>
    <t>733122206</t>
  </si>
  <si>
    <t>Potrubí z trubek ocelových hladkých spojovaných lisováním z uhlíkové oceli tenkostěnné PP opláštění PN 16, T= +110°C O 35/1,5</t>
  </si>
  <si>
    <t>733122207</t>
  </si>
  <si>
    <t>Potrubí z trubek ocelových hladkých spojovaných lisováním z uhlíkové oceli tenkostěnné PP opláštění PN 16, T= +110°C O 42/1,5</t>
  </si>
  <si>
    <t>733122208</t>
  </si>
  <si>
    <t>Potrubí z trubek ocelových hladkých spojovaných lisováním z uhlíkové oceli tenkostěnné PP opláštění PN 16, T= +110°C O 54/1,5</t>
  </si>
  <si>
    <t>733141102-0R</t>
  </si>
  <si>
    <t>ODVZDUS NADOBA Z TRUBEK OCEL DN 50</t>
  </si>
  <si>
    <t>733190107-0R</t>
  </si>
  <si>
    <t>Tlaková zkouška potrubí závit DN 40</t>
  </si>
  <si>
    <t>733190108-0R</t>
  </si>
  <si>
    <t>Tlaková zkouška potrubí závit DN 50</t>
  </si>
  <si>
    <t>733190225-0R</t>
  </si>
  <si>
    <t>Tlaková zkouška potrubí hlad D 89/3,6</t>
  </si>
  <si>
    <t>733222201</t>
  </si>
  <si>
    <t>Potrubí z trubek měděných polotvrdých spojovaných tvrdým pájením O 12/1</t>
  </si>
  <si>
    <t>733222204</t>
  </si>
  <si>
    <t>Potrubí z trubek měděných polotvrdých spojovaných tvrdým pájením O 22/1</t>
  </si>
  <si>
    <t>733223202</t>
  </si>
  <si>
    <t>Potrubí z trubek měděných tvrdých spojovaných tvrdým pájením O 15/1</t>
  </si>
  <si>
    <t>733223203</t>
  </si>
  <si>
    <t>Potrubí z trubek měděných tvrdých spojovaných tvrdým pájením O 18/1</t>
  </si>
  <si>
    <t>733223206</t>
  </si>
  <si>
    <t>Potrubí z trubek měděných tvrdých spojovaných tvrdým pájením O 35/1,5</t>
  </si>
  <si>
    <t>733223207</t>
  </si>
  <si>
    <t>Potrubí z trubek měděných tvrdých spojovaných tvrdým pájením O 42/1,5</t>
  </si>
  <si>
    <t>733223207-1R</t>
  </si>
  <si>
    <t>Cu rozbočovač pro max. 44,8 kW (dod. TČ)</t>
  </si>
  <si>
    <t>733223207-2R</t>
  </si>
  <si>
    <t>Cu rozbočovač pro max. 95,2 kW (dod. TČ)</t>
  </si>
  <si>
    <t>733291101-0R</t>
  </si>
  <si>
    <t>Tlaková zkouška potrubí měď D 35/1,5MM</t>
  </si>
  <si>
    <t>733291102-0R</t>
  </si>
  <si>
    <t>Tlaková zkouška potrubí měď D 64/2,0MM</t>
  </si>
  <si>
    <t>998733102-0R</t>
  </si>
  <si>
    <t>Potrubí UT přesun hmot výška -12m</t>
  </si>
  <si>
    <t>55121202</t>
  </si>
  <si>
    <t>závitový zpětný ventil 2"</t>
  </si>
  <si>
    <t>734209103-10R</t>
  </si>
  <si>
    <t>Servisní armatura expanzní nádoby, DN 25</t>
  </si>
  <si>
    <t>734209103-11R</t>
  </si>
  <si>
    <t>Vyvažovací ventil bez vypouštění, 0-4 ot., Kvs 8,59, DN 20</t>
  </si>
  <si>
    <t>734209103-12R</t>
  </si>
  <si>
    <t>Automat. regul. a vyvaž. ventil s lineární char., 410-2210 l/h, DN 25</t>
  </si>
  <si>
    <t>734209103-13R</t>
  </si>
  <si>
    <t>Dvoucestný regulační ventil ekviproc., Kvs 6,3, zdvih 5,5 mm, DN 25</t>
  </si>
  <si>
    <t>734209103-14R</t>
  </si>
  <si>
    <t>Pohon 24 V, 0-10 V, 200 N, M 30x1,5</t>
  </si>
  <si>
    <t>734209103-15R</t>
  </si>
  <si>
    <t>Uzavírací kulový kohout DN 32</t>
  </si>
  <si>
    <t>734209103-16R</t>
  </si>
  <si>
    <t>Zpětný ventil DN 32</t>
  </si>
  <si>
    <t>734209103-17R</t>
  </si>
  <si>
    <t>Filtr DN 32</t>
  </si>
  <si>
    <t>734209103-18R</t>
  </si>
  <si>
    <t>Kompaktní ultrazvuk. měřič tepla Qp 6, DN 32 vč. čidel a jímek</t>
  </si>
  <si>
    <t>734209103-19R</t>
  </si>
  <si>
    <t>Vyvažovací ventil bez vypouštění, 0-4 ot., Kvs 19,3, DN 40</t>
  </si>
  <si>
    <t>734209103-1R</t>
  </si>
  <si>
    <t>Vypouštěcí kulový kohout DN 15</t>
  </si>
  <si>
    <t>734209103-20R</t>
  </si>
  <si>
    <t>Uzavírací kulový kohout DN 50</t>
  </si>
  <si>
    <t>734209103-22R</t>
  </si>
  <si>
    <t>Uzavírací kulový kohout DN 65</t>
  </si>
  <si>
    <t>734209103-23R</t>
  </si>
  <si>
    <t>Pryžový kompenzátor DN 65</t>
  </si>
  <si>
    <t>734209103-24R</t>
  </si>
  <si>
    <t>Třícestný regulační ventil ekviproc., Kvs 16, zdvih 5,5 mm, DN 32</t>
  </si>
  <si>
    <t>734209103-25R</t>
  </si>
  <si>
    <t>Pohon 24 V, 0-10 V, 300 N, M 30x1,5</t>
  </si>
  <si>
    <t>734209103-3R</t>
  </si>
  <si>
    <t>Vypouštěcí kulový kohout DN 20</t>
  </si>
  <si>
    <t>734209103-4R</t>
  </si>
  <si>
    <t>Regulační šroubení s pamětí, Kvs 1,31, přímé DN 10</t>
  </si>
  <si>
    <t>734209103-5R</t>
  </si>
  <si>
    <t>Pojistný ventil nízkozdvižný, OP 3 bar, DN 15/20</t>
  </si>
  <si>
    <t>734209103-6R</t>
  </si>
  <si>
    <t>Vyvažovací ventil bez vypouštění, 0-4 ot., Kvs 5,39, DN 20</t>
  </si>
  <si>
    <t>734209103-7R</t>
  </si>
  <si>
    <t>Uzavírací kulový kohout DN 20</t>
  </si>
  <si>
    <t>734209103-8R</t>
  </si>
  <si>
    <t>Automat. regul. a vyvaž. ventil s lineární char., 210-1150 l/h, DN 20</t>
  </si>
  <si>
    <t>734209103-9R</t>
  </si>
  <si>
    <t>Uzavírací kulový kohout DN 25</t>
  </si>
  <si>
    <t>734209104</t>
  </si>
  <si>
    <t>Montáž závitových armatur s 1 závitem G 3/4 (DN 20)</t>
  </si>
  <si>
    <t>734209112</t>
  </si>
  <si>
    <t>Montáž závitových armatur se 2 závity G 3/8 (DN 10)</t>
  </si>
  <si>
    <t>734209113-0R</t>
  </si>
  <si>
    <t>Montáž armatur se 2 závity DN 15</t>
  </si>
  <si>
    <t>734209114-0R</t>
  </si>
  <si>
    <t>Montáž armatur se 2 závity DN 20</t>
  </si>
  <si>
    <t>734209115-0R</t>
  </si>
  <si>
    <t>Montáž armatur se 2 závity DN 25</t>
  </si>
  <si>
    <t>734209116-0R</t>
  </si>
  <si>
    <t>Montáž armatur se 2 závity DN 32</t>
  </si>
  <si>
    <t>734209117-0R</t>
  </si>
  <si>
    <t>Montáž armatur se 2 závity DN 40</t>
  </si>
  <si>
    <t>734209118</t>
  </si>
  <si>
    <t>Montáž závitových armatur se 2 závity G 2 (DN 50)</t>
  </si>
  <si>
    <t>734209119</t>
  </si>
  <si>
    <t>Montáž závitových armatur se 2 závity G 2 1/2 (DN 65)</t>
  </si>
  <si>
    <t>734209126</t>
  </si>
  <si>
    <t>Montáž závitových armatur se 3 závity G 5/4 (DN 32)</t>
  </si>
  <si>
    <t>734411121-0R</t>
  </si>
  <si>
    <t>Teploměr rohový malý + ochranné pouzdro</t>
  </si>
  <si>
    <t>734421150-0R</t>
  </si>
  <si>
    <t>Tlakoměr spodní přípoj 53312 D 100</t>
  </si>
  <si>
    <t>73500-1R</t>
  </si>
  <si>
    <t>Sestava sál. strop. panelů 1200x50000 mm, rozteč tr. 100 mm, trubky DN 15</t>
  </si>
  <si>
    <t>73500-2R</t>
  </si>
  <si>
    <t>Sestava sál. strop. panelů 1200x30000 mm, rozteč tr. 100 mm, trubky DN 15</t>
  </si>
  <si>
    <t>73500-3R</t>
  </si>
  <si>
    <t>Lisovací rychlospojka pro sál. panely</t>
  </si>
  <si>
    <t>73500-4R</t>
  </si>
  <si>
    <t>Řetěz krátký článek dle DIN 766, 3 mm, mat. Zn</t>
  </si>
  <si>
    <t>73500-5R</t>
  </si>
  <si>
    <t>Šroub napínací dle DIN 1480, M6, oko-hák, nosnost 110 kg, mat. Zn</t>
  </si>
  <si>
    <t>73500-6R</t>
  </si>
  <si>
    <t>Šroub závěsný dle DIN 580, M8, mat. Zn</t>
  </si>
  <si>
    <t>73500-7R</t>
  </si>
  <si>
    <t>Úchyt do trapéz. plechu M8, mat. Zn</t>
  </si>
  <si>
    <t>73500-8R</t>
  </si>
  <si>
    <t>Karabina, D 5 mm, nosnost 90 kg, mat. Zn</t>
  </si>
  <si>
    <t>73500-9R</t>
  </si>
  <si>
    <t>Tlaková zkouška sestav. panelů</t>
  </si>
  <si>
    <t>73500R</t>
  </si>
  <si>
    <t>Montáž sálavých stropních panelů</t>
  </si>
  <si>
    <t>998735102-0R</t>
  </si>
  <si>
    <t>Otopná tělesa přesun hmot výška -12,</t>
  </si>
  <si>
    <t>767-1R</t>
  </si>
  <si>
    <t>Vana pro odtok kondenzátu z venkovních TČ vyhřívaná</t>
  </si>
  <si>
    <t>767-2R</t>
  </si>
  <si>
    <t>Podpěrná ocelová konstrukce vnitřních hydrokitů</t>
  </si>
  <si>
    <t>767995101-0R</t>
  </si>
  <si>
    <t>Montáž atypických zámečnických konstrukcí hmotnosti do 5 kg</t>
  </si>
  <si>
    <t>767995101-1R</t>
  </si>
  <si>
    <t>Profilový materiál pomocný pozink.</t>
  </si>
  <si>
    <t>783425750-0R</t>
  </si>
  <si>
    <t>Nátěr potrubí syntetický 100 základní</t>
  </si>
  <si>
    <t>HZS2221</t>
  </si>
  <si>
    <t>Hodinové zúčtovací sazby profesí PSV provádění stavebních instalací topenář</t>
  </si>
  <si>
    <t xml:space="preserve"> HZS Hydronické zaregulování8 = 8,000 [A]_x000d_
 HZS Výchozí revize zdroje 8 tlak. nádob8 = 8,000 [B]_x000d_
 HZS Topná zkouška72 = 72,000 [C]_x000d_
 Celkem: 8+8+72 = 88,000 [D]_x000d_</t>
  </si>
  <si>
    <t>SO 04.06</t>
  </si>
  <si>
    <t>Větrání opravárenské haly (zařízení č.4)</t>
  </si>
  <si>
    <t>42944019R</t>
  </si>
  <si>
    <t>vzduchotechnická jednotka</t>
  </si>
  <si>
    <t xml:space="preserve"> "`` ```zařízení VZT-1`"_x000d_
 1 = 1,000 [A]_x000d_
 Celkem: 1 = 1,000 [B]_x000d_</t>
  </si>
  <si>
    <t>krycí mřížka 800x700 mm</t>
  </si>
  <si>
    <t>42972746R</t>
  </si>
  <si>
    <t>velkoplošná vytěsňovací výusť D 250 mm</t>
  </si>
  <si>
    <t>42981007</t>
  </si>
  <si>
    <t>klapka kruhová regulační Pz D 250mm</t>
  </si>
  <si>
    <t>751R</t>
  </si>
  <si>
    <t>čtyřhranné ocelové potrubí do obvodu 1500 mm (39 % tvarovek)</t>
  </si>
  <si>
    <t>752R</t>
  </si>
  <si>
    <t>čtyřhranné ocelové potrubí do obvodu 1890 mm (8 % tvarovek)</t>
  </si>
  <si>
    <t>753R</t>
  </si>
  <si>
    <t>čtyřhranné ocelové potrubí do obvodu 2630 mm (19 % tvarovek)</t>
  </si>
  <si>
    <t>754R</t>
  </si>
  <si>
    <t>čtyřhranné ocelové potrubí do obvodu 3500 mm (27 % tvarovek)</t>
  </si>
  <si>
    <t>755R</t>
  </si>
  <si>
    <t>čtyřhranné ocelové potrubí do obvodu 4460 mm (4 % tvarovek)</t>
  </si>
  <si>
    <t>756R</t>
  </si>
  <si>
    <t>SPIRO potrubí D 280 mm</t>
  </si>
  <si>
    <t>757R</t>
  </si>
  <si>
    <t>oblouk segmentový 30° D 280 mm</t>
  </si>
  <si>
    <t>758R</t>
  </si>
  <si>
    <t>přechod osový D 280-250 mm</t>
  </si>
  <si>
    <t>759R</t>
  </si>
  <si>
    <t>technická tepelná izolace, tloušťka 100 mm, krycí oplechování</t>
  </si>
  <si>
    <t>Odsávání výfukových zplodin (zařízení č.5)</t>
  </si>
  <si>
    <t>760R</t>
  </si>
  <si>
    <t>systém odvodu výfukových zplodin</t>
  </si>
  <si>
    <t xml:space="preserve"> "`` ```zařízení OV-1, OV-2`"_x000d_
 2 = 2,000 [A]_x000d_
 Celkem: 2 = 2,000 [B]_x000d_</t>
  </si>
  <si>
    <t>HZS1</t>
  </si>
  <si>
    <t>Příprava ke komplexnímu vyzkoušení, oživení a vyregulování zařízení</t>
  </si>
  <si>
    <t>HZS1341</t>
  </si>
  <si>
    <t>Hodinové zúčtovací sazby profesí HSV provádění konstrukcí lešenář</t>
  </si>
  <si>
    <t>HZS2</t>
  </si>
  <si>
    <t>Vypracování protokolu o proměření a vyregulování</t>
  </si>
  <si>
    <t>HZS3</t>
  </si>
  <si>
    <t>HZS3111</t>
  </si>
  <si>
    <t>Hodinové zúčtovací sazby montáží technologických zařízení při externích montážích montér potrubí</t>
  </si>
  <si>
    <t>HZS3212</t>
  </si>
  <si>
    <t>Hodinové zúčtovací sazby montáží technologických zařízení na stavebních objektech montér vzduchotechniky odborný</t>
  </si>
  <si>
    <t>HZS4</t>
  </si>
  <si>
    <t>HZS5</t>
  </si>
  <si>
    <t>HZS6</t>
  </si>
  <si>
    <t>Zaškolení obsluhy</t>
  </si>
  <si>
    <t>HZS7</t>
  </si>
  <si>
    <t>Vypracování provozních předpisů</t>
  </si>
  <si>
    <t>SO 04.07</t>
  </si>
  <si>
    <t>Provedení technické prohlídky a zkoušky na silnoproudém zařízení, zařízení TV, zařízení NS, transformoven, EPZ pro opravné práce pro objem investičních nákladů příplatek za každých dalších i započatých 500 přes 1000 tisíc Kč, celková prohlídka zařízení pr</t>
  </si>
  <si>
    <t>14011012</t>
  </si>
  <si>
    <t>trubka ocelová bezešvá hladká jakost 11 353 28x2,6mm žárový zinek 6025 ZN</t>
  </si>
  <si>
    <t>Zásyp jam, rýh, šachet se zhutněním</t>
  </si>
  <si>
    <t>175101101</t>
  </si>
  <si>
    <t>Obsyp bez prohození sypaniny, s dodáním štěrkopísku frakce 0 - 22 mm</t>
  </si>
  <si>
    <t>34555101</t>
  </si>
  <si>
    <t>zásuvka nástěnná 1násobná 230V/16A IP54 bílý</t>
  </si>
  <si>
    <t>34571355</t>
  </si>
  <si>
    <t>trubka elektroinstalační ohebná dvouplášťová korugovaná D 94/110 mm, HDPE+LDPE</t>
  </si>
  <si>
    <t>Polykarbonátová odbočná krabice s GFS 130x130x77mm, 5x wago 3x2,5mm2, krytí IP66, UV odolná, 3x průchodka</t>
  </si>
  <si>
    <t>3457549505R</t>
  </si>
  <si>
    <t>Kabelový žlab drátěný, žárový zinek ARK-221110 60x60 vč. víka a příslušenství</t>
  </si>
  <si>
    <t>3457549510R</t>
  </si>
  <si>
    <t>Žlab drátěný, žár.zinek ARK - 221230, 200x110, vč.víka a přísl.</t>
  </si>
  <si>
    <t>3457549610R</t>
  </si>
  <si>
    <t>Žlab drátěný, žár.zinek ARK - 221250, 300x110, vč.víka a přísl.</t>
  </si>
  <si>
    <t>357120700R</t>
  </si>
  <si>
    <t>Zásuvkový rozvaděč zásuvky 1x400V/32A/5p, 1x400V/16A/5p, 3x230/16A; FI40A 30mA, IP54, zkratová odolnost 10kA, vč. montážního materiálu a nosných konstrukcí</t>
  </si>
  <si>
    <t>460150903</t>
  </si>
  <si>
    <t>Hloubení zapažených i nezapažených kabelových rýh ručně včetně urovnání dna s přemístěním výkopku do vzdálenosti 3 m od okraje jámy nebo naložením na dopravní p</t>
  </si>
  <si>
    <t>Hloubení zapažených i nezapažených kabelových rýh ručně včetně urovnání dna s přemístěním výkopku do vzdálenosti 3 m od okraje jámy nebo naložením na dopravní prostředek šířky 80 cm, hloubky 140 cm, v hornině třídy 3</t>
  </si>
  <si>
    <t>460421182</t>
  </si>
  <si>
    <t>Kabelové lože včetně podsypu, zhutnění a urovnání povrchu z písku nebo štěrkopísku tloušťky 10 cm nad kabel zakryté plastovou fólií, šířky lože přes 25 do 50 cm</t>
  </si>
  <si>
    <t>460510066R</t>
  </si>
  <si>
    <t>Vodotěsný prostup chráničky DN90</t>
  </si>
  <si>
    <t>741110043</t>
  </si>
  <si>
    <t>Montáž trubek elektroinstalačních s nasunutím nebo našroubováním do krabic plastových ohebných, uložených pevně, vnější O přes 35 mm</t>
  </si>
  <si>
    <t>741210001</t>
  </si>
  <si>
    <t>Montáž rozvodnic oceloplechových nebo plastových bez zapojení vodičů běžných, hmotnosti do 20 kg</t>
  </si>
  <si>
    <t>741220003R</t>
  </si>
  <si>
    <t>Montáž odbočné krabice</t>
  </si>
  <si>
    <t>741313201</t>
  </si>
  <si>
    <t>Montáž zásuvek průmyslových se zapojením vodičů nástěnných, provedení IP 54 2P+PE 16 A</t>
  </si>
  <si>
    <t>741910414</t>
  </si>
  <si>
    <t>Montáž žlabů bez stojiny a výložníků kovových s podpěrkami a příslušenstvím bez víka, šířky do 250 mm</t>
  </si>
  <si>
    <t>741910415</t>
  </si>
  <si>
    <t>Montáž žlabů bez stojiny a výložníků kovových s podpěrkami a příslušenstvím bez víka, šířky do 500 mm</t>
  </si>
  <si>
    <t>34111090</t>
  </si>
  <si>
    <t>kabel instalační jádro Cu plné izolace PVC plášť PVC 450/750V (CYKY) 5x1,5mm2</t>
  </si>
  <si>
    <t>34111105R</t>
  </si>
  <si>
    <t>CYKY-J 5x10 RE</t>
  </si>
  <si>
    <t>Montáž kabelů měděných bez ukončení uložených pod omítku plných kulatých (CYKY), počtu a průřezu žil 3x1,5 mm2</t>
  </si>
  <si>
    <t>741122016</t>
  </si>
  <si>
    <t>Montáž kabelů měděných bez ukončení uložených pod omítku plných kulatých (CYKY), počtu a průřezu žil 3x2,5 až 6 mm2</t>
  </si>
  <si>
    <t>741122031</t>
  </si>
  <si>
    <t>Montáž kabelů měděných bez ukončení uložených pod omítku plných kulatých (CYKY), počtu a průřezu žil 5x1,5 až 2,5 mm2</t>
  </si>
  <si>
    <t>Montáž kabelů měděných bez ukončení uložených volně nebo v liště plných kulatých (CYKY) počtu a průřezu žil 5x10 mm2</t>
  </si>
  <si>
    <t>34561667R</t>
  </si>
  <si>
    <t>Ochranná svorkovnice</t>
  </si>
  <si>
    <t>Montáž rozvodka pancéřová plastová čtyřhranná 117x117 mm</t>
  </si>
  <si>
    <t>741130156</t>
  </si>
  <si>
    <t>Ukončení šňůr se zapojením počtu a průřezu žil 19x0,5 až 2,5 mm2</t>
  </si>
  <si>
    <t>347743001R</t>
  </si>
  <si>
    <t>LED Svítidlo 148W, 4000K, hliníkový kryt, IP66, připojení pomocí flexošňůry3x1,5mm2, vč. závěsu a uchycení na vazník</t>
  </si>
  <si>
    <t>347743002R</t>
  </si>
  <si>
    <t>LED Svítidlo 50W, 6670lm, 4000K, kryt polykarbonátový, IP66, chemická odolnost, 2x průchodka, vč. montážního materiálu, nosných konstrukcí a uchycení na OK</t>
  </si>
  <si>
    <t>347743003R</t>
  </si>
  <si>
    <t>LED Reflektor 80W, kryt hliníkový, IP66</t>
  </si>
  <si>
    <t>348381001R</t>
  </si>
  <si>
    <t>Nouzové svítidlo 1x11W , doba sv 1h, elektronický předřadník, IP66, 2x prochodka, vč. montážního materiálu</t>
  </si>
  <si>
    <t>741372151</t>
  </si>
  <si>
    <t>Montáž svítidel LED se zapojením vodičů průmyslových závěsných lamp</t>
  </si>
  <si>
    <t>4600100251</t>
  </si>
  <si>
    <t>Vytyčení trasy inženýrských sítí v zastavěném prostoru</t>
  </si>
  <si>
    <t>SO 04.07a</t>
  </si>
  <si>
    <t>CS ÚRS 2018 02</t>
  </si>
  <si>
    <t xml:space="preserve">štítek plastový -  čísla svodů - číselný štítek variabilní pro zaváděcí tyče</t>
  </si>
  <si>
    <t xml:space="preserve"> Nasazovací čísla s ražbou pro montáž na číselný štítek s prořezy č.17 = 7,000 [A]_x000d_
 Nasazovací čísla s ražbou pro montáž na číselný štítek s prořezy č.22 = 2,000 [B]_x000d_
 Nasazovací čísla s ražbou pro montáž na číselný štítek s prořezy č.32 = 2,000 [C]_x000d_
 Nasazovací čísla s ražbou pro montáž na číselný štítek s prořezy č.42 = 2,000 [D]_x000d_
 Nasazovací čísla s ražbou pro montáž na číselný štítek s prořezy č.51 = 1,000 [E]_x000d_
 Nasazovací čísla s ražbou pro montáž na číselný štítek s prořezy č.61 = 1,000 [F]_x000d_
 Nasazovací čísla s ražbou pro montáž na číselný štítek s prořezy č.71 = 1,000 [G]_x000d_
 Nasazovací čísla s ražbou pro montáž na číselný štítek s prořezy č.81 = 1,000 [H]_x000d_
 Nasazovací čísla s ražbou pro montáž na číselný štítek s prořezy č.91 = 1,000 [I]_x000d_
 Celkem: 7+2+2+2+1+1+1+1+1 = 18,000 [J]_x000d_</t>
  </si>
  <si>
    <t>Držák vodiče HVI O20/23mm s příložkou, nerez, s plastovou podložkou nerez, opatřenou prořezem, pro upevnění kruhových vodičů, pevné uchycení vedení, s podložkou</t>
  </si>
  <si>
    <t>Držák vodiče HVI O20/23mm s příložkou, nerez, s plastovou podložkou nerez, opatřenou prořezem, pro upevnění kruhových vodičů, pevné uchycení vedení, s podložkou, montáž do kingspanu, zatěsnit proti vnikání vhkosti</t>
  </si>
  <si>
    <t xml:space="preserve">Držák zaváděcí tyče 16mm na stěnu, vnitřní závit M8, nerezový, s plastovou podložkou,  montáž do kingspanu, zatěsnit proti vnikání vlhkosti</t>
  </si>
  <si>
    <t>354441803R</t>
  </si>
  <si>
    <t>Podpůrná trubka 83x4 délky 3m montovaná na OK pro uchycení podpůrné trubky, včetně kotvení a zatesněného prostupu v střešním panelu</t>
  </si>
  <si>
    <t>Vodič HVI long (na kabelovém bubnu), mat. Cu, prům. 23mm, barva pláště šedá. Vodič HVI-long určený pro montáž na stavbě je dodáván na překližkových kabelových b</t>
  </si>
  <si>
    <t>Vodič HVI long (na kabelovém bubnu), mat. Cu, prům. 23mm, barva pláště šedá. Vodič HVI-long určený pro montáž na stavbě je dodáván na překližkových kabelových bubnech, délka 100m. Součástí dodávky je vnitřní šestihranný klíč inbus.</t>
  </si>
  <si>
    <t>00100003R</t>
  </si>
  <si>
    <t>Ekvipotenciální přípojnice, 10x připojení 25mm2, venkovní použití</t>
  </si>
  <si>
    <t>Svorka s přítlačným třmenem pro propojení páskového zemniče a armování železobetonu, nerez (V4A)</t>
  </si>
  <si>
    <t>210220001</t>
  </si>
  <si>
    <t>Montáž uzemňovacího vedení vodičů FeZn pomocí svorek na povrchu páskou do 120 mm2</t>
  </si>
  <si>
    <t>210220002</t>
  </si>
  <si>
    <t>Montáž uzemňovacího vedení s upevněním, propojením a připojením pomocí svorek na povrchu vodičů FeZn drátem nebo lanem průměru do 10 mm</t>
  </si>
  <si>
    <t>35441072</t>
  </si>
  <si>
    <t>drát D 8mm FeZn pro hromosvod</t>
  </si>
  <si>
    <t>SO 04.08</t>
  </si>
  <si>
    <t>113107213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</si>
  <si>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</si>
  <si>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těženého, o tl. vrstvy přes 200 do 300 mm</t>
  </si>
  <si>
    <t xml:space="preserve"> 69.70*1.00 = 69,700 [A]_x000d_
 77.80*0.90 = 70,020 [B]_x000d_
 Celkem: 69.7+70.02 = 139,720 [C]_x000d_</t>
  </si>
  <si>
    <t>113107242</t>
  </si>
  <si>
    <t>Odstranění podkladů nebo krytů strojně plochy jednotlivě přes 200 m2 s přemístěním hmot na skládku na vzdálenost do 20 m nebo s naložením na dopravní prostředek živičných, o tl. vrstvy přes 50 do 100 mm</t>
  </si>
  <si>
    <t>115101201</t>
  </si>
  <si>
    <t>Čerpání vody na dopravní výšku do 10 m s uvažovaným průměrným přítokem do 500 l/min</t>
  </si>
  <si>
    <t>115101301</t>
  </si>
  <si>
    <t>Pohotovost záložní čerpací soupravy pro dopravní výšku do 10 m s uvažovaným průměrným přítokem do 500 l/min</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</si>
  <si>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</si>
  <si>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</si>
  <si>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</si>
  <si>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</si>
  <si>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</si>
  <si>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Příplatek k cenám hloubených vykopávek za ztížení vykopávky v blízkosti podzemního vedení nebo výbušnin pro jakoukoliv třídu horniny</t>
  </si>
  <si>
    <t xml:space="preserve"> (5.00+6.00)*2.00*1.50 = 33,000 [A]_x000d_
 Celkem: 33 = 33,000 [B]_x000d_</t>
  </si>
  <si>
    <t>130901121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</si>
  <si>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</si>
  <si>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</si>
  <si>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 xml:space="preserve"> "`` ``kanalizace 1´-S2, délka 71,13,   "_x000d_
 (2.12+1.88)/2*39.46*1.00 = 78,920 [A]_x000d_
 (1.88+1.17)/2*32.67*0.90 = 44,840 [B]_x000d_
 "``ostatní kanalizace, průměrná hloubka 1,50 m, délka 77,80 m   "_x000d_
 77.80*1.50*0.90 = 105,030 [C]_x000d_
 "``tlaková kanalizace, hloubka 1,3 m, délka 17,0 m   "_x000d_
 17.00*1.30*0.80 = 17,680 [D]_x000d_
 "``vodovod   "_x000d_
 32.00*0.60*1.30 = 24,960 [E]_x000d_
 Mezisoučet: 78.92+44.84+105.03+17.68+24.96 = 271,430 [F]_x000d_
 "``rozšíření v místech šachet OLK a napojení 5%   "_x000d_
 271.43*0.05 = 13,572 [G]_x000d_
 Celkem: 78.92+44.84+105.03+17.68+24.96+13.572 = 285,002 [H]_x000d_</t>
  </si>
  <si>
    <t>132201209</t>
  </si>
  <si>
    <t>Příplatek za lepivost k hloubení rýh š do 2000 mm v hornině tř. 3</t>
  </si>
  <si>
    <t>132202101</t>
  </si>
  <si>
    <t>Hloubení rýh š do 600 mm ručním nebo pneum nářadím v soudržných horninách tř. 3</t>
  </si>
  <si>
    <t xml:space="preserve"> "`` ``kopané sondy 3 ks   "_x000d_
 1.50*2.00*0.60*3 = 5,400 [A]_x000d_
 Celkem: 5.4 = 5,400 [B]_x000d_</t>
  </si>
  <si>
    <t>132202109</t>
  </si>
  <si>
    <t>Příplatek za lepivost u hloubení rýh š do 600 mm ručním nebo pneum nářadím v hornině tř. 3</t>
  </si>
  <si>
    <t>141720011</t>
  </si>
  <si>
    <t>Neřízený zemní protlak v hornině třídy těžitelnosti I a II, skupiny 3 a 4 průměru protlaku do 50 mm</t>
  </si>
  <si>
    <t>Zřízení pažení a rozepření stěn rýh pro podzemní vedení příložné pro jakoukoliv mezerovitost, hloubky do 2 m</t>
  </si>
  <si>
    <t xml:space="preserve"> "`` ``kanalizace 1´-S2, délka 71,13,   "_x000d_
 (2.12+1.88)/2*39.46*2 = 157,840 [A]_x000d_
 (1.88+1.17)/2*32.67*2 = 99,644 [B]_x000d_
 "``ostatní kanalizace, průměrná hloubka 1,50 m, délka 77,80 m   "_x000d_
 77.80*1.50*2 = 233,400 [C]_x000d_
 "``tlaková kanalizace, hloubka 1,3 m, délka 17,0 m   "_x000d_
 17.00*1.30*2 = 44,200 [D]_x000d_
 Celkem: 157.84+99.644+233.4+44.2 = 535,084 [E]_x000d_</t>
  </si>
  <si>
    <t>Odstranění pažení a rozepření stěn rýh pro podzemní vedení s uložením materiálu na vzdálenost do 3 m od kraje výkopu příložné, hloubky do 2 m</t>
  </si>
  <si>
    <t>161102111</t>
  </si>
  <si>
    <t>Svislé přemístění výkopku z kamenouhelných hlušin celková hloubka výkopu přes 1,0 do 2,5 m</t>
  </si>
  <si>
    <t xml:space="preserve"> 285.00*0.55 = 156,750 [A]_x000d_
 Celkem: 156.75 = 156,750 [B]_x000d_</t>
  </si>
  <si>
    <t>171201211</t>
  </si>
  <si>
    <t>901</t>
  </si>
  <si>
    <t>NEOCEŇOVAT - Poplatek za uložení odpadu ze sypaniny na skládce (skládkovné)</t>
  </si>
  <si>
    <t>Poplatek za uložení odpadu ze sypaniny na skládce (skládkovné)</t>
  </si>
  <si>
    <t xml:space="preserve"> 285.00*1.80 (objemová hmotnost 1,80 t/m3) = 513,000 [A]_x000d_
 Celkem: 513 = 513,000 [B]_x000d_</t>
  </si>
  <si>
    <t xml:space="preserve"> 285.00 = 285,000 [A]_x000d_
 "``odpočet obsyp a lože potrubí   "_x000d_
 "``kanalizace 1´-S2, délka 71,13,   "_x000d_
 0.65*39.46*1.00*-1 = -25,649 [B]_x000d_
 0.65*32.67*0.90*-1 = -19,112 [C]_x000d_
 "``ostatní kanalizace, průměrná hloubka 1,50 m, délka 77,80 m   "_x000d_
 77.80*0.90*0.55*-1 = -38,511 [D]_x000d_
 "``tlaková kanalizace, hloubka 1,3 m, délka 17,0 m   "_x000d_
 17.00*0.80*0.45*-1 = -6,120 [E]_x000d_
 "``vodovod   "_x000d_
 32.00*0.60*0.45*-1 = -8,640 [F]_x000d_
 Celkem: 285+-25.649+-19.112+-38.511+-6.12+-8.64 = 186,968 [G]_x000d_</t>
  </si>
  <si>
    <t xml:space="preserve"> "`` ``kanalizace 1´-S2, délka 71,13,   "_x000d_
 0.55*39.46*1.00 = 21,703 [A]_x000d_
 0.55*32.67*0.90 = 16,172 [B]_x000d_
 "``ostatní kanalizace, průměrná hloubka 1,50 m, délka 77,80 m   "_x000d_
 77.80*0.90*0.45 = 31,509 [C]_x000d_
 "``tlaková kanalizace, hloubka 1,3 m, délka 17,0 m   "_x000d_
 17.00*0.80*0.35 = 4,760 [D]_x000d_
 "``vodovod   "_x000d_
 32.00*0.60*0.35 = 6,720 [E]_x000d_
 Celkem: 21.703+16.172+31.509+4.76+6.72 = 80,864 [F]_x000d_</t>
  </si>
  <si>
    <t>181151311</t>
  </si>
  <si>
    <t>Plošná úprava terénu v zemině skupiny 1 až 4 s urovnáním povrchu bez doplnění ornice souvislé plochy přes 500 m2 při nerovnostech terénu přes 50 do 100 mm v rov</t>
  </si>
  <si>
    <t>Plošná úprava terénu v zemině skupiny 1 až 4 s urovnáním povrchu bez doplnění ornice souvislé plochy přes 500 m2 při nerovnostech terénu přes 50 do 100 mm v rovině nebo na svahu do 1:5</t>
  </si>
  <si>
    <t xml:space="preserve"> (77.80+69.70)*2.00 = 295,000 [A]_x000d_
 Celkem: 295 = 295,000 [B]_x000d_</t>
  </si>
  <si>
    <t>583312000</t>
  </si>
  <si>
    <t>kamenivo těžené zásypový materiál</t>
  </si>
  <si>
    <t xml:space="preserve"> 186.97*1.60 objemová hmotnost 1,60 t/m3 = 299,152 [A]_x000d_
 Celkem: 299.152 = 299,152 [B]_x000d_</t>
  </si>
  <si>
    <t xml:space="preserve"> 80.864 * 1.67 = 135,043 [A]_x000d_
 Celkem: 135.043 = 135,043 [B]_x000d_</t>
  </si>
  <si>
    <t>358315114</t>
  </si>
  <si>
    <t>Bourání stoky kompletní nebo vybourání otvorů průřezové plochy do 4 m2 ve stokách ze zdiva z prostého betonu</t>
  </si>
  <si>
    <t xml:space="preserve"> 72.13*0.40*0.40*3.14159265359/4 = 9,064 [A]_x000d_
 Celkem: 9.064 = 9,064 [B]_x000d_</t>
  </si>
  <si>
    <t>359901211</t>
  </si>
  <si>
    <t>Monitoring stok (kamerový systém) jakékoli výšky nová kanalizace</t>
  </si>
  <si>
    <t xml:space="preserve"> "`` ``potrubí DN250-DN150   "_x000d_
 69.70+6.50+6.50 = 82,700 [A]_x000d_
 Celkem: 82.7 = 82,700 [B]_x000d_</t>
  </si>
  <si>
    <t>386110104</t>
  </si>
  <si>
    <t>Montáž odlučovačů ropných látek betonových, průtoku 15 l/s</t>
  </si>
  <si>
    <t>386110104.1</t>
  </si>
  <si>
    <t>Demontáž odlučovače ropných látek betonového průtoku 15 l/s</t>
  </si>
  <si>
    <t xml:space="preserve"> 69.70*1.00*0.10 = 6,970 [A]_x000d_
 77.80*0.90*0.10 = 7,002 [B]_x000d_
 17.00*0.80*0.10 = 1,360 [C]_x000d_
 32.00*0.60*0.10 = 1,920 [D]_x000d_
 Celkem: 6.97+7.002+1.36+1.92 = 17,252 [E]_x000d_</t>
  </si>
  <si>
    <t>452112111</t>
  </si>
  <si>
    <t>Osazení betonových prstenců nebo rámů v do 100 mm</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</si>
  <si>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</si>
  <si>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</si>
  <si>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</si>
  <si>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 xml:space="preserve"> 2.00*2.00*0.15 = 0,600 [A]_x000d_
 Celkem: 0.6 = 0,600 [B]_x000d_</t>
  </si>
  <si>
    <t>46-M</t>
  </si>
  <si>
    <t>Zemní práce při extr.mont.pracích</t>
  </si>
  <si>
    <t>460010025</t>
  </si>
  <si>
    <t>KM</t>
  </si>
  <si>
    <t>Komunikace</t>
  </si>
  <si>
    <t>564871116</t>
  </si>
  <si>
    <t>Podklad ze štěrkodrti ŠD s rozprostřením a zhutněním plochy přes 100 m2, po zhutnění tl. 300 mm</t>
  </si>
  <si>
    <t xml:space="preserve"> "`` ``obnova povrchu mimo prostor haly   "_x000d_
 17.00*0.80 = 13,600 [A]_x000d_
 10.00*1.00 = 10,000 [B]_x000d_
 Celkem: 13.6+10 = 23,600 [C]_x000d_</t>
  </si>
  <si>
    <t>565135111</t>
  </si>
  <si>
    <t>Asfaltový beton vrstva podkladní ACP 16 (obalované kamenivo střednězrnné - OKS) s rozprostřením a zhutněním v pruhu šířky přes 1,5 do 3 m, po zhutnění tl. 50 mm</t>
  </si>
  <si>
    <t>577144211</t>
  </si>
  <si>
    <t>Asfaltový beton vrstva obrusná ACO 11 (ABS) s rozprostřením a se zhutněním z nemodifikovaného asfaltu v pruhu šířky do 3 m tř. II, po zhutnění tl. 50 mm</t>
  </si>
  <si>
    <t>631311131</t>
  </si>
  <si>
    <t>Doplnění dosavadních mazanin prostým betonem s dodáním hmot, bez potěru, plochy jednotlivě do 1 m2 a tl. přes 80 mm</t>
  </si>
  <si>
    <t xml:space="preserve"> 6.00*0.15*0.15 = 0,135 [A]_x000d_
 Celkem: 0.135 = 0,135 [B]_x000d_</t>
  </si>
  <si>
    <t>721173315</t>
  </si>
  <si>
    <t>Potrubí z trub PVC SN4 dešťové DN 110</t>
  </si>
  <si>
    <t xml:space="preserve"> "`` ``napojení střešních svodů DN100   "_x000d_
 8*1.50 = 12,000 [A]_x000d_
 Celkem: 12 = 12,000 [B]_x000d_</t>
  </si>
  <si>
    <t>721173317</t>
  </si>
  <si>
    <t>Potrubí z trub PVC SN4 dešťové DN 160</t>
  </si>
  <si>
    <t>721173607</t>
  </si>
  <si>
    <t>Potrubí z trub polyetylenových svařované svodné (ležaté) DN 125</t>
  </si>
  <si>
    <t>721173737</t>
  </si>
  <si>
    <t>Potrubí z trub polyetylenových svařované dešťové DN 125</t>
  </si>
  <si>
    <t>721194107</t>
  </si>
  <si>
    <t>Vyměření přípojek na potrubí vyvedení a upevnění odpadních výpustek DN 70</t>
  </si>
  <si>
    <t>721242115</t>
  </si>
  <si>
    <t>Lapače střešních splavenin polypropylenové (PP) s kulovým kloubem na odtoku DN 110</t>
  </si>
  <si>
    <t>721242803</t>
  </si>
  <si>
    <t>Demontáž lapačů střešních splavenin DN 110</t>
  </si>
  <si>
    <t>998721102</t>
  </si>
  <si>
    <t>Přesun hmot pro vnitřní kanalizace stanovený z hmotnosti přesunovaného materiálu vodorovná dopravní vzdálenost do 50 m v objektech výšky přes 6 do 12 m</t>
  </si>
  <si>
    <t>722174087</t>
  </si>
  <si>
    <t>Potrubí vodovodní plastové PE svařované na tupo do D 50 mm</t>
  </si>
  <si>
    <t xml:space="preserve"> "`` ``výtlak od čerpadla PE d40 mm, SDR 11   "_x000d_
 17.00 = 17,000 [A]_x000d_
 Celkem: 17 = 17,000 [B]_x000d_</t>
  </si>
  <si>
    <t>722190401</t>
  </si>
  <si>
    <t>Zřízení přípojek na potrubí vyvedení a upevnění výpustek do DN 25</t>
  </si>
  <si>
    <t>722231074</t>
  </si>
  <si>
    <t>Armatury se dvěma závity ventily zpětné mosazné PN 10 do 110°C G 1"</t>
  </si>
  <si>
    <t>724</t>
  </si>
  <si>
    <t>Zdravotechnika - strojní vybavení</t>
  </si>
  <si>
    <t>724141202R</t>
  </si>
  <si>
    <t>Čerpadlo ponorné průtok 60 l/min s plovákovým spínačem</t>
  </si>
  <si>
    <t>286112630</t>
  </si>
  <si>
    <t>trubka KGEM s hrdlem 160X4,7X2M SN8KOEX,PVC</t>
  </si>
  <si>
    <t xml:space="preserve"> 6.5 * 0.55 = 3,575 [A]_x000d_
 Celkem: 3.575 = 3,575 [B]_x000d_</t>
  </si>
  <si>
    <t>286113080</t>
  </si>
  <si>
    <t>trubka kanalizace plastová KGEM-125x2000 mm SN4</t>
  </si>
  <si>
    <t xml:space="preserve"> 39.8 * 0.55 = 21,890 [A]_x000d_
 Celkem: 21.89 = 21,890 [B]_x000d_</t>
  </si>
  <si>
    <t>286618770</t>
  </si>
  <si>
    <t>dno šachty TEGRA 600 KG 250 typ X</t>
  </si>
  <si>
    <t>286619270</t>
  </si>
  <si>
    <t>roura šachtová korugovaná TEGRA 600 2 m</t>
  </si>
  <si>
    <t>286619330</t>
  </si>
  <si>
    <t>poklop litinový TEGRA 600 B125</t>
  </si>
  <si>
    <t>286619390</t>
  </si>
  <si>
    <t>prstenec betonový TEGRA 600</t>
  </si>
  <si>
    <t>831263195</t>
  </si>
  <si>
    <t>Příplatek za zřízení kanalizační přípojky DN 100 až 300</t>
  </si>
  <si>
    <t>831352193</t>
  </si>
  <si>
    <t>Montáž potrubí z trub kameninových hrdlových s integrovaným těsněním Příplatek k cenám za napojení dvou dříků trub o stejném průměru (max. rozdíl 12 mm) pomocí</t>
  </si>
  <si>
    <t>Montáž potrubí z trub kameninových hrdlových s integrovaným těsněním Příplatek k cenám za napojení dvou dříků trub o stejném průměru (max. rozdíl 12 mm) pomocí převlečné manžety (manžeta zahrnuta v ceně) DN 200</t>
  </si>
  <si>
    <t>Kanalizační potrubí z tvrdého PVC v otevřeném výkopu ve sklonu do 20 %, hladkého plnostěnného jednovrstvého, tuhost třídy SN 4 DN 110</t>
  </si>
  <si>
    <t>871273121</t>
  </si>
  <si>
    <t>Montáž kanalizačního potrubí z plastů z tvrdého PVC těsněných gumovým kroužkem v otevřeném výkopu ve sklonu do 20 % DN 125</t>
  </si>
  <si>
    <t>871313121</t>
  </si>
  <si>
    <t>Montáž kanalizačního potrubí z plastů z tvrdého PVC těsněných gumovým kroužkem v otevřeném výkopu ve sklonu do 20 % DN 160</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</si>
  <si>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</si>
  <si>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</si>
  <si>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</si>
  <si>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</si>
  <si>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Tlakové zkoušky vodou na potrubí DN 150 nebo 200</t>
  </si>
  <si>
    <t>892381111</t>
  </si>
  <si>
    <t>Tlakové zkoušky vodou na potrubí DN 250, 300 nebo 350</t>
  </si>
  <si>
    <t>899102111</t>
  </si>
  <si>
    <t>Osazení poklopů litinových nebo ocelových včetně rámů hmotnosti nad 50 do 100 kg</t>
  </si>
  <si>
    <t>899102211</t>
  </si>
  <si>
    <t>Demontáž poklopů litinových a ocelových včetně rámů, hmotnosti jednotlivě přes 50 do 100 Kg</t>
  </si>
  <si>
    <t>899721111</t>
  </si>
  <si>
    <t>Signalizační vodič na potrubí DN do 150 mm</t>
  </si>
  <si>
    <t>899722111</t>
  </si>
  <si>
    <t>Krytí potrubí z plastů výstražnou fólií z PVC šířky 20 cm</t>
  </si>
  <si>
    <t>Ostatní konstrukce a práce-bourání</t>
  </si>
  <si>
    <t>919732221</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</si>
  <si>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</si>
  <si>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bez prořezání spáry</t>
  </si>
  <si>
    <t xml:space="preserve"> 17.00*2+10.00*2 = 54,000 [A]_x000d_
 Celkem: 54 = 54,000 [B]_x000d_</t>
  </si>
  <si>
    <t>919735112</t>
  </si>
  <si>
    <t>Řezání stávajícího živičného krytu nebo podkladu hloubky přes 50 do 100 mm</t>
  </si>
  <si>
    <t xml:space="preserve"> (69.70+77.80)*2 = 295,000 [A]_x000d_
 Celkem: 295 = 295,000 [B]_x000d_</t>
  </si>
  <si>
    <t>974042564</t>
  </si>
  <si>
    <t>Vysekání rýh v betonové nebo jiné monolitické dlažbě s betonovým podkladem do hl. 150 mm a šířky do 150 mm</t>
  </si>
  <si>
    <t>977151128</t>
  </si>
  <si>
    <t>Jádrové vrty diamantovými korunkami do stavebních materiálů (železobetonu, betonu, cihel, obkladů, dlažeb, kamene) průměru přes 250 do 300 mm</t>
  </si>
  <si>
    <t>979082213</t>
  </si>
  <si>
    <t>Vodorovná doprava suti po suchu do 1 km</t>
  </si>
  <si>
    <t>979082219</t>
  </si>
  <si>
    <t>Příplatek ZKD 1 km u vodorovné dopravy suti po suchu do 1 km</t>
  </si>
  <si>
    <t>979087212</t>
  </si>
  <si>
    <t>Nakládání na dopravní prostředky pro vodorovnou dopravu suti</t>
  </si>
  <si>
    <t>979093111</t>
  </si>
  <si>
    <t>Uložení suti na skládku s hrubým urovnáním bez zhutnění</t>
  </si>
  <si>
    <t>979098201</t>
  </si>
  <si>
    <t>904</t>
  </si>
  <si>
    <t>NEOCEŇOVAT - Poplatek za uložení stavebního betonového odpadu na skládce (skládkovné)</t>
  </si>
  <si>
    <t>Poplatek za uložení stavebního betonového odpadu na skládce (skládkovné)</t>
  </si>
  <si>
    <t>99</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</si>
  <si>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</si>
  <si>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</si>
  <si>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</si>
  <si>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SO 04.09</t>
  </si>
  <si>
    <t>02911</t>
  </si>
  <si>
    <t>OSTATNÍ POŽADAVKY - GEODETICKÉ ZAMĚŘENÍ</t>
  </si>
  <si>
    <t>HM</t>
  </si>
  <si>
    <t>122738</t>
  </si>
  <si>
    <t>ODKOPÁVKY A PROKOPÁVKY OBECNÉ TŘ. I, ODVOZ DO 20KM</t>
  </si>
  <si>
    <t>13293</t>
  </si>
  <si>
    <t>HLOUBENÍ RÝH ŠÍŘ DO 2M PAŽ I NEPAŽ TŘ. III</t>
  </si>
  <si>
    <t>17411</t>
  </si>
  <si>
    <t>ZÁSYP JAM A RÝH ZEMINOU SE ZHUTNĚNÍM</t>
  </si>
  <si>
    <t>18090</t>
  </si>
  <si>
    <t>VŠEOBECNÉ ÚPRAVY OSTATNÍCH PLOCH</t>
  </si>
  <si>
    <t>702211</t>
  </si>
  <si>
    <t>KABELOVÁ CHRÁNIČKA ZEMNÍ DN DO 100 MM</t>
  </si>
  <si>
    <t>702311</t>
  </si>
  <si>
    <t>ZAKRYTÍ KABELŮ VÝSTRAŽNOU FÓLIÍ ŠÍŘKY DO 20 CM</t>
  </si>
  <si>
    <t>702423</t>
  </si>
  <si>
    <t>KABELOVÝ PROSTUP DO OBJEKTU PŘES ZÁKLAD BETONOVÝ SVĚTLÉ</t>
  </si>
  <si>
    <t>702902</t>
  </si>
  <si>
    <t>ZASYPÁNÍ KABELOVÉHO ŽLABU VRSTVOU Z PŘESÁTÉHO PÍSKU ČI VÝKOPKU SVĚTLÉ ŠÍŘKY PŘES 120 DO 250 MM</t>
  </si>
  <si>
    <t>742J35</t>
  </si>
  <si>
    <t>TCEPKPFLE DO 15XN0,8, KABEL SDĚLOVACÍ ČTYŘKOVANÝ, IZOLACE PVC</t>
  </si>
  <si>
    <t>SO 04.10</t>
  </si>
  <si>
    <t xml:space="preserve"> "`` ```pro mycí jámu`"_x000d_
 0.5*21.2*6.8+1.6*3.3*16.5+0.4*1.6*1.6 = 160,224 [A]_x000d_
 Celkem: 160.224 = 160,224 [B]_x000d_</t>
  </si>
  <si>
    <t xml:space="preserve"> "`` ```odvoz přebytečné zeminy na skládku`"_x000d_
 160.224 = 160,224 [A]_x000d_
 Celkem: 160.224 = 160,224 [B]_x000d_</t>
  </si>
  <si>
    <t xml:space="preserve"> 160.224*10 = 1602,240 [A]_x000d_
 Celkem: 1602.24 = 1602,240 [B]_x000d_</t>
  </si>
  <si>
    <t xml:space="preserve"> 160.224*1.7 = 272,381 [A]_x000d_
 Celkem: 272.381 = 272,381 [B]_x000d_</t>
  </si>
  <si>
    <t xml:space="preserve"> 160.224 = 160,224 [A]_x000d_
 Celkem: 160.224 = 160,224 [B]_x000d_</t>
  </si>
  <si>
    <t xml:space="preserve"> 21.2*6.8+0.3*4.5-1.55*2.6 = 141,480 [A]_x000d_
 Celkem: 141.48 = 141,480 [B]_x000d_</t>
  </si>
  <si>
    <t>380326132</t>
  </si>
  <si>
    <t>Kompletní konstrukce čistíren odpadních vod, nádrží, vodojemů, kanálů z betonu železového bez výztuže a bednění se zvýšenými nároky na prostředí tř. C 30/37 XC4</t>
  </si>
  <si>
    <t>Kompletní konstrukce čistíren odpadních vod, nádrží, vodojemů, kanálů z betonu železového bez výztuže a bednění se zvýšenými nároky na prostředí tř. C 30/37 XC4, XF3, tl. přes 150 do 300 mm</t>
  </si>
  <si>
    <t xml:space="preserve"> "`` ```mycí jáma`"_x000d_
 0.2*0.8*0.8+0.2*0.2*0.6*4 = 0,224 [A]_x000d_
 0.25*(14.35*1.75-0.4*0.4) = 6,238 [B]_x000d_
 0.26*1.6*16.5*2+0.2*1.75*2.7*2+0.2*0.3*0.5*1.235*16 = 16,211 [C]_x000d_
 1.2*14*2*0.4-0.25*0.12*13.8*2 = 12,612 [D]_x000d_
 Celkem: 0.224+6.238+16.211+12.612 = 35,285 [E]_x000d_</t>
  </si>
  <si>
    <t xml:space="preserve"> "`` ```mycí jáma`"_x000d_
 "```zvenku`"_x000d_
 0.4*0.8*4+1.6*16.5*2+0.4*1.75*2+0.4*(4.1*2+18*2) = 73,160 [A]_x000d_
 "```zevnitř`"_x000d_
 0.45*0.4*4+1.75*16.2*2+0.5*1.235*16+0.25*14*4 = 81,300 [B]_x000d_
 0.05*(18*2+0.94*4) = 1,988 [C]_x000d_
 Celkem: 73.16+81.3+1.988 = 156,448 [D]_x000d_</t>
  </si>
  <si>
    <t xml:space="preserve"> "`` ```dle výpisu`"_x000d_
 3.2821 = 3,282 [A]_x000d_
 Celkem: 3.282 = 3,282 [B]_x000d_</t>
  </si>
  <si>
    <t xml:space="preserve"> "`` ```podkladní beton mycí jámy + obetonování`"_x000d_
 0.1*(2.2*2.3*2+2.3*14.9)+0.5*0.4*1.2*4+0.8*1.6*14.9*2+0.6*0.4*2.2*2 = 44,599 [A]_x000d_
 Celkem: 44.599 = 44,599 [B]_x000d_</t>
  </si>
  <si>
    <t>631311214</t>
  </si>
  <si>
    <t>Mazanina z betonu prostého se zvýšenými nároky na prostředí tl. přes 50 do 80 mm tř. C 25/30 XC4, XF3</t>
  </si>
  <si>
    <t xml:space="preserve"> "`` ```spádový beton mycí jámy`"_x000d_
 0.05*0.94*13.8*2 = 1,297 [A]_x000d_
 0.1*(13.8*1.235-0.4*0.4) = 1,688 [B]_x000d_
 Celkem: 1.297+1.688 = 2,985 [C]_x000d_</t>
  </si>
  <si>
    <t xml:space="preserve"> "`` ```podlahová deska`"_x000d_
 0.2*(21.2*6.8-1.55*2.6+0.3*4.5-2*2.6-1.95*2*2-14*4.1) = 14,216 [A]_x000d_
 Celkem: 14.216 = 14,216 [B]_x000d_</t>
  </si>
  <si>
    <t>631319011</t>
  </si>
  <si>
    <t>Příplatek k cenám mazanin za úpravu povrchu mazaniny přehlazením, mazanina tl. přes 50 do 80 mm</t>
  </si>
  <si>
    <t>631319181</t>
  </si>
  <si>
    <t>Příplatek k cenám mazanin za sklon přes 15° do 35° od vodorovné roviny mazanina tl. přes 50 do 80 mm</t>
  </si>
  <si>
    <t xml:space="preserve"> 0.1*0.4*4+5 = 5,160 [A]_x000d_
 Celkem: 5.16 = 5,160 [B]_x000d_</t>
  </si>
  <si>
    <t xml:space="preserve"> "`` ```podlahová deska`"_x000d_
 21.2*6.8-1.55*2.6+0.3*4.5-2*2.6-1.95*2*2-14*4.1 = 71,080 [A]_x000d_
 Celkem: 71.08 = 71,080 [B]_x000d_</t>
  </si>
  <si>
    <t xml:space="preserve"> "`` ```podlahová deska`"_x000d_
 21.5*2+6.8*2+1.55*2+2*2+0.3*2 = 64,300 [A]_x000d_
 18*2+4.1*2 = 44,200 [B]_x000d_
 Celkem: 64.3+44.2 = 108,500 [C]_x000d_</t>
  </si>
  <si>
    <t xml:space="preserve"> 50+108.5 = 158,500 [A]_x000d_
 Celkem: 158.5 = 158,500 [B]_x000d_</t>
  </si>
  <si>
    <t>635111242</t>
  </si>
  <si>
    <t>Násyp ze štěrkopísku, písku nebo kameniva pod podlahy se zhutněním z kameniva hrubého 16-32</t>
  </si>
  <si>
    <t xml:space="preserve"> "`` ```pod podlahovou deskou`"_x000d_
 (21.2*6.8-1.55*2.6+0.3*4.5-2*2.6-1.95*2*2-14*4.1)*0.3 = 21,324 [A]_x000d_
 Celkem: 21.324 = 21,324 [B]_x000d_</t>
  </si>
  <si>
    <t xml:space="preserve"> 71.08*1.15 = 81,742 [A]_x000d_
 Celkem: 81.742 = 81,742 [B]_x000d_</t>
  </si>
  <si>
    <t>721173606</t>
  </si>
  <si>
    <t>Potrubí z trub polyetylenových svařované svodné (ležaté) DN 100</t>
  </si>
  <si>
    <t xml:space="preserve"> "`` ```P/1`"_x000d_
 0.44*2 = 0,880 [A]_x000d_
 Celkem: 0.88 = 0,880 [B]_x000d_</t>
  </si>
  <si>
    <t>998721101</t>
  </si>
  <si>
    <t>Přesun hmot pro vnitřní kanalizace stanovený z hmotnosti přesunovaného materiálu vodorovná dopravní vzdálenost do 50 m v objektech výšky do 6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</si>
  <si>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</si>
  <si>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</si>
  <si>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</si>
  <si>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Dodávka pochozího roštu Z/1 vč. povrchové úpravy žárovým pozinkováním</t>
  </si>
  <si>
    <t xml:space="preserve"> "`` ```Z/1`"_x000d_
 793.91 = 793,910 [A]_x000d_
 Celkem: 793.91 = 793,910 [B]_x000d_</t>
  </si>
  <si>
    <t>Dodávka kotvení kolejnice Z/2 vč. povrchové úpravy 2x syntetický nátěr</t>
  </si>
  <si>
    <t xml:space="preserve"> "`` ```Z/2`"_x000d_
 941.09 = 941,090 [A]_x000d_
 Celkem: 941.09 = 941,090 [B]_x000d_</t>
  </si>
  <si>
    <t xml:space="preserve"> "`` ```Z/1`"_x000d_
 793.91 = 793,910 [A]_x000d_
 "```Z/2`"_x000d_
 941.09 = 941,090 [B]_x000d_
 Celkem: 793.91+941.09 = 1735,000 [C]_x000d_</t>
  </si>
  <si>
    <t xml:space="preserve"> 21.2*6.8 = 144,160 [A]_x000d_
 Celkem: 144.16 = 144,160 [B]_x000d_</t>
  </si>
  <si>
    <t xml:space="preserve"> "`` ```mezi mycí jámou a základovými patkami`"_x000d_
 1.1*1.5*6 = 9,900 [A]_x000d_
 Celkem: 9.9 = 9,900 [B]_x000d_</t>
  </si>
  <si>
    <t>953334121</t>
  </si>
  <si>
    <t>Bobtnavý pásek do pracovních spar betonových konstrukcí bentonitový, rozměru 20 x 25 mm</t>
  </si>
  <si>
    <t>953961212</t>
  </si>
  <si>
    <t>Kotvy chemické s vyvrtáním otvoru do betonu, železobetonu nebo tvrdého kamene chemická patrona, velikost M 10, hloubka 90 mm</t>
  </si>
  <si>
    <t xml:space="preserve"> "`` ```Z/1`"_x000d_
 58+4 = 62,000 [A]_x000d_
 Celkem: 62 = 62,000 [B]_x000d_</t>
  </si>
  <si>
    <t>953965117</t>
  </si>
  <si>
    <t>Kotvy chemické s vyvrtáním otvoru kotevní šrouby pro chemické kotvy, velikost M 10, délka 190 mm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</si>
  <si>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</si>
  <si>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</si>
  <si>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</si>
  <si>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SO 04.11</t>
  </si>
  <si>
    <t>01.1</t>
  </si>
  <si>
    <t>Fotovoltaická technologie</t>
  </si>
  <si>
    <t>R01.1.1R</t>
  </si>
  <si>
    <t>Dodávka: Fotovoltaický panel 450Wp</t>
  </si>
  <si>
    <t>R01.1.2R</t>
  </si>
  <si>
    <t>Montáž: Fotovoltaický panel 450Wp</t>
  </si>
  <si>
    <t>R01.1.3R</t>
  </si>
  <si>
    <t>Dodávka: Fotovoltaický optimizér 2:1 MC4 950W</t>
  </si>
  <si>
    <t>R01.1.4R</t>
  </si>
  <si>
    <t>Montáž: Fotovoltaický optimizér 2:1 MC4 950W</t>
  </si>
  <si>
    <t>R01.1.5R</t>
  </si>
  <si>
    <t>Dodávka: Fotovoltaický střídač 25kVA</t>
  </si>
  <si>
    <t>R01.1.6R</t>
  </si>
  <si>
    <t>Montáž: Fotovoltaický střídač 25kVA</t>
  </si>
  <si>
    <t>01.2</t>
  </si>
  <si>
    <t>Nosné hliníkové konstrukce fotovoltaických panelů</t>
  </si>
  <si>
    <t>R01.2.1R</t>
  </si>
  <si>
    <t>Dodávka: Nosné hliníkové konstrukce</t>
  </si>
  <si>
    <t>R01.2.2R</t>
  </si>
  <si>
    <t>Montáž: Nosné hliníkové konstrukce</t>
  </si>
  <si>
    <t>01.3</t>
  </si>
  <si>
    <t>Kabely DC</t>
  </si>
  <si>
    <t>R01.3.1R</t>
  </si>
  <si>
    <t>Dodávka: Solární kabel SOL6</t>
  </si>
  <si>
    <t>R01.3.2R</t>
  </si>
  <si>
    <t>Montáž: Solární kabel SOL6</t>
  </si>
  <si>
    <t>R01.3.5R</t>
  </si>
  <si>
    <t>Dodávka: Pár konektorů MC4 (samec+samice)</t>
  </si>
  <si>
    <t>R01.3.6R</t>
  </si>
  <si>
    <t>Montáž: Pár konektorů MC4 (samec+samice)</t>
  </si>
  <si>
    <t>01.4</t>
  </si>
  <si>
    <t>Kabely AC, pospojování (vnitřní)</t>
  </si>
  <si>
    <t>R01.4.1R</t>
  </si>
  <si>
    <t>Dodávka: Kabel silový H07RN-F 5x10</t>
  </si>
  <si>
    <t>R01.4.2R</t>
  </si>
  <si>
    <t>Montáž: Kabel silový H07RN-F 5x10</t>
  </si>
  <si>
    <t>R01.4.3R</t>
  </si>
  <si>
    <t>Dodávka: Kabel silový PraFlaDur-O 2x1,5 vč. příchytek EI30-DP1</t>
  </si>
  <si>
    <t>R01.4.4R</t>
  </si>
  <si>
    <t>Montáž: Kabel silový PraFlaDur-O 2x1,5 vč. příchytek EI30-DP1</t>
  </si>
  <si>
    <t>R01.4.5R</t>
  </si>
  <si>
    <t>Dodávka: Kabel silový H07V-K 16 (CYA16)</t>
  </si>
  <si>
    <t>R01.4.6R</t>
  </si>
  <si>
    <t>Montáž: Kabel silový H07V-K 16 (CYA16)</t>
  </si>
  <si>
    <t>R01.4.7R</t>
  </si>
  <si>
    <t>Dodávka: Kabel silový H07V-K 25 (CYA25)</t>
  </si>
  <si>
    <t>R01.4.8R</t>
  </si>
  <si>
    <t>01.5</t>
  </si>
  <si>
    <t>Kabely KOM</t>
  </si>
  <si>
    <t>R01.5.1R</t>
  </si>
  <si>
    <t>Dodávka: Kabel komunikační stíněný FTP kat.6</t>
  </si>
  <si>
    <t>R01.5.2R</t>
  </si>
  <si>
    <t>Montáž: Kabel komunikační stíněný FTP kat.6</t>
  </si>
  <si>
    <t>01.6</t>
  </si>
  <si>
    <t>Kabelové trasy, nosiče</t>
  </si>
  <si>
    <t>R01.6.1R</t>
  </si>
  <si>
    <t>Dodávka: Kabelový žlab plný š.62mm/v.50mm, včetně víka.</t>
  </si>
  <si>
    <t>R01.6.2R</t>
  </si>
  <si>
    <t>Montáž: Kabelový žlab plný š.62mm/v.50mm, včetně víka.</t>
  </si>
  <si>
    <t>R01.6.3R</t>
  </si>
  <si>
    <t>Dodávka: Ocelová elektroinstalační trubka DN40. Včetně příchytek.</t>
  </si>
  <si>
    <t>R01.6.4R</t>
  </si>
  <si>
    <t>Montáž: Ocelová elektroinstalační trubka DN40. Včetně příchytek.</t>
  </si>
  <si>
    <t>R01.6.5R</t>
  </si>
  <si>
    <t>Dodávka: Chránička KP UV DN40. Včetně podpěr.</t>
  </si>
  <si>
    <t>R01.6.6R</t>
  </si>
  <si>
    <t>Montáž: Chránička KP UV DN40. Včetně podpěr.</t>
  </si>
  <si>
    <t>01.7</t>
  </si>
  <si>
    <t>Rozvaděče</t>
  </si>
  <si>
    <t>R01.7.1R</t>
  </si>
  <si>
    <t>Dodávka: Rozvaděč RFVE.DC</t>
  </si>
  <si>
    <t>R01.7.2R</t>
  </si>
  <si>
    <t>Montáž: Rozvaděč RFVE.DC</t>
  </si>
  <si>
    <t>R01.7.3R</t>
  </si>
  <si>
    <t>Dodávka: Rozvaděč RFVE.AC</t>
  </si>
  <si>
    <t>R01.7.4R</t>
  </si>
  <si>
    <t>Montáž: Rozvaděč RFVE.AC</t>
  </si>
  <si>
    <t>R01.7.5R</t>
  </si>
  <si>
    <t>Dodávka: Doplnění přístrojů a dopojení kabelů v rozvaděči R6</t>
  </si>
  <si>
    <t>R01.7.6R</t>
  </si>
  <si>
    <t>Montáž: Doplnění přístrojů a dopojení kabelů v rozvaděči R6</t>
  </si>
  <si>
    <t>01.8</t>
  </si>
  <si>
    <t>Pospojování (venkovní)</t>
  </si>
  <si>
    <t>R01.8.1R</t>
  </si>
  <si>
    <t>Dodávka: Svorka střešního pospojování FVE</t>
  </si>
  <si>
    <t>R01.8.2R</t>
  </si>
  <si>
    <t>Montáž: Svorka střešního pospojování FVE</t>
  </si>
  <si>
    <t>R01.8.3R</t>
  </si>
  <si>
    <t>Dodávka: Vodič pospojování H07V-K 25 (CYA25)</t>
  </si>
  <si>
    <t>R01.8.4R</t>
  </si>
  <si>
    <t>Montáž: Vodič pospojování H07V-K 25 (CYA25)</t>
  </si>
  <si>
    <t>01.9</t>
  </si>
  <si>
    <t>Ostatní instalační materiál</t>
  </si>
  <si>
    <t>R01.9.1R</t>
  </si>
  <si>
    <t>Dodávka: Podružný (drobný) instalační materiál</t>
  </si>
  <si>
    <t>R01.9.2R</t>
  </si>
  <si>
    <t>Montáž : Podružný (drobný) instalační materiál</t>
  </si>
  <si>
    <t>R01.9.3R</t>
  </si>
  <si>
    <t>Dodávka: Tlačítko STOP FVE</t>
  </si>
  <si>
    <t>R01.9.4R</t>
  </si>
  <si>
    <t>Montáž: Tlačítko STOP FVE</t>
  </si>
  <si>
    <t>Hodinové zúčtovací sazby ostatních profesí - revizní kontrolní činnost - revizní technik specialista</t>
  </si>
  <si>
    <t>SO 05</t>
  </si>
  <si>
    <t>122252502</t>
  </si>
  <si>
    <t>Odkopávky a prokopávky nezapažené pro spodní stavbu železnic strojně v hornině třídy těžitelnosti I skupiny 3 přes 100 do 1 000 m3</t>
  </si>
  <si>
    <t xml:space="preserve"> "`` ```dle vzorových řezů (v.č.103), situace (v.č.101), podélných profilů (v.č.102) a charakteristických řezů (v.č.104)`"_x000d_
 (5.03+3.01+34.76)*4.8 = 205,440 [A]_x000d_
 35*0.52 = 18,200 [B]_x000d_
 24.06*2.3 = 55,338 [C]_x000d_
 Celkem: 205.44+18.2+55.338 = 278,978 [D]_x000d_</t>
  </si>
  <si>
    <t>154903111</t>
  </si>
  <si>
    <t>Řezání válcovaných profilů pro úpravu atypické výstroje na skládce</t>
  </si>
  <si>
    <t xml:space="preserve"> "`` ```dle podélných profilů (v.č.102) a vytyčovacího výkresu (v.č.105)`"_x000d_
 "```řezání ocelových podkladnic na délku 260mm`"_x000d_
 60*4 = 240,000 [A]_x000d_
 Celkem: 240 = 240,000 [B]_x000d_</t>
  </si>
  <si>
    <t>162751114</t>
  </si>
  <si>
    <t>Vodorovné přemístění výkopku nebo sypaniny po suchu na obvyklém dopravním prostředku, bez naložení výkopku, avšak se složením bez rozhrnutí z horniny třídy těžitelnosti I skupiny 1 až 3 na vzdálenost přes 6 000 do 7 000 m</t>
  </si>
  <si>
    <t xml:space="preserve"> "`` ```odvoz přebytečné zeminy na skládku`"_x000d_
 278.978-43.064 = 235,914 [A]_x000d_
 Celkem: 235.914 = 235,914 [B]_x000d_</t>
  </si>
  <si>
    <t xml:space="preserve"> 235.914*1.7 = 401,054 [A]_x000d_
 Celkem: 401.054 = 401,054 [B]_x000d_</t>
  </si>
  <si>
    <t xml:space="preserve"> "`` ```dle vzorových řezů (v.č.103) a charakteristických řezů (v.č.104)`"_x000d_
 (5.03+3.01+34.76)*0.55 = 23,540 [A]_x000d_
 11*0.9 = 9,900 [B]_x000d_
 24.06*0.4 = 9,624 [C]_x000d_
 Celkem: 23.54+9.9+9.624 = 43,064 [D]_x000d_</t>
  </si>
  <si>
    <t xml:space="preserve"> "`` ```dle vzorových řezů (v.č.103) a charakteristických řezů (v.č.104)`"_x000d_
 (5.03+3.01+34.76)*5.8 = 248,240 [A]_x000d_
 2.6*11 = 28,600 [B]_x000d_
 2.83*35 = 99,050 [C]_x000d_
 24.06*4.4 = 105,864 [D]_x000d_
 Celkem: 248.24+28.6+99.05+105.864 = 481,754 [E]_x000d_</t>
  </si>
  <si>
    <t>213141112</t>
  </si>
  <si>
    <t>Zřízení vrstvy z geotextilie filtrační, separační, odvodňovací, ochranné, výztužné nebo protierozní v rovině nebo ve sklonu do 1:5, šířky přes 3 do 6 m</t>
  </si>
  <si>
    <t xml:space="preserve"> "`` ```dle vzorových řezů (v.č.103) a charakteristických řezů (v.č.104)`"_x000d_
 (5.03+3.01+34.76)*5.8 = 248,240 [A]_x000d_
 2.6*11 = 28,600 [B]_x000d_
 2.83*35 = 99,050 [C]_x000d_
 Celkem: 248.24+28.6+99.05 = 375,890 [D]_x000d_</t>
  </si>
  <si>
    <t>69311070</t>
  </si>
  <si>
    <t>geotextilie netkaná separační, ochranná, filtrační, drenážní PP 400g/m2</t>
  </si>
  <si>
    <t xml:space="preserve"> 375.89*1.15 = 432,274 [A]_x000d_
 Celkem: 432.274 = 432,274 [B]_x000d_</t>
  </si>
  <si>
    <t>341941001</t>
  </si>
  <si>
    <t>Nosné nebo spojovací svary ocelových doplňkových konstrukcí kromě betonářské oceli, tloušťky svaru do 10 mm</t>
  </si>
  <si>
    <t xml:space="preserve"> "`` ```dle podélných profilů (v.č.102) a vytyčovacího výkresu (v.č.105)`"_x000d_
 "```ocelových podkladnic`"_x000d_
 60*4*0.08 = 19,200 [A]_x000d_
 Celkem: 19.2 = 19,200 [B]_x000d_</t>
  </si>
  <si>
    <t>31198043</t>
  </si>
  <si>
    <t>podkladnice stříhaná žebrová plochá děrovaná tv. S4</t>
  </si>
  <si>
    <t xml:space="preserve"> "`` ```dle podélných profilů (v.č.102) a vytyčovacího výkresu (v.č.105)`"_x000d_
 (34.76+5.03+3.01)*2/0.6 = 142,667 [A]_x000d_
 Celkem: 142.667 = 142,667 [B]_x000d_</t>
  </si>
  <si>
    <t xml:space="preserve"> "`` ```dle podélných profilů (v.č.102) a vytyčovacího výkresu (v.č.105)`"_x000d_
 "```mycí jáma`"_x000d_
 18*2/0.6 = 60,000 [A]_x000d_
 Celkem: 60 = 60,000 [B]_x000d_</t>
  </si>
  <si>
    <t>31198043R</t>
  </si>
  <si>
    <t>podkladnice atypická</t>
  </si>
  <si>
    <t xml:space="preserve"> "`` ```dle podélných profilů (v.č.102) a vytyčovacího výkresu (v.č.105)`"_x000d_
 (52.47+2.62+2.62)*2/0.6 = 192,367 [A]_x000d_
 Celkem: 192.367 = 192,367 [B]_x000d_</t>
  </si>
  <si>
    <t>43765101</t>
  </si>
  <si>
    <t>kolejnice železniční širokopatní tvaru 49E1 (S49)</t>
  </si>
  <si>
    <t xml:space="preserve"> "`` ```dle podélných profilů (v.č.102) a vytyčovacího výkresu (v.č.105)`"_x000d_
 (75.48-18+94.01-51)*2*49.46*0.001*1.08 = 10,736 [A]_x000d_
 Celkem: 10.736 = 10,736 [B]_x000d_</t>
  </si>
  <si>
    <t>43765101-2</t>
  </si>
  <si>
    <t xml:space="preserve"> "`` ```dle vytyčovacího výkresu (v.č.105)`"_x000d_
 "```na mycí jámě`"_x000d_
 18*2*49.46*0.001*1.08 = 1,923 [A]_x000d_
 Celkem: 1.923 = 1,923 [B]_x000d_</t>
  </si>
  <si>
    <t>43765101R</t>
  </si>
  <si>
    <t>kolejnice železniční širokopatní tvaru 49E1 (S49) zánovní</t>
  </si>
  <si>
    <t xml:space="preserve"> "`` ```dle podélných profilů (v.č.102) a vytyčovacího výkresu (v.č.105)`"_x000d_
 "```zánovní, poničená`"_x000d_
 (52.47+2.62+2.62)*2*49.46*0.001*1.08 = 6,165 [A]_x000d_
 Celkem: 6.165 = 6,165 [B]_x000d_</t>
  </si>
  <si>
    <t>511501255</t>
  </si>
  <si>
    <t>Zřízení kolejového lože z hrubého drceného kameniva</t>
  </si>
  <si>
    <t xml:space="preserve"> "`` ```dle vzorových řezů (v.č.103), situace (v.č.101), podélných profilů (v.č.102)`"_x000d_
 (5.03+3.01+34.76)*1.56 = 66,768 [A]_x000d_
 (52.47+2.62+2.62)*1.04 = 60,018 [B]_x000d_
 24.06*1.56 = 37,534 [C]_x000d_
 Celkem: 66.768+60.018+37.534 = 164,320 [D]_x000d_</t>
  </si>
  <si>
    <t>521321120</t>
  </si>
  <si>
    <t>Montáž koleje stykované na pražcích dřevěných soustavy S49 rozdělení u</t>
  </si>
  <si>
    <t xml:space="preserve"> "`` ```dle podélných profilů (v.č.102) a vytyčovacího výkresu (v.č.105)`"_x000d_
 "```odečtena mycí jáma - 18m a prohlížecí jáma - 51m`"_x000d_
 75.48-18+94.01-51 = 100,490 [A]_x000d_
 Celkem: 100.49 = 100,490 [B]_x000d_</t>
  </si>
  <si>
    <t>521391121</t>
  </si>
  <si>
    <t>Montáž kolejnicových pasů soustavy S49</t>
  </si>
  <si>
    <t xml:space="preserve"> "`` ```dle vytyčovacího výkresu (v.č.105)`"_x000d_
 "```na mycí jámě`"_x000d_
 18 = 18,000 [A]_x000d_
 Celkem: 18 = 18,000 [B]_x000d_</t>
  </si>
  <si>
    <t>525321113</t>
  </si>
  <si>
    <t>Demontáž koleje na pražcích dřevěných soustavy S49 rozdělení u</t>
  </si>
  <si>
    <t xml:space="preserve"> "`` ```dle TZ a situace (v.č.101)`"_x000d_
 111+94 = 205,000 [A]_x000d_
 Celkem: 205 = 205,000 [B]_x000d_</t>
  </si>
  <si>
    <t>525321113R</t>
  </si>
  <si>
    <t>Vyjmutí kolejového pole na pražcích dřevěných soustavy S49 rozdělení u</t>
  </si>
  <si>
    <t xml:space="preserve"> "`` ```dle podélných profilů (v.č.102)`"_x000d_
 "```S25 01-0012`"_x000d_
 24.04 = 24,040 [A]_x000d_
 Celkem: 24.04 = 24,040 [B]_x000d_</t>
  </si>
  <si>
    <t>543111121</t>
  </si>
  <si>
    <t>Zdvih a vyrovnání nivelety koleje pražce dřevěné</t>
  </si>
  <si>
    <t xml:space="preserve"> "`` ```dle podélného profilu (v.č.102)`"_x000d_
 24.06+29.46 = 53,520 [A]_x000d_
 Celkem: 53.52 = 53,520 [B]_x000d_</t>
  </si>
  <si>
    <t>548131121</t>
  </si>
  <si>
    <t>Dělení kolejnic všech soustav řezáním nebo rozbroušením</t>
  </si>
  <si>
    <t xml:space="preserve"> "`` ```dle situace (v.č.101) a vytyčovacího výkresu (v.č.105)`"_x000d_
 kolej č.1t 2+2+2+2 = 8,000 [A]_x000d_
 kolej č.2t 2+2+2 = 6,000 [B]_x000d_
 Celkem: 8+6 = 14,000 [C]_x000d_</t>
  </si>
  <si>
    <t>548131122</t>
  </si>
  <si>
    <t>Dělení kolejnic všech soustav řezáním kyslíkem</t>
  </si>
  <si>
    <t xml:space="preserve"> "`` ```dle TZ a situace (v.č.101)`"_x000d_
 (111+94)*2/1.5 = 273,333 [A]_x000d_
 Celkem: 273.333 = 273,333 [B]_x000d_</t>
  </si>
  <si>
    <t>564261111</t>
  </si>
  <si>
    <t>Podklad nebo podsyp ze štěrkopísku ŠP s rozprostřením, vlhčením a zhutněním plochy přes 100 m2, po zhutnění tl. 200 mm</t>
  </si>
  <si>
    <t xml:space="preserve"> "`` ```dle vzorových řezů (v.č.103) a charakteristických řezů (v.č.104)`"_x000d_
 2.6*11+2.85*35 = 128,350 [A]_x000d_
 Celkem: 128.35 = 128,350 [B]_x000d_</t>
  </si>
  <si>
    <t>564271111</t>
  </si>
  <si>
    <t>Podklad nebo podsyp ze štěrkopísku ŠP s rozprostřením, vlhčením a zhutněním plochy přes 100 m2, po zhutnění tl. 250 mm</t>
  </si>
  <si>
    <t xml:space="preserve"> "`` ```dle vzorových řezů (v.č.103)`"_x000d_
 (5.03+3.01+34.76)*5.8 = 248,240 [A]_x000d_
 Celkem: 248.24 = 248,240 [B]_x000d_</t>
  </si>
  <si>
    <t>58344005</t>
  </si>
  <si>
    <t>kamenivo drcené hrubé frakce 32/63 třída BI OTP ČD</t>
  </si>
  <si>
    <t xml:space="preserve"> 164.32*2*1.03 = 338,499 [A]_x000d_
 Celkem: 338.499 = 338,499 [B]_x000d_</t>
  </si>
  <si>
    <t>60811001</t>
  </si>
  <si>
    <t>pražec dřevěný příčný vystrojený dub 2600x260x160mm</t>
  </si>
  <si>
    <t xml:space="preserve"> "`` ```dle podélných profilů (v.č.102) a vytyčovacího výkresu (v.č.105)`"_x000d_
 (75.48-18+94.01-51)*1/0.6 = 167,483 [A]_x000d_
 Celkem: 167.483 = 167,483 [B]_x000d_</t>
  </si>
  <si>
    <t>783009401</t>
  </si>
  <si>
    <t>Bezpečnostní šrafování stěn nebo svislých ploch rovných</t>
  </si>
  <si>
    <t xml:space="preserve"> "`` ```dle TZ`"_x000d_
 "```výstražné nátěry žlutočerné`"_x000d_
 sloupky 15*0.3*3.05 = 13,725 [A]_x000d_
 vrata 10*0.5*3.05 = 15,250 [B]_x000d_
 roh 2*0.5*3.05 = 3,050 [C]_x000d_
 Celkem: 13.725+15.25+3.05 = 32,025 [D]_x000d_</t>
  </si>
  <si>
    <t>40412027</t>
  </si>
  <si>
    <t>námezník betonový vč. nátěru</t>
  </si>
  <si>
    <t xml:space="preserve"> "`` ```dle TZ a situace (v.č.101)`"_x000d_
 2 = 2,000 [A]_x000d_
 Celkem: 2 = 2,000 [B]_x000d_</t>
  </si>
  <si>
    <t>922501117</t>
  </si>
  <si>
    <t>Drážní stezka mezi kolejemi ve stanicích a podél kolejí ve stanicích a na trati z drti kamenné se zhutněním vrstvy 100 mm</t>
  </si>
  <si>
    <t xml:space="preserve"> "`` ```dle vzorových řezů (v.č.103)`"_x000d_
 (5.03+3.01+34.76)*2.6 = 111,280 [A]_x000d_
 Celkem: 111.28 = 111,280 [B]_x000d_</t>
  </si>
  <si>
    <t>925381111</t>
  </si>
  <si>
    <t>Ochranná železniční zařízení kolejové zarážedlo z kolejnice</t>
  </si>
  <si>
    <t xml:space="preserve"> "`` ```dle situace (v.č.101) a TZ`"_x000d_
 1 = 1,000 [A]_x000d_
 Celkem: 1 = 1,000 [B]_x000d_</t>
  </si>
  <si>
    <t>925943111R</t>
  </si>
  <si>
    <t>Zarážkové zakončení na kolejnici</t>
  </si>
  <si>
    <t>926931111</t>
  </si>
  <si>
    <t>Montáž železničních návěstí umístěného ve stezce námezníku</t>
  </si>
  <si>
    <t xml:space="preserve"> "`` ```ostatní odpad mimo pražce`"_x000d_
 76.147-28.08 = 48,067 [A]_x000d_
 Celkem: 48.067 = 48,067 [B]_x000d_</t>
  </si>
  <si>
    <t>997013847</t>
  </si>
  <si>
    <t>915</t>
  </si>
  <si>
    <t>NEOCEŇOVAT - Poplatek za uložení stavebního odpadu na skládce (skládkovné) asfaltového s obsahem dehtu zatříděného do Katalogu odpadů pod kódem 17 03 01</t>
  </si>
  <si>
    <t>Poplatek za uložení stavebního odpadu na skládce (skládkovné) asfaltového s obsahem dehtu zatříděného do Katalogu odpadů pod kódem 17 03 01</t>
  </si>
  <si>
    <t xml:space="preserve"> "`` ```pražce`"_x000d_
 312*0.09 = 28,080 [A]_x000d_
 Celkem: 28.08 = 28,080 [B]_x000d_</t>
  </si>
  <si>
    <t>997241521</t>
  </si>
  <si>
    <t>Doprava vybouraných hmot, konstrukcí nebo suti vodorovné přemístění vybouraných hmot nebo konstrukcí na vzdálenost do 7 km</t>
  </si>
  <si>
    <t>998241021</t>
  </si>
  <si>
    <t>Přesun hmot pro dráhy kolejové jakéhokoliv rozsahu dopravní vzdálenost do 5 000 m</t>
  </si>
  <si>
    <t>Pronájem jeřábu na automobilovém podvozku 6t</t>
  </si>
  <si>
    <t xml:space="preserve"> 30 = 30,000 [A]_x000d_</t>
  </si>
  <si>
    <t>SO 07</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</si>
  <si>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</si>
  <si>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</si>
  <si>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</si>
  <si>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19" nástěnný RACK, provedení dle 2.105 - Přehledové schéma datového rozvodu</t>
  </si>
  <si>
    <t>Přípojková skříň KS22</t>
  </si>
  <si>
    <t>742890700R</t>
  </si>
  <si>
    <t>Dozbrojení rozvaděče RH1</t>
  </si>
  <si>
    <t>Nabíjecí stanice elektromobilů, wallbox, 22kW, komunikační protokol OCPP verze min. 2.0.1., čtečka karet</t>
  </si>
  <si>
    <t>Montáž nabíjecí stanice</t>
  </si>
  <si>
    <t>Vrtání prům. 100mm v betonu</t>
  </si>
  <si>
    <t>Vodotěsné utěsnění průrazů</t>
  </si>
  <si>
    <t>Zemní kanál, plastový, 200x125mm</t>
  </si>
  <si>
    <t>Zemní kanál, plastový, 140x130mm</t>
  </si>
  <si>
    <t>34113241</t>
  </si>
  <si>
    <t>kabel silový jádro Al izolace PVC plášť PVC 0,6/1kV (1-AYKY) 3x240+120mm2</t>
  </si>
  <si>
    <t>460661111</t>
  </si>
  <si>
    <t>Kabelové lože z písku včetně podsypu, zhutnění a urovnání povrchu pro kabely nn bez zakrytí, šířky do 35 cm</t>
  </si>
  <si>
    <t>460671112</t>
  </si>
  <si>
    <t>Výstražná fólie z PVC pro krytí kabelů včetně vyrovnání povrchu rýhy, rozvinutí a uložení fólie šířky do 25 cm</t>
  </si>
  <si>
    <t>460751111</t>
  </si>
  <si>
    <t>Osazení kabelových kanálů do rýhy z prefabrikovaných betonových žlabů vnější šířky do 20 cm</t>
  </si>
  <si>
    <t>741123236</t>
  </si>
  <si>
    <t>Montáž kabel Al plný nebo laněný kulatý žíla 4x240 mm2 uložený volně (např. AYKY)</t>
  </si>
  <si>
    <t>34140840</t>
  </si>
  <si>
    <t>vodič izolovaný s Cu jádrem CYY 1,50mm2</t>
  </si>
  <si>
    <t>34140841</t>
  </si>
  <si>
    <t>vodič izolovaný s Cu jádrem CYY 2,50mm2</t>
  </si>
  <si>
    <t>34141035</t>
  </si>
  <si>
    <t>vodič propojovací flexibilní jádro Cu lanované izolace PVC 450/750V (H07V-K) 1x120mm2</t>
  </si>
  <si>
    <t>741120101</t>
  </si>
  <si>
    <t>Montáž vodičů izolovaných měděných bez ukončení uložených v trubkách nebo lištách zatažených plných a laněných s PVC pláštěm, bezhalogenových, ohniodolných (CY,</t>
  </si>
  <si>
    <t>Montáž vodičů izolovaných měděných bez ukončení uložených v trubkách nebo lištách zatažených plných a laněných s PVC pláštěm, bezhalogenových, ohniodolných (CY, CHAH-R(V)) průřezu žíly 0,15 až 16 mm2</t>
  </si>
  <si>
    <t>741120107</t>
  </si>
  <si>
    <t>Montáž vodič Cu izolovaný plný a laněný s PVC pláštěm žíla 95-120 mm2 zatažený (např. CY, CHAH-V)</t>
  </si>
  <si>
    <t>210051111</t>
  </si>
  <si>
    <t>Montáž vodičů tažením SDOK</t>
  </si>
  <si>
    <t>34123003</t>
  </si>
  <si>
    <t>kabel datový optický OM2 univerzální 24 vláken 50/125 plášť LSOH</t>
  </si>
  <si>
    <t>Montáž kabel Cu plný kulatý žíla 5x1,5 až 2,5 mm2 uložený volně (např. CYKY)</t>
  </si>
  <si>
    <t>PSV</t>
  </si>
  <si>
    <t>Práce a dodávky PSV</t>
  </si>
  <si>
    <t>741132127</t>
  </si>
  <si>
    <t>Ukončení kabelů smršťovací záklopkou nebo páskou se zapojením bez letování, počtu a průřezu žil 3x240+120 mm2</t>
  </si>
  <si>
    <t>741132402</t>
  </si>
  <si>
    <t>Ukončení kabelů nebo vodičů koncovkou nebo s vývodkou přírubovou jednocestnou, kabelů nebo vodičů celoplastových, počtu a průřezu žil 1x120 mm2</t>
  </si>
  <si>
    <t>SO 11</t>
  </si>
  <si>
    <t>113107142</t>
  </si>
  <si>
    <t>Odstranění podkladů nebo krytů ručně s přemístěním hmot na skládku na vzdálenost do 3 m nebo s naložením na dopravní prostředek živičných, o tl. vrstvy přes 50</t>
  </si>
  <si>
    <t>Odstranění podkladů nebo krytů ručně s přemístěním hmot na skládku na vzdálenost do 3 m nebo s naložením na dopravní prostředek živičných, o tl. vrstvy přes 50 do 100 mm</t>
  </si>
  <si>
    <t xml:space="preserve"> "`` ```na rampě`"_x000d_
 4.2*1.1*2+8.5*1.1*2 = 27,940 [A]_x000d_
 Celkem: 27.94 = 27,940 [B]_x000d_</t>
  </si>
  <si>
    <t>767122811</t>
  </si>
  <si>
    <t>Demontáž stěn a příček s výplní z drátěné sítě šroubovaných</t>
  </si>
  <si>
    <t xml:space="preserve"> "`` ```přístřešek`"_x000d_
 3.2*9.2 = 29,440 [A]_x000d_
 Celkem: 29.44 = 29,440 [B]_x000d_</t>
  </si>
  <si>
    <t xml:space="preserve"> "`` ```přístřešek`"_x000d_
 9.2*(3.65+2.8)*0.5 = 29,670 [A]_x000d_
 Celkem: 29.67 = 29,670 [B]_x000d_</t>
  </si>
  <si>
    <t xml:space="preserve"> "`` ```Rampa`"_x000d_
 7500 = 7500,000 [A]_x000d_
 "```přístřešek`"_x000d_
 3500 = 3500,000 [B]_x000d_
 Celkem: 7500+3500 = 11000,000 [C]_x000d_</t>
  </si>
  <si>
    <t xml:space="preserve"> "`` ```Rampa`"_x000d_
 12 = 12,000 [A]_x000d_
 "```přístřešek`"_x000d_
 6 = 6,000 [B]_x000d_
 Celkem: 12+6 = 18,000 [C]_x000d_</t>
  </si>
  <si>
    <t xml:space="preserve"> 50.055*19 Přepočtené koeficientem množství = 951,045 [A]_x000d_</t>
  </si>
  <si>
    <t xml:space="preserve"> 43.2 = 43,200 [A]_x000d_
 Celkem: 43.2 = 43,200 [B]_x000d_</t>
  </si>
  <si>
    <t xml:space="preserve"> 50.055-43.2-6.147 = 0,708 [A]_x000d_
 Celkem: 0.708 = 0,708 [B]_x000d_</t>
  </si>
  <si>
    <t>997013645</t>
  </si>
  <si>
    <t>909</t>
  </si>
  <si>
    <t>NEOCEŇOVAT - Poplatek za uložení stavebního odpadu na skládce (skládkovné) asfaltového bez obsahu dehtu zatříděného do Katalogu odpadů pod kódem 17 03 02</t>
  </si>
  <si>
    <t>Poplatek za uložení stavebního odpadu na skládce (skládkovné) asfaltového bez obsahu dehtu zatříděného do Katalogu odpadů pod kódem 17 03 02</t>
  </si>
  <si>
    <t xml:space="preserve"> 6.147 = 6,147 [A]_x000d_
 Celkem: 6.147 = 6,147 [B]_x000d_</t>
  </si>
  <si>
    <t>SO 20.01</t>
  </si>
  <si>
    <t xml:space="preserve"> "`` ```pro sokl`"_x000d_
 2*0.55*46 = 50,600 [A]_x000d_
 "```pro základové patky haly`"_x000d_
 1.7*4.2*3.5*8 = 199,920 [B]_x000d_
 Celkem: 50.6+199.92 = 250,520 [C]_x000d_</t>
  </si>
  <si>
    <t xml:space="preserve"> "`` ```odvoz přebytečné zeminy na skládku`"_x000d_
 250.52 = 250,520 [A]_x000d_
 Celkem: 250.52 = 250,520 [B]_x000d_</t>
  </si>
  <si>
    <t xml:space="preserve"> 250.52*10 = 2505,200 [A]_x000d_
 Celkem: 2505.2 = 2505,200 [B]_x000d_</t>
  </si>
  <si>
    <t xml:space="preserve"> 250.52*1.7 = 425,884 [A]_x000d_
 Celkem: 425.884 = 425,884 [B]_x000d_</t>
  </si>
  <si>
    <t xml:space="preserve"> 250.52 = 250,520 [A]_x000d_
 Celkem: 250.52 = 250,520 [B]_x000d_</t>
  </si>
  <si>
    <t xml:space="preserve"> 250.52-24.675-46*0.55*0.28-5.164 = 213,597 [A]_x000d_
 Celkem: 213.597 = 213,597 [B]_x000d_</t>
  </si>
  <si>
    <t xml:space="preserve"> "`` ```patky haly`"_x000d_
 4.2*3.5*8 = 117,600 [A]_x000d_
 "```sokl`"_x000d_
 2*46 = 92,000 [B]_x000d_
 Celkem: 117.6+92 = 209,600 [C]_x000d_</t>
  </si>
  <si>
    <t xml:space="preserve"> 213.597*2*1.05 = 448,554 [A]_x000d_
 Celkem: 448.554 = 448,554 [B]_x000d_</t>
  </si>
  <si>
    <t xml:space="preserve"> "`` ```sokl`"_x000d_
 (0.12+0.06)*1.25*46 = 10,350 [A]_x000d_
 Celkem: 10.35 = 10,350 [B]_x000d_</t>
  </si>
  <si>
    <t xml:space="preserve"> "`` ```sokl`"_x000d_
 46*1.25*4+0.28*1.25*6 = 232,100 [A]_x000d_
 Celkem: 232.1 = 232,100 [B]_x000d_</t>
  </si>
  <si>
    <t>274362021</t>
  </si>
  <si>
    <t>Výztuž základů pasů ze svařovaných sítí z drátů typu KARI</t>
  </si>
  <si>
    <t xml:space="preserve"> "`` ```dle výkazu výztuže`"_x000d_
 0.735 = 0,735 [A]_x000d_
 Celkem: 0.735 = 0,735 [B]_x000d_</t>
  </si>
  <si>
    <t>27436R</t>
  </si>
  <si>
    <t>Spřažení sendvičové konstrukce soklu ocelovými kotvami vč. povrchové úpravy</t>
  </si>
  <si>
    <t xml:space="preserve"> "`` ```sokl`"_x000d_
 46*1.25 = 57,500 [A]_x000d_
 Celkem: 57.5 = 57,500 [B]_x000d_</t>
  </si>
  <si>
    <t xml:space="preserve"> "`` ```základové patky haly`"_x000d_
 P1 4*1.05*2.2*1.3 = 12,012 [A]_x000d_
 P2 2*1.05*2.2*1.5 = 6,930 [B]_x000d_
 P3 1*1.05*1.8*1.3 = 2,457 [C]_x000d_
 P4 1*1.05*2.4*1.3 = 3,276 [D]_x000d_
 Celkem: 12.012+6.93+2.457+3.276 = 24,675 [E]_x000d_</t>
  </si>
  <si>
    <t xml:space="preserve"> "`` ```základové patky haly`"_x000d_
 P1 4*1.05*(2.2*2+1.3*2) = 29,400 [A]_x000d_
 P2 2*1.05*(2.2*2+1.5*2) = 15,540 [B]_x000d_
 P3 1*1.05*(1.8*2+1.3*2) = 6,510 [C]_x000d_
 P4 1*1.05*(2.4*2+1.3*2) = 7,770 [D]_x000d_
 Celkem: 29.4+15.54+6.51+7.77 = 59,220 [E]_x000d_</t>
  </si>
  <si>
    <t xml:space="preserve"> "`` ```dle výkazu výztuže`"_x000d_
 1.61 = 1,610 [A]_x000d_
 Celkem: 1.61 = 1,610 [B]_x000d_</t>
  </si>
  <si>
    <t xml:space="preserve"> 0.2*0.2*0.2*8 = 0,064 [A]_x000d_
 Celkem: 0.064 = 0,064 [B]_x000d_</t>
  </si>
  <si>
    <t xml:space="preserve"> 90*1.1*1.1 = 108,900 [A]_x000d_
 Celkem: 108.9 = 108,900 [B]_x000d_</t>
  </si>
  <si>
    <t>622142001</t>
  </si>
  <si>
    <t>Potažení vnějších ploch pletivem v ploše nebo pruzích, na plném podkladu sklovláknitým vtlačením do tmelu stěn</t>
  </si>
  <si>
    <t xml:space="preserve"> "`` ```sokl`"_x000d_
 46*0.5+0.28*0.5*6 = 23,840 [A]_x000d_
 Celkem: 23.84 = 23,840 [B]_x000d_</t>
  </si>
  <si>
    <t xml:space="preserve"> "`` ```penetrace pod vrchní omítku`"_x000d_
 "```sokl nad terénem`"_x000d_
 46*0.5+0.28*0.5*6 = 23,840 [A]_x000d_
 Celkem: 23.84 = 23,840 [B]_x000d_</t>
  </si>
  <si>
    <t xml:space="preserve"> "`` ```podkladní beton`"_x000d_
 "```patky haly`"_x000d_
 P1 0.1*2.4*1.5*4 = 1,440 [A]_x000d_
 P2 0.1*2.4*1.7*2 = 0,816 [B]_x000d_
 P3 0.1*2*1.5 = 0,300 [C]_x000d_
 P4 0.1*2.6*1.5 = 0,390 [D]_x000d_
 "```sokl`"_x000d_
 0.48*0.1*46.2 = 2,218 [E]_x000d_
 Celkem: 1.44+0.816+0.3+0.39+2.218 = 5,164 [F]_x000d_</t>
  </si>
  <si>
    <t xml:space="preserve"> "`` ```podlití OK`"_x000d_
 0.5*0.8*8 = 3,200 [A]_x000d_
 Celkem: 3.2 = 3,200 [B]_x000d_</t>
  </si>
  <si>
    <t xml:space="preserve"> 72.76*0.4*1.15 = 33,470 [A]_x000d_
 176.32*0.45*1.2 = 95,213 [B]_x000d_
 Celkem: 33.47+95.213 = 128,683 [C]_x000d_</t>
  </si>
  <si>
    <t xml:space="preserve"> "`` ```sokl`"_x000d_
 0.28*46*2 = 25,760 [A]_x000d_
 "```základové patky haly`"_x000d_
 P1 4*2.2*1.3*2 = 22,880 [B]_x000d_
 P2 2*2.2*1.5*2 = 13,200 [C]_x000d_
 P3 1.8*1.3*2 = 4,680 [D]_x000d_
 P4 2.4*1.3*2 = 6,240 [E]_x000d_
 Celkem: 25.76+22.88+13.2+4.68+6.24 = 72,760 [F]_x000d_</t>
  </si>
  <si>
    <t xml:space="preserve"> "`` ```sokl`"_x000d_
 2*1.25*46+0.28*1.25*6 = 117,100 [A]_x000d_
 "```základové patky haly`"_x000d_
 P1 4*1.05*(2.2*2+1.3*2) = 29,400 [B]_x000d_
 P2 2*1.05*(2.2*2+1.5*2) = 15,540 [C]_x000d_
 P3 1*1.05*(1.8*2+1.3*2) = 6,510 [D]_x000d_
 P4 1*1.05*(2.4*2+1.3*2) = 7,770 [E]_x000d_
 Celkem: 117.1+29.4+15.54+6.51+7.77 = 176,320 [F]_x000d_</t>
  </si>
  <si>
    <t>28375950</t>
  </si>
  <si>
    <t>deska EPS 100 fasádní ?=0,037 tl 100mm</t>
  </si>
  <si>
    <t xml:space="preserve"> 57.5*1.05 = 60,375 [A]_x000d_
 Celkem: 60.375 = 60,375 [B]_x000d_</t>
  </si>
  <si>
    <t xml:space="preserve"> "`` ```plocha na místě nové haly`"_x000d_
 23*11.2*0.2 = 51,520 [A]_x000d_
 Celkem: 51.52 = 51,520 [B]_x000d_</t>
  </si>
  <si>
    <t xml:space="preserve"> 113.344*19 Přepočtené koeficientem množství = 2153,536 [A]_x000d_</t>
  </si>
  <si>
    <t>SO 20.02</t>
  </si>
  <si>
    <t>337171121</t>
  </si>
  <si>
    <t>Montáž nosné ocelové konstrukce haly průmyslové bez jeřábové dráhy výšky přes 6 do 12 m, rozpětí vazníků do 12 m</t>
  </si>
  <si>
    <t xml:space="preserve"> "`` ```dle výpisu dílců`"_x000d_
 12.18 = 12,180 [A]_x000d_
 Celkem: 12.18 = 12,180 [B]_x000d_</t>
  </si>
  <si>
    <t>553R1</t>
  </si>
  <si>
    <t>Dodávka ocelové nosné konstrukce haly - S235 vč. dopravy na stavbu</t>
  </si>
  <si>
    <t xml:space="preserve"> "`` ```dle výpisu dílců DSO 20.02-002`"_x000d_
 12.18 = 12,180 [A]_x000d_
 Celkem: 12.18 = 12,180 [B]_x000d_</t>
  </si>
  <si>
    <t xml:space="preserve"> "`` ```podlití OK`"_x000d_
 "```K6`"_x000d_
 0.2*0.2*2 = 0,080 [A]_x000d_
 "```K7`"_x000d_
 0.4*0.8*10 = 3,200 [B]_x000d_
 "```K8`"_x000d_
 0.15*0.15*1 = 0,023 [C]_x000d_
 "```K9`"_x000d_
 0.3*0.3*2 = 0,180 [D]_x000d_
 Celkem: 0.08+3.2+0.023+0.18 = 3,483 [E]_x000d_</t>
  </si>
  <si>
    <t xml:space="preserve"> "`` ```dle výpisu dílců`"_x000d_
 352.58 = 352,580 [A]_x000d_
 Celkem: 352.58 = 352,580 [B]_x000d_</t>
  </si>
  <si>
    <t xml:space="preserve"> "`` ```kotvení K6`"_x000d_
 4 = 4,000 [A]_x000d_
 "```kotvení K8`"_x000d_
 1 = 1,000 [B]_x000d_
 Celkem: 4+1 = 5,000 [C]_x000d_</t>
  </si>
  <si>
    <t xml:space="preserve"> "`` ```kotvení K9`"_x000d_
 4 = 4,000 [A]_x000d_
 Celkem: 4 = 4,000 [B]_x000d_</t>
  </si>
  <si>
    <t xml:space="preserve"> "`` ```kotvení K7`"_x000d_
 20 = 20,000 [A]_x000d_
 Celkem: 20 = 20,000 [B]_x000d_</t>
  </si>
  <si>
    <t xml:space="preserve"> 6.699*19 Přepočtené koeficientem množství = 127,281 [A]_x000d_
 Celkem: 127.281 = 127,281 [B]_x000d_</t>
  </si>
  <si>
    <t xml:space="preserve"> "`` ```pro montáž OK haly`"_x000d_
 100 = 100,000 [A]_x000d_
 Celkem: 100 = 100,000 [B]_x000d_</t>
  </si>
  <si>
    <t>SO 20.03</t>
  </si>
  <si>
    <t xml:space="preserve"> "`` ```dle výpisu dílů`"_x000d_
 "```KS 1150 FR/120/B PES 25um/OL`"_x000d_
 "```RAL 9002`"_x000d_
 1.15*(3.285*36+2.84*19+3.8*21+2.5*3+3.4*2) = 306,268 [A]_x000d_
 Celkem: 306.268 = 306,268 [B]_x000d_</t>
  </si>
  <si>
    <t xml:space="preserve"> 306.268+23.575 = 329,843 [A]_x000d_
 Celkem: 329.843 = 329,843 [B]_x000d_</t>
  </si>
  <si>
    <t xml:space="preserve"> 306.268*1.1 = 336,895 [A]_x000d_
 Celkem: 336.895 = 336,895 [B]_x000d_</t>
  </si>
  <si>
    <t xml:space="preserve"> "`` ```dle výpisu dílů`"_x000d_
 "```KS 1000 FF/250/150+35 PES 25um/OL`"_x000d_
 "```RAL 9002`"_x000d_
 1*7.27*22 = 159,940 [A]_x000d_
 Celkem: 159.94 = 159,940 [B]_x000d_</t>
  </si>
  <si>
    <t xml:space="preserve"> 159.94 = 159,940 [A]_x000d_
 Celkem: 159.94 = 159,940 [B]_x000d_</t>
  </si>
  <si>
    <t xml:space="preserve"> 159.94*1.1 = 175,934 [A]_x000d_
 Celkem: 175.934 = 175,934 [B]_x000d_</t>
  </si>
  <si>
    <t>Dodávka prosvětlovacího pásu - dle PD</t>
  </si>
  <si>
    <t xml:space="preserve"> 23.575*1.1 = 25,933 [A]_x000d_
 Celkem: 25.933 = 25,933 [B]_x000d_</t>
  </si>
  <si>
    <t>646171114</t>
  </si>
  <si>
    <t>Montáž prosvětlovacích pásů stěn ocelových konstrukcí z ocelových rámů, s výplní polykarbonátovou deskou, plochy otvoru přes 15 m2</t>
  </si>
  <si>
    <t xml:space="preserve"> "`` ```dle výpisu dílů`"_x000d_
 10.25*2.3 = 23,575 [A]_x000d_
 Celkem: 23.575 = 23,575 [B]_x000d_</t>
  </si>
  <si>
    <t xml:space="preserve"> "`` ```řez 8-8`"_x000d_
 0.2*10*1.1 = 2,200 [A]_x000d_
 "```řez 12-12`"_x000d_
 0.2*5*1.1 = 1,100 [B]_x000d_
 Celkem: 2.2+1.1 = 3,300 [C]_x000d_</t>
  </si>
  <si>
    <t>63148100</t>
  </si>
  <si>
    <t>deska tepelně izolační minerální univerzální ?=0,038-0,039 tl 40mm</t>
  </si>
  <si>
    <t xml:space="preserve"> "`` ```řez 3-3`"_x000d_
 0.3*8*1.1 = 2,640 [A]_x000d_
 "```řez 14-14, 15-15`"_x000d_
 0.1*22*1.1 = 2,420 [B]_x000d_
 Celkem: 2.64+2.42 = 5,060 [C]_x000d_</t>
  </si>
  <si>
    <t xml:space="preserve"> "`` ```řez 3-3`"_x000d_
 0.3*8 = 2,400 [A]_x000d_
 "```řez 14-14, 15-15`"_x000d_
 0.1*22 = 2,200 [B]_x000d_
 "```řez 8-8`"_x000d_
 0.2*10 = 2,000 [C]_x000d_
 "```řez 12-12`"_x000d_
 0.2*5 = 1,000 [D]_x000d_
 Celkem: 2.4+2.2+2+1 = 7,600 [E]_x000d_</t>
  </si>
  <si>
    <t>998713102</t>
  </si>
  <si>
    <t>Přesun hmot pro izolace tepelné stanovený z hmotnosti přesunovaného materiálu vodorovná dopravní vzdálenost do 50 m v objektech výšky přes 6 m do 12 m</t>
  </si>
  <si>
    <t xml:space="preserve"> "`` ```dle výpisu prvků`"_x000d_
 "```vč. veškerých kotvících, spojovacích, těsnících, pomocných prvků`"_x000d_
 D/1 22 = 22,000 [A]_x000d_
 Celkem: 22 = 22,000 [B]_x000d_</t>
  </si>
  <si>
    <t>D+M Doplňkový díl opláštění FeZn 0,75 lak r.š.200 D/2</t>
  </si>
  <si>
    <t xml:space="preserve"> "`` ```dle výpisu prvků`"_x000d_
 "```vč. veškerých kotvících, spojovacích, těsnících, pomocných prvků`"_x000d_
 D/2 22 = 22,000 [A]_x000d_
 Celkem: 22 = 22,000 [B]_x000d_</t>
  </si>
  <si>
    <t>D+M Doplňkový díl opláštění FeZn 0,75 lak r.š.120 D/3</t>
  </si>
  <si>
    <t xml:space="preserve"> "`` ```dle výpisu prvků`"_x000d_
 "```vč. veškerých kotvících, spojovacích, těsnících, pomocných prvků`"_x000d_
 D/3 66 = 66,000 [A]_x000d_
 Celkem: 66 = 66,000 [B]_x000d_</t>
  </si>
  <si>
    <t>D+M Doplňkový díl opláštění FeZn 0,75 lak r.š.400 D/4</t>
  </si>
  <si>
    <t xml:space="preserve"> "`` ```dle výpisu prvků`"_x000d_
 "```vč. veškerých kotvících, spojovacích, těsnících, pomocných prvků`"_x000d_
 D/4 32 = 32,000 [A]_x000d_
 Celkem: 32 = 32,000 [B]_x000d_</t>
  </si>
  <si>
    <t>D+M Doplňkový díl opláštění FeZn 0,75 lak r.š.400 D/5</t>
  </si>
  <si>
    <t xml:space="preserve"> "`` ```dle výpisu prvků`"_x000d_
 "```vč. veškerých kotvících, spojovacích, těsnících, pomocných prvků`"_x000d_
 D/5 8 = 8,000 [A]_x000d_
 Celkem: 8 = 8,000 [B]_x000d_</t>
  </si>
  <si>
    <t xml:space="preserve"> "`` ```dle výpisu prvků`"_x000d_
 "```vč. veškerých kotvících, spojovacích, těsnících, pomocných prvků`"_x000d_
 D/6 4 = 4,000 [A]_x000d_
 Celkem: 4 = 4,000 [B]_x000d_</t>
  </si>
  <si>
    <t>D+M Doplňkový díl opláštění FeZn 0,75 lak r.š.120 D/7</t>
  </si>
  <si>
    <t xml:space="preserve"> "`` ```dle výpisu prvků`"_x000d_
 "```vč. veškerých kotvících, spojovacích, těsnících, pomocných prvků`"_x000d_
 D/7 8 = 8,000 [A]_x000d_
 Celkem: 8 = 8,000 [B]_x000d_</t>
  </si>
  <si>
    <t>D+M Doplňkový díl opláštění FeZn 0,75 lak r.š.350 D/8</t>
  </si>
  <si>
    <t xml:space="preserve"> "`` ```dle výpisu prvků`"_x000d_
 "```vč. veškerých kotvících, spojovacích, těsnících, pomocných prvků`"_x000d_
 D/8 8 = 8,000 [A]_x000d_
 Celkem: 8 = 8,000 [B]_x000d_</t>
  </si>
  <si>
    <t xml:space="preserve"> "`` ```dle výpisu prvků`"_x000d_
 "```vč. veškerých kotvících, spojovacích, těsnících, pomocných prvků`"_x000d_
 D/9 24 = 24,000 [A]_x000d_
 Celkem: 24 = 24,000 [B]_x000d_</t>
  </si>
  <si>
    <t xml:space="preserve"> "`` ```dle výpisu prvků`"_x000d_
 "```vč. veškerých kotvících, spojovacích, těsnících, pomocných prvků`"_x000d_
 D/10 46 = 46,000 [A]_x000d_
 Celkem: 46 = 46,000 [B]_x000d_</t>
  </si>
  <si>
    <t>D+M Doplňkový díl opláštění FeZn 0,75 lak r.š.240 D/11</t>
  </si>
  <si>
    <t xml:space="preserve"> "`` ```dle výpisu prvků`"_x000d_
 "```vč. veškerých kotvících, spojovacích, těsnících, pomocných prvků`"_x000d_
 D/11 56 = 56,000 [A]_x000d_
 Celkem: 56 = 56,000 [B]_x000d_</t>
  </si>
  <si>
    <t>D+M Doplňkový díl opláštění FeZn 0,75 lak r.š.300 D/12</t>
  </si>
  <si>
    <t xml:space="preserve"> "`` ```dle výpisu prvků`"_x000d_
 "```vč. veškerých kotvících, spojovacích, těsnících, pomocných prvků`"_x000d_
 D/12 14 = 14,000 [A]_x000d_
 Celkem: 14 = 14,000 [B]_x000d_</t>
  </si>
  <si>
    <t>D+M Doplňkový díl opláštění FeZn 0,75 lak r.š.100 D/13</t>
  </si>
  <si>
    <t xml:space="preserve"> "`` ```dle výpisu prvků`"_x000d_
 "```vč. veškerých kotvících, spojovacích, těsnících, pomocných prvků`"_x000d_
 D/13 8 = 8,000 [A]_x000d_
 Celkem: 8 = 8,000 [B]_x000d_</t>
  </si>
  <si>
    <t>D+M Doplňkový díl opláštění FeZn 0,75 lak r.š.150 D/14</t>
  </si>
  <si>
    <t xml:space="preserve"> "`` ```dle výpisu prvků`"_x000d_
 "```vč. veškerých kotvících, spojovacích, těsnících, pomocných prvků`"_x000d_
 D/14 8 = 8,000 [A]_x000d_
 Celkem: 8 = 8,000 [B]_x000d_</t>
  </si>
  <si>
    <t>D+M Doplňkový díl opláštění FeZn 0,75 lak r.š.240 D/15</t>
  </si>
  <si>
    <t xml:space="preserve"> "`` ```dle výpisu prvků`"_x000d_
 "```vč. veškerých kotvících, spojovacích, těsnících, pomocných prvků`"_x000d_
 D/15 10 = 10,000 [A]_x000d_
 Celkem: 10 = 10,000 [B]_x000d_</t>
  </si>
  <si>
    <t xml:space="preserve"> "`` ```dle výpisu prvků`"_x000d_
 "```vč. veškerých kotvících, spojovacích, těsnících, pomocných prvků`"_x000d_
 D/16 10 = 10,000 [A]_x000d_
 Celkem: 10 = 10,000 [B]_x000d_</t>
  </si>
  <si>
    <t>17R</t>
  </si>
  <si>
    <t>D+M Doplňkový díl opláštění FeZn 1,0 mm r.š.125 D/17</t>
  </si>
  <si>
    <t xml:space="preserve"> "`` ```dle výpisu prvků`"_x000d_
 "```vč. veškerých kotvících, spojovacích, těsnících, pomocných prvků`"_x000d_
 D/17 9 = 9,000 [A]_x000d_
 Celkem: 9 = 9,000 [B]_x000d_</t>
  </si>
  <si>
    <t>18R</t>
  </si>
  <si>
    <t>D+M Doplňkový díl opláštění FeZn 0,75 lak r.š.120 D/18</t>
  </si>
  <si>
    <t xml:space="preserve"> "`` ```dle výpisu prvků`"_x000d_
 "```vč. veškerých kotvících, spojovacích, těsnících, pomocných prvků`"_x000d_
 D/18 14 = 14,000 [A]_x000d_
 Celkem: 14 = 14,000 [B]_x000d_</t>
  </si>
  <si>
    <t>19R</t>
  </si>
  <si>
    <t>D+M Doplňkový díl opláštění FeZn 0,75 lak r.š.170 D/19</t>
  </si>
  <si>
    <t xml:space="preserve"> "`` ```dle výpisu prvků`"_x000d_
 "```vč. veškerých kotvících, spojovacích, těsnících, pomocných prvků`"_x000d_
 D/19 12 = 12,000 [A]_x000d_
 Celkem: 12 = 12,000 [B]_x000d_</t>
  </si>
  <si>
    <t>20R</t>
  </si>
  <si>
    <t xml:space="preserve"> "`` ```dle výpisu prvků`"_x000d_
 "```vč. veškerých kotvících, spojovacích, těsnících, pomocných prvků`"_x000d_
 D/20 5 = 5,000 [A]_x000d_
 Celkem: 5 = 5,000 [B]_x000d_</t>
  </si>
  <si>
    <t>21R</t>
  </si>
  <si>
    <t>D+M Doplňkový díl opláštění FeZn 0,75 lak r.š.150 D/21</t>
  </si>
  <si>
    <t xml:space="preserve"> "`` ```dle výpisu prvků`"_x000d_
 "```vč. veškerých kotvících, spojovacích, těsnících, pomocných prvků`"_x000d_
 D/21 5 = 5,000 [A]_x000d_
 Celkem: 5 = 5,000 [B]_x000d_</t>
  </si>
  <si>
    <t>22R</t>
  </si>
  <si>
    <t>D+M Doplňkový díl opláštění FeZn 1,00 mm r.š.100 D/22</t>
  </si>
  <si>
    <t xml:space="preserve"> "`` ```dle výpisu prvků`"_x000d_
 "```vč. veškerých kotvících, spojovacích, těsnících, pomocných prvků`"_x000d_
 D/22 4.5 = 4,500 [A]_x000d_
 Celkem: 4.5 = 4,500 [B]_x000d_</t>
  </si>
  <si>
    <t>23R</t>
  </si>
  <si>
    <t xml:space="preserve"> "`` ```dle výpisu prvků`"_x000d_
 "```vč. veškerých kotvících, spojovacích, těsnících, pomocných prvků`"_x000d_
 D/23 5 = 5,000 [A]_x000d_
 Celkem: 5 = 5,000 [B]_x000d_</t>
  </si>
  <si>
    <t>24R</t>
  </si>
  <si>
    <t>D+M Doplňkový díl opláštění FeZn 0,75 lak r.š.300 D/24</t>
  </si>
  <si>
    <t xml:space="preserve"> "`` ```dle výpisu prvků`"_x000d_
 "```vč. veškerých kotvících, spojovacích, těsnících, pomocných prvků`"_x000d_
 D/24 5 = 5,000 [A]_x000d_
 Celkem: 5 = 5,000 [B]_x000d_</t>
  </si>
  <si>
    <t>25R</t>
  </si>
  <si>
    <t>D+M Doplňkový díl opláštění FeZn 0,75 lak r.š.240 D/25</t>
  </si>
  <si>
    <t xml:space="preserve"> "`` ```dle výpisu prvků`"_x000d_
 "```vč. veškerých kotvících, spojovacích, těsnících, pomocných prvků`"_x000d_
 D/25 2.4 = 2,400 [A]_x000d_
 Celkem: 2.4 = 2,400 [B]_x000d_</t>
  </si>
  <si>
    <t>26R</t>
  </si>
  <si>
    <t>D+M Doplňkový díl opláštění FeZn 0,75 lak r.š.120 D/26</t>
  </si>
  <si>
    <t xml:space="preserve"> "`` ```dle výpisu prvků`"_x000d_
 "```vč. veškerých kotvících, spojovacích, těsnících, pomocných prvků`"_x000d_
 D/26 22 = 22,000 [A]_x000d_
 Celkem: 22 = 22,000 [B]_x000d_</t>
  </si>
  <si>
    <t>27R</t>
  </si>
  <si>
    <t>D+M Doplňkový díl opláštění FeZn 0,75 lak r.š.170 D/27</t>
  </si>
  <si>
    <t xml:space="preserve"> "`` ```dle výpisu prvků`"_x000d_
 "```vč. veškerých kotvících, spojovacích, těsnících, pomocných prvků`"_x000d_
 D/27 7.5 = 7,500 [A]_x000d_
 Celkem: 7.5 = 7,500 [B]_x000d_</t>
  </si>
  <si>
    <t>28R</t>
  </si>
  <si>
    <t>D+M Doplňkový díl opláštění FeZn 0,75 lak r.š.170 D/28</t>
  </si>
  <si>
    <t xml:space="preserve"> "`` ```dle výpisu prvků`"_x000d_
 "```vč. veškerých kotvících, spojovacích, těsnících, pomocných prvků`"_x000d_
 D/28 22 = 22,000 [A]_x000d_
 Celkem: 22 = 22,000 [B]_x000d_</t>
  </si>
  <si>
    <t>29R</t>
  </si>
  <si>
    <t>D+M Doplňkový díl opláštění FeZn 1,0 mm r.š.100 D/29</t>
  </si>
  <si>
    <t xml:space="preserve"> "`` ```dle výpisu prvků`"_x000d_
 "```vč. veškerých kotvících, spojovacích, těsnících, pomocných prvků`"_x000d_
 D/297.6 = 7,600 [A]_x000d_
 Celkem: 7.6 = 7,600 [B]_x000d_</t>
  </si>
  <si>
    <t>30R</t>
  </si>
  <si>
    <t>D+M Doplňkový díl opláštění FeZn 1,0 mm r.š.200 D/30</t>
  </si>
  <si>
    <t xml:space="preserve"> "`` ```dle výpisu prvků`"_x000d_
 "```vč. veškerých kotvících, spojovacích, těsnících, pomocných prvků`"_x000d_
 D/30 7.6 = 7,600 [A]_x000d_
 Celkem: 7.6 = 7,600 [B]_x000d_</t>
  </si>
  <si>
    <t>31R</t>
  </si>
  <si>
    <t>D+M Doplňkový díl opláštění FeZn 1,0 mm r.š.165 D/31</t>
  </si>
  <si>
    <t xml:space="preserve"> "`` ```dle výpisu prvků`"_x000d_
 "```vč. veškerých kotvících, spojovacích, těsnících, pomocných prvků`"_x000d_
 D/31 7.6 = 7,600 [A]_x000d_
 Celkem: 7.6 = 7,600 [B]_x000d_</t>
  </si>
  <si>
    <t>32R</t>
  </si>
  <si>
    <t>D+M Doplňkový díl opláštění FeZn 0,75 lak D/32</t>
  </si>
  <si>
    <t xml:space="preserve"> "`` ```dle výpisu prvků`"_x000d_
 "```vč. veškerých kotvících, spojovacích, těsnících, pomocných prvků`"_x000d_
 D/32 2.4 = 2,400 [A]_x000d_
 Celkem: 2.4 = 2,400 [B]_x000d_</t>
  </si>
  <si>
    <t xml:space="preserve"> "`` ```dle výpisu prvků`"_x000d_
 "```vč. veškerých kotvících, spojovacích, těsnících, pomocných prvků`"_x000d_
 K/1 22 = 22,000 [A]_x000d_
 Celkem: 22 = 22,000 [B]_x000d_</t>
  </si>
  <si>
    <t xml:space="preserve"> "`` ```dle výpisu prvků`"_x000d_
 "```vč. veškerých kotvících, spojovacích, těsnících, pomocných prvků`"_x000d_
 K/2 2 = 2,000 [A]_x000d_
 Celkem: 2 = 2,000 [B]_x000d_</t>
  </si>
  <si>
    <t xml:space="preserve"> "`` ```dle výpisu prvků`"_x000d_
 "```vč. veškerých kotvících, spojovacích, těsnících, pomocných prvků`"_x000d_
 K/3 15 = 15,000 [A]_x000d_
 Celkem: 15 = 15,000 [B]_x000d_</t>
  </si>
  <si>
    <t xml:space="preserve"> 11*1.1 = 12,100 [A]_x000d_
 Celkem: 12.1 = 12,100 [B]_x000d_</t>
  </si>
  <si>
    <t xml:space="preserve"> 6 = 6,000 [A]_x000d_
 Celkem: 6 = 6,000 [B]_x000d_</t>
  </si>
  <si>
    <t xml:space="preserve"> "`` ```dle výpisu dílů`"_x000d_
 O/1 4.6*5 = 23,000 [A]_x000d_
 Celkem: 23 = 23,000 [B]_x000d_</t>
  </si>
  <si>
    <t xml:space="preserve"> "`` ```dle výpisu dílů`"_x000d_
 O/1 1 = 1,000 [A]_x000d_
 Celkem: 1 = 1,000 [B]_x000d_</t>
  </si>
  <si>
    <t xml:space="preserve"> "`` ```dle výpisu dílů`"_x000d_
 Z/1 119.2+6.3 = 125,500 [A]_x000d_
 Celkem: 125.5 = 125,500 [B]_x000d_</t>
  </si>
  <si>
    <t xml:space="preserve"> "`` ```dle výpisu dílů`"_x000d_
 Z/2 14.2 = 14,200 [A]_x000d_
 Celkem: 14.2 = 14,200 [B]_x000d_</t>
  </si>
  <si>
    <t xml:space="preserve"> "`` ```dle výpisu dílů`"_x000d_
 Z/3 22 = 22,000 [A]_x000d_
 Celkem: 22 = 22,000 [B]_x000d_</t>
  </si>
  <si>
    <t xml:space="preserve"> 2+4 = 6,000 [A]_x000d_
 Celkem: 6 = 6,000 [B]_x000d_</t>
  </si>
  <si>
    <t xml:space="preserve"> 11 = 11,000 [A]_x000d_
 Celkem: 11 = 11,000 [B]_x000d_</t>
  </si>
  <si>
    <t xml:space="preserve"> "`` ```dle výpsiu dílů`"_x000d_
 Z/1 119.2+6.3 = 125,500 [A]_x000d_
 Z/2 14.2 = 14,200 [B]_x000d_
 Z/3 22 = 22,000 [C]_x000d_
 Celkem: 125.5+14.2+22 = 161,700 [D]_x000d_</t>
  </si>
  <si>
    <t xml:space="preserve"> 400*30 = 12000,000 [A]_x000d_
 Celkem: 12000 = 12000,000 [B]_x000d_</t>
  </si>
  <si>
    <t xml:space="preserve"> "`` ```pro montáž opláštění stěn sendvičovými panely`"_x000d_
 306.268*1.106 = 338,732 [A]_x000d_
 23.575*0.626 = 14,758 [B]_x000d_
 "```pro montáž opláštění střechy sendvičovými panely`"_x000d_
 159.94*1.026 = 164,098 [C]_x000d_
 "```pro montáž ostatních položek, pro které je nutná plošina`"_x000d_
 20 = 20,000 [D]_x000d_
 Celkem: 338.732+14.758+164.098+20 = 537,588 [E]_x000d_</t>
  </si>
  <si>
    <t>9-R1</t>
  </si>
  <si>
    <t>HZS4132a</t>
  </si>
  <si>
    <t xml:space="preserve"> "`` ```pro montáž opláštění stěn sendvičovými panely`"_x000d_
 306.268*1.106 = 338,732 [A]_x000d_
 23.575*0.626 = 14,758 [B]_x000d_
 "```pro montáž opláštění střechy sendvičovými panely`"_x000d_
 159.94*1.026 = 164,098 [C]_x000d_
 "```pro montáž ostatních položek, pro které je nutný jeřáb`"_x000d_
 20 = 20,000 [D]_x000d_
 Celkem: 338.732+14.758+164.098+20 = 537,588 [E]_x000d_</t>
  </si>
  <si>
    <t>SO 20.04</t>
  </si>
  <si>
    <t>Celková prohlídka elektrického rozvodu a zařízení do 1 milionu Kč</t>
  </si>
  <si>
    <t>Svorkovnice pro pospojování – hlavní a pomocné uzemňovací svorkovnice HUS a PUS, přopojení 1x pásek 30mm, 5x vodič 1-90mm2</t>
  </si>
  <si>
    <t>Ovládací skříňka MS</t>
  </si>
  <si>
    <t>Montáž rozváděčů litinových, hliníkových nebo plastových - skříněk do 50 kg</t>
  </si>
  <si>
    <t>34123565</t>
  </si>
  <si>
    <t>kabel sdělovací CY Black 7G0,75</t>
  </si>
  <si>
    <t>kabel sdělovací CY Black 7G1</t>
  </si>
  <si>
    <t>34123565R</t>
  </si>
  <si>
    <t>kabel sdělovací Black 18G0,75</t>
  </si>
  <si>
    <t>Montáž kabelů sdělovacích pro vnitřní rozvody do 15 žil</t>
  </si>
  <si>
    <t>742121002</t>
  </si>
  <si>
    <t>trubka ocelová bezešvá hladká jakost 11 353 31,8x2,6mm, žárový zinek</t>
  </si>
  <si>
    <t>28342013</t>
  </si>
  <si>
    <t>manžeta těsnící pro prostupy hydroizolací z PVC uzavřená kruhová vnitřní průměr 90-114</t>
  </si>
  <si>
    <t>34571356</t>
  </si>
  <si>
    <t>trubka elektroinstalační ohebná dvouplášťová korugovaná D 100/120 mm, HDPE+LDPE</t>
  </si>
  <si>
    <t>354418461R</t>
  </si>
  <si>
    <t>Nasazovací čísla s ražbou pro montáž na číselný štítek s prořezy č.1</t>
  </si>
  <si>
    <t>354418462R</t>
  </si>
  <si>
    <t>Nasazovací čísla s ražbou pro montáž na číselný štítek s prořezy č.5</t>
  </si>
  <si>
    <t>354418463R</t>
  </si>
  <si>
    <t>Nasazovací čísla s ražbou pro montáž na číselný štítek s prořezy č.6</t>
  </si>
  <si>
    <t>460791112</t>
  </si>
  <si>
    <t>Montáž trubek ochranných uložených volně do rýhy plastových tuhých, vnitřního průměru přes 32 do 50 mm</t>
  </si>
  <si>
    <t>741110143</t>
  </si>
  <si>
    <t>Montáž trubek pancéřových elektroinstalačních s nasunutím nebo našroubováním do krabic kovových tuhých závitových, uložených pevně, O přes 29 do 42 mm</t>
  </si>
  <si>
    <t>741420084</t>
  </si>
  <si>
    <t>Montáž hromosvodného vedení doplňků vodotěsných ucpávek</t>
  </si>
  <si>
    <t>7421101021R</t>
  </si>
  <si>
    <t>Kabelový žlab drátěný, žárový zinek 60x50 vč. víka a příslušenství</t>
  </si>
  <si>
    <t>Kabelový žlab drátěný, žárový zinek 100x50 vč. víka a příslušenství</t>
  </si>
  <si>
    <t>34111060</t>
  </si>
  <si>
    <t>kabel instalační jádro Cu plné izolace PVC plášť PVC 450/750V (CYKY) 4x1,5mm2</t>
  </si>
  <si>
    <t>Montáž kabelů měděných bez ukončení uložených volně nebo v liště plných kulatých (např. CYKY) počtu a průřezu žil 4x1,5 až 2,5 mm2</t>
  </si>
  <si>
    <t>Montáž kabelů měděných bez ukončení uložených volně nebo v liště plných kulatých (např. CYKY) počtu a průřezu žil 5x1,5 až 2,5 mm2</t>
  </si>
  <si>
    <t>741122232</t>
  </si>
  <si>
    <t>Montáž kabelů měděných bez ukončení uložených volně nebo v liště plných kulatých (např. CYKY) počtu a průřezu žil 5x4 až 6 mm2</t>
  </si>
  <si>
    <t>Ukončení šňůr se zapojením počtu a průřezu žil 18x0,5 až 2,5 mm2</t>
  </si>
  <si>
    <t>Ukončení šňůr se zapojením počtu a průřezu žil 4x0,5 až 4 mm2</t>
  </si>
  <si>
    <t>Ukončení šňůr se zapojením počtu a průřezu žil 7x0,5 až 4 mm2</t>
  </si>
  <si>
    <t>34555104R</t>
  </si>
  <si>
    <t xml:space="preserve">Zásuvka nástěnná jednonásobná,  230V/16A, IP67</t>
  </si>
  <si>
    <t>Zásuvka nástěnná 3P+N+PE, 400V/32A, IP67</t>
  </si>
  <si>
    <t>Montáž zásuvek průmyslových spojovacích provedení IP 67 3P+N+PE 63 A</t>
  </si>
  <si>
    <t>34774100R</t>
  </si>
  <si>
    <t>Venkovní LED reflektor 20W, IP65, vč. montážního materiálu, nosných konstrukcí a uchycení na OK</t>
  </si>
  <si>
    <t>34838100R</t>
  </si>
  <si>
    <t>Nouzové svítidlo 1x11W , doba sv 1h, elektronický předřadník, IP66, 2x prochodka, vč. montážního materiálu, nosných konstrukcí a uchycení na OK</t>
  </si>
  <si>
    <t>34851156R</t>
  </si>
  <si>
    <t>Prachotěsné svítidlo LED 53W, svítivost 61502lm, odolnost proti tryskající vodě, IP68, vč. kompletního závěsu</t>
  </si>
  <si>
    <t>741112022</t>
  </si>
  <si>
    <t>Montáž krabice nástěnná plastová čtyřhranná do 160x160 mm</t>
  </si>
  <si>
    <t>Montáž svítidel s integrovaným zdrojem LED se zapojením vodičů průmyslových závěsných lamp</t>
  </si>
  <si>
    <t>31687052R</t>
  </si>
  <si>
    <t>Montáž se zhotovením konstrukce pro rozvodny z profilů tenkostěnných</t>
  </si>
  <si>
    <t>HZS2221R</t>
  </si>
  <si>
    <t>Hodinová zúčtovací sazba elektrikář - přepojování</t>
  </si>
  <si>
    <t>SO 20.05</t>
  </si>
  <si>
    <t>24-M</t>
  </si>
  <si>
    <t>Montáže vzduchotechnických zařízení</t>
  </si>
  <si>
    <t>Podstropní jednotka nerez plášť/ FeZn výměník, 1810/2250 m3/h, 3x400 V, 90/140 W, žaluzie Basic</t>
  </si>
  <si>
    <t>Podstropní závěsy vč. tyčí M10, nerez</t>
  </si>
  <si>
    <t xml:space="preserve"> 45*1.02 Přepočtené koeficientem množství = 45,900 [A]_x000d_
 Celkem: 45.9 = 45,900 [B]_x000d_</t>
  </si>
  <si>
    <t xml:space="preserve"> 145*1.02 Přepočtené koeficientem množství = 147,900 [A]_x000d_
 Celkem: 147.9 = 147,900 [B]_x000d_</t>
  </si>
  <si>
    <t>732421402</t>
  </si>
  <si>
    <t>Čerpadla teplovodní mokroběžná závitová oběhová pro teplovodní vytápění (elektronicky řízená) PN 10, do 110°C DN přípojky/dopravní výška H (m) - čerpací výkon Q (m3/h) DN 25 / do 4,0 m / 2,2 m3/h</t>
  </si>
  <si>
    <t>733113113R</t>
  </si>
  <si>
    <t>Příplatek k potrubí za zhotovení přípojky DN15</t>
  </si>
  <si>
    <t>733222101</t>
  </si>
  <si>
    <t>Potrubí z trubek měděných polotvrdých spojovaných měkkým pájením O 12/1</t>
  </si>
  <si>
    <t>42241015</t>
  </si>
  <si>
    <t>ventil vyvažovací stoupačkový vnitřní závit PN 25 T 120°C bez vypouštění 1/2"</t>
  </si>
  <si>
    <t>55114252</t>
  </si>
  <si>
    <t>kohout kulový vnější-vnitřní závit páčka PN 42 T 185°C 1/2" červený</t>
  </si>
  <si>
    <t>55121198</t>
  </si>
  <si>
    <t>závitový zpětný ventil 3/4"</t>
  </si>
  <si>
    <t>55124381</t>
  </si>
  <si>
    <t>kohout vypouštěcí kulový s hadicovou vývodkou a zátkou PN 10 T 110°C 3/4"</t>
  </si>
  <si>
    <t>Automat. regul. a vyvaž. ventil s lineární char., 44-245 l/h, DN 15 LF</t>
  </si>
  <si>
    <t>Termopohon M 30x1,5, zdvih 4,7 mm, 230 V</t>
  </si>
  <si>
    <t>Třícestný regulační ventil ekviproc., Kvs 1,6, zdvih 5,5 mm, DN 10</t>
  </si>
  <si>
    <t>734209107R</t>
  </si>
  <si>
    <t>734209114</t>
  </si>
  <si>
    <t>Montáž závitových armatur se 2 závity G 3/4 (DN 20)</t>
  </si>
  <si>
    <t>734209122</t>
  </si>
  <si>
    <t>Montáž závitových armatur se 3 závity G 3/8 (DN 10)</t>
  </si>
  <si>
    <t>734411121R</t>
  </si>
  <si>
    <t>767995101R</t>
  </si>
  <si>
    <t>Montáž KDK ATYPU HMOTN JEDN DILU -5kg</t>
  </si>
  <si>
    <t>767995102R</t>
  </si>
  <si>
    <t>…</t>
  </si>
  <si>
    <t xml:space="preserve"> Pomocné instalatérské práce15 = 15,000 [A]_x000d_
 Hydronické zaregulování3 = 3,000 [B]_x000d_
 Celkem: 15+3 = 18,000 [C]_x000d_</t>
  </si>
  <si>
    <t>SO 20.05a</t>
  </si>
  <si>
    <t>Rozvaděč DT1.1, dle specifikace</t>
  </si>
  <si>
    <t>Ovládácí skříňka MS1, dle specifikace</t>
  </si>
  <si>
    <t>Odporový snímač teploty pro venkovní prostředí, výstup Ni1000/6180ppm, měřící rozsah –30 °C až +100 °C, standardní měřící rozsah –30 °C až +60 °C ,dvouvodičové, polyamid, krytí IP 65, vč. vývodky, dle specifikace</t>
  </si>
  <si>
    <t>Montáž rozvodnice oceloplechová nebo plastová běžná do 20 kg</t>
  </si>
  <si>
    <t>Montáž rozvodnice oceloplechová nebo plastová běžná do 200 kg</t>
  </si>
  <si>
    <t>741331008</t>
  </si>
  <si>
    <t>Montáž měřicích přístrojů bez zapojení vodičů přístroje s měřicím ústrojím</t>
  </si>
  <si>
    <t>SO 20.06</t>
  </si>
  <si>
    <t>751</t>
  </si>
  <si>
    <t>Větrání haly</t>
  </si>
  <si>
    <t>42914553</t>
  </si>
  <si>
    <t xml:space="preserve"> "`` ```zařízení OV-3, OV-4, OV-5, OV-6`"_x000d_
 4 = 4,000 [A]_x000d_
 Celkem: 4 = 4,000 [B]_x000d_</t>
  </si>
  <si>
    <t>SO 20.07</t>
  </si>
  <si>
    <t>kamenivo drcené hrubé frakce 8/16</t>
  </si>
  <si>
    <t>kamenivo drcené hrubé frakce 32/63</t>
  </si>
  <si>
    <t>Lapač střešních splavenin z PP se zápachovou klapkou a lapacím košem DN 110</t>
  </si>
  <si>
    <t>871275221</t>
  </si>
  <si>
    <t>Kanalizační potrubí z tvrdého PVC-systém KG tuhost třídy SN8 DN125</t>
  </si>
  <si>
    <t>871315221</t>
  </si>
  <si>
    <t>Kanalizační potrubí z tvrdého PVC-systém KG tuhost třídy SN8 DN150</t>
  </si>
  <si>
    <t>877355121</t>
  </si>
  <si>
    <t>Výřez a montáž tvarovek odbočných na potrubí z kanalizačních trub z PVC DN 150</t>
  </si>
  <si>
    <t>SO 20.08</t>
  </si>
  <si>
    <t>703413</t>
  </si>
  <si>
    <t>ELEKTROINSTALAČNÍ TRUBKA PLASTOVÁ VČETNĚ UPEVNĚNÍ A PŘÍSLUŠENSTVÍ DN PRŮMĚRU PŘES 40 MM</t>
  </si>
  <si>
    <t>741172</t>
  </si>
  <si>
    <t>KRABICE (ROZVODKA) INSTALAČNÍ KABELOVÁ VE VYŠŠÍM KRYTÍ - MIN. IP 44 VČETNĚ PRŮCHODEK SE SVORKAMI 3-F DO 10 MM2</t>
  </si>
  <si>
    <t>742F42</t>
  </si>
  <si>
    <t>KABEL NN NEBO VODIČ JEDNOŽÍLOVÝ CU FLEXIBILNÍ OD 4 DO 16 MM2</t>
  </si>
  <si>
    <t>75O5M2</t>
  </si>
  <si>
    <t>PZTS, SIRÉNA VENKOVNÍ - DODÁVKA</t>
  </si>
  <si>
    <t>SO 21</t>
  </si>
  <si>
    <t>631361821</t>
  </si>
  <si>
    <t>Výztuž mazanin 10 505 (R) nebo BSt 500</t>
  </si>
  <si>
    <t xml:space="preserve"> "`` ```přidání výztuže podlahy P1, P2 v místě zvedáků`"_x000d_
 "```dle výpisu výztuže`"_x000d_
 3.2645 = 3,265 [A]_x000d_
 Celkem: 3.265 = 3,265 [B]_x000d_</t>
  </si>
  <si>
    <t xml:space="preserve"> "`` ```přidání výztuže podlahy P1, P2 v místě zvedáků`"_x000d_
 "```dle výpisu výztuže`"_x000d_
 0.834 = 0,834 [A]_x000d_
 Celkem: 0.834 = 0,834 [B]_x000d_</t>
  </si>
  <si>
    <t>PS 07</t>
  </si>
  <si>
    <t>Zásyp jam při elektromontážích ručně bez zhutnění</t>
  </si>
  <si>
    <t xml:space="preserve"> 1.375 speciální jílová směs = 1,375 [A]_x000d_
 55 písek = 55,000 [B]_x000d_
 Celkem: 1.375+55 = 56,375 [C]_x000d_</t>
  </si>
  <si>
    <t>PS 13</t>
  </si>
  <si>
    <t>75J311</t>
  </si>
  <si>
    <t>KABEL SDĚLOVACÍ PRO STRUKTUROVANOU KABELÁŽ UTP</t>
  </si>
  <si>
    <t>75J31X</t>
  </si>
  <si>
    <t>KABEL SDĚLOVACÍ PRO STRUKTUROVANOU KABELÁŽ UTP - MONTÁŽ</t>
  </si>
  <si>
    <t>75J921</t>
  </si>
  <si>
    <t>OPTICKÝ PATCHCORD SINGLEMODE DO 5 M - DODÁVKA</t>
  </si>
  <si>
    <t>75J92X</t>
  </si>
  <si>
    <t>OPTICKÝ PATCHCORD SINGLEMODE - MONTÁŽ</t>
  </si>
  <si>
    <t>75J931</t>
  </si>
  <si>
    <t>METALICKÝ PATCHCORD DO 2M - DODÁVKA</t>
  </si>
  <si>
    <t>75J93X</t>
  </si>
  <si>
    <t>METALICKÝ PATCHCORD - MONTÁŽ</t>
  </si>
  <si>
    <t>75JA53</t>
  </si>
  <si>
    <t>ROZVADĚČ STRUKT. KABELÁŽE, PATCHPANEL 24 ZÁSUVEK - DODÁVKA</t>
  </si>
  <si>
    <t>75JA5D</t>
  </si>
  <si>
    <t>ROZVADĚČ STRUKT. KABELÁŽE, 19" PANEL DISTRIBUCE - MONTÁŽ</t>
  </si>
  <si>
    <t>75K331</t>
  </si>
  <si>
    <t>ZÁLOŽNÍ ZDROJ UPS 230 V DO 3000 VA - DODÁVKA</t>
  </si>
  <si>
    <t>75K33X</t>
  </si>
  <si>
    <t>ZÁLOŽNÍ ZDROJ UPS 230 V DO 3000 VA - MONTÁŽ</t>
  </si>
  <si>
    <t>75L421</t>
  </si>
  <si>
    <t>KAMERA DIGITÁLNÍ (IP) PEVNÁ - DODÁVKA</t>
  </si>
  <si>
    <t>75L424</t>
  </si>
  <si>
    <t>KAMERA DIGITÁLNÍ (IP) SW LICENCE</t>
  </si>
  <si>
    <t>75L42X</t>
  </si>
  <si>
    <t>KAMERA DIGITÁLNÍ (IP) - MONTÁŽ</t>
  </si>
  <si>
    <t>75L453</t>
  </si>
  <si>
    <t>KAMEROVÝ SERVER - ZÁZNAMOVÉ ZAŘÍZENÍ, DO 32 KAMER (HW, SW) - DODÁVKA</t>
  </si>
  <si>
    <t>75L457</t>
  </si>
  <si>
    <t>KAMEROVÝ SERVER - HDD PŘES 2 TB, PRO PROVOZ 24/7 - DODÁVKA</t>
  </si>
  <si>
    <t>75L45X</t>
  </si>
  <si>
    <t>KAMEROVÝ SERVER - MONTÁŽ</t>
  </si>
  <si>
    <t>75L461</t>
  </si>
  <si>
    <t>KLIENSTKÉ PRACOVIŠTĚ - KOMPLETNÍ PRACOVNÍ STANICE (HW, SW, MONITOR) - DODÁVKA</t>
  </si>
  <si>
    <t>75L46X</t>
  </si>
  <si>
    <t>KLIENSTKÉ PRACOVIŠTĚ - MONTÁŽ</t>
  </si>
  <si>
    <t>75L481</t>
  </si>
  <si>
    <t>PŘÍSLUŠENSTVÍ KS - ROZVODNÁ SKŘÍŇ KS - DODÁVKA</t>
  </si>
  <si>
    <t>75L482</t>
  </si>
  <si>
    <t>PŘÍSLUŠENSTVÍ KS - PŘEPĚŤOVÁ OCHRANA PRO KS - DODÁVKA</t>
  </si>
  <si>
    <t>75L48X</t>
  </si>
  <si>
    <t>PŘÍSLUŠENSTVÍ KS - MONTÁŽ</t>
  </si>
  <si>
    <t>75L491</t>
  </si>
  <si>
    <t>ZPROVOZNĚNÍ A NASTAVENÍ KAMERY</t>
  </si>
  <si>
    <t>75L493</t>
  </si>
  <si>
    <t>ZPROVOZNĚNÍ A NASTAVENÍ KAMEROVÉHO SYSTÉMU</t>
  </si>
  <si>
    <t>75L494</t>
  </si>
  <si>
    <t>ZPROVOZNĚNÍ A NASTAVENÍ ŠKOLENÍ A ZÁCVIK PERSONÁLU OBSLUHUJÍCÍHO KAMEROVÝ SYSTÉM</t>
  </si>
  <si>
    <t>75M916</t>
  </si>
  <si>
    <t>DATOVÁ INFRASTRUKTURA LAN, L2 SWITCH STŘEDNÍ 24XGE POE+, POKROČILÝ - DODÁVKA</t>
  </si>
  <si>
    <t>75M91X</t>
  </si>
  <si>
    <t>DATOVÁ INFRASTRUKTURA LAN, SWITCH ETHERNET L2 - MONTÁŽ</t>
  </si>
  <si>
    <t>75M967</t>
  </si>
  <si>
    <t>DATOVÁ INFRASTRUKTURA LAN, MEDIAKONVERTOR - ETHERNET, SAMOSTATNÝ - DODÁVKA</t>
  </si>
  <si>
    <t>75M97X</t>
  </si>
  <si>
    <t>PŘEVODNÍK - MONTÁŽ</t>
  </si>
  <si>
    <t>SO 06</t>
  </si>
  <si>
    <t>113107171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</si>
  <si>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</si>
  <si>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100 do 150 mm</t>
  </si>
  <si>
    <t>113107222</t>
  </si>
  <si>
    <t>Odstranění podkladů nebo krytů strojně plochy jednotlivě přes 200 m2 s přemístěním hmot na skládku na vzdálenost do 20 m nebo s naložením na dopravní prostředek z kameniva hrubého drceného, o tl. vrstvy přes 100 do 200 mm</t>
  </si>
  <si>
    <t>113107243</t>
  </si>
  <si>
    <t>Odstranění podkladů nebo krytů strojně plochy jednotlivě přes 200 m2 s přemístěním hmot na skládku na vzdálenost do 20 m nebo s naložením na dopravní prostředek živičných, o tl. vrstvy přes 100 do 150 mm</t>
  </si>
  <si>
    <t>122252205</t>
  </si>
  <si>
    <t>Odkopávky a prokopávky nezapažené pro silnice a dálnice strojně v hornině třídy těžitelnosti I přes 500 do 1 000 m3</t>
  </si>
  <si>
    <t>132251104</t>
  </si>
  <si>
    <t>Hloubení nezapažených rýh šířky do 800 mm strojně s urovnáním dna do předepsaného profilu a spádu v hornině třídy těžitelnosti I skupiny 3 přes 100 m3</t>
  </si>
  <si>
    <t>171201231</t>
  </si>
  <si>
    <t>903</t>
  </si>
  <si>
    <t>NEOCEŇOVAT - Poplatek za uložení stavebního odpadu na recyklační skládce (skládkovné) zeminy a kamení zatříděného do Katalogu odpadů pod kódem 17 05 04</t>
  </si>
  <si>
    <t>Poplatek za uložení stavebního odpadu na recyklační skládce (skládkovné) zeminy a kamení zatříděného do Katalogu odpadů pod kódem 17 05 04</t>
  </si>
  <si>
    <t>181102302</t>
  </si>
  <si>
    <t>Úprava pláně v zářezech se zhutněním</t>
  </si>
  <si>
    <t>212752213</t>
  </si>
  <si>
    <t>Trativod z drenážních trubek plastových flexibilních D do 160 mm včetně lože otevřený výkop</t>
  </si>
  <si>
    <t>430321515</t>
  </si>
  <si>
    <t>Schodišťové konstrukce a rampy z betonu železového (bez výztuže) stupně, schodnice, ramena, podesty s nosníky tř. C 20/25</t>
  </si>
  <si>
    <t>564772111</t>
  </si>
  <si>
    <t>Podklad z tříděné strusky 0-63 tl 250 mm - výměnná vrstva</t>
  </si>
  <si>
    <t>564831111</t>
  </si>
  <si>
    <t>Podklad ze štěrkodrti ŠD s rozprostřením a zhutněním plochy přes 100 m2, po zhutnění tl. 100 mm</t>
  </si>
  <si>
    <t>564861111</t>
  </si>
  <si>
    <t>Podklad ze štěrkodrti ŠD s rozprostřením a zhutněním plochy přes 100 m2, po zhutnění tl. 200 mm</t>
  </si>
  <si>
    <t>565155111</t>
  </si>
  <si>
    <t>Asfaltový beton vrstva podkladní ACP 16 (obalované kamenivo střednězrnné - OKS) s rozprostřením a zhutněním v pruhu šířky přes 1,5 do 3 m, po zhutnění tl. 70 mm</t>
  </si>
  <si>
    <t>577134211</t>
  </si>
  <si>
    <t>Asfaltový beton vrstva obrusná ACO 11 (ABS) s rozprostřením a se zhutněním z nemodifikovaného asfaltu v pruhu šířky do 3 m tř. II, po zhutnění tl. 40 mm</t>
  </si>
  <si>
    <t>637211121</t>
  </si>
  <si>
    <t>Okapový chodník z dlaždic betonových do písku se zalitím spár cementovou maltou, tl. dlaždic 40 mm</t>
  </si>
  <si>
    <t>286171020</t>
  </si>
  <si>
    <t>trubka kanalizační PP MASTER SN 10, dl. 1m, DN 150</t>
  </si>
  <si>
    <t>592238500</t>
  </si>
  <si>
    <t>dno betonové pro uliční vpusť s výtokovým otvorem TBV-Q 450/330/1a 45x33x5 cm</t>
  </si>
  <si>
    <t>592238540</t>
  </si>
  <si>
    <t>skruž betonová pro uliční vpusťs výtokovým otvorem PVC TBV-Q 450/350/3a, 45x35x5 cm</t>
  </si>
  <si>
    <t>592238730</t>
  </si>
  <si>
    <t>mříž M3 C250 DIN 19583-11 500/500 mm</t>
  </si>
  <si>
    <t>592238750</t>
  </si>
  <si>
    <t>koš pozink. D1 DIN 4052, nízký, pro rám 500/300</t>
  </si>
  <si>
    <t>592238760</t>
  </si>
  <si>
    <t>rám zabetonovaný DIN 19583-9 500/500 mm</t>
  </si>
  <si>
    <t>871310310</t>
  </si>
  <si>
    <t>Montáž kanalizačního potrubí z plastů z polypropylenu PP hladkého plnostěnného SN 10 DN 150</t>
  </si>
  <si>
    <t>895941111</t>
  </si>
  <si>
    <t>Zřízení vpusti kanalizační uliční z betonových dílců typ UV-50 normální</t>
  </si>
  <si>
    <t>592174500</t>
  </si>
  <si>
    <t>obrubník betonový chodníkový ABO 1-15 100x15x30 cm</t>
  </si>
  <si>
    <t>59221013</t>
  </si>
  <si>
    <t>trouba mikroštěrbinová betonová s přerušovanou štěrbinou spád dna 0,5% 220x260mm</t>
  </si>
  <si>
    <t>59221636</t>
  </si>
  <si>
    <t>vpusťový komplet pro mikroštěrbinovou troubu 220x260x1000mm</t>
  </si>
  <si>
    <t>59221638</t>
  </si>
  <si>
    <t>čisticí kus pro mikroštěrbinovou troubu 220x260x1000mm</t>
  </si>
  <si>
    <t>59221641</t>
  </si>
  <si>
    <t>záslepka pro mikroštěrbinovou troubu 220x260x120mm</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</si>
  <si>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</si>
  <si>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</si>
  <si>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</si>
  <si>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935114212</t>
  </si>
  <si>
    <t>Osazení mikroštěrbinového odvodňovacího betonového žlabu 220x260 mm se spádem dna 0,5 %</t>
  </si>
  <si>
    <t>935114213</t>
  </si>
  <si>
    <t>Osazení záslepky mikroštěrbinového odvodňovacího betonového žlabu 220x260 mm</t>
  </si>
  <si>
    <t>935114214</t>
  </si>
  <si>
    <t>Osazení čisticího kusu mikroštěrbinového odvodňovacího betonového žlabu 220x260 mm</t>
  </si>
  <si>
    <t>935114215</t>
  </si>
  <si>
    <t>Osazení vpusťového kompletu mikroštěrbinového odvodňovacího betonového žlabu 220x260 mm</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</si>
  <si>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</si>
  <si>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</si>
  <si>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</si>
  <si>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</si>
  <si>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997221645</t>
  </si>
  <si>
    <t>997221861</t>
  </si>
  <si>
    <t>916</t>
  </si>
  <si>
    <t>NEOCEŇOVAT - Poplatek za uložení stavebního odpadu na recyklační skládce (skládkovné) z prostého betonu zatříděného do Katalogu odpadů pod kódem 17 01 01</t>
  </si>
  <si>
    <t>Poplatek za uložení stavebního odpadu na recyklační skládce (skládkovné) z prostého betonu zatříděného do Katalogu odpadů pod kódem 17 01 01</t>
  </si>
  <si>
    <t>997221873</t>
  </si>
  <si>
    <t>917</t>
  </si>
  <si>
    <t>997221875</t>
  </si>
  <si>
    <t>918</t>
  </si>
  <si>
    <t>NEOCEŇOVAT - Poplatek za uložení stavebního odpadu na recyklační skládce (skládkovné) asfaltového bez obsahu dehtu zatříděného do Katalogu odpadů pod kódem 17 0</t>
  </si>
  <si>
    <t>Poplatek za uložení stavebního odpadu na recyklační skládce (skládkovné) asfaltového bez obsahu dehtu zatříděného do Katalogu odpadů pod kódem 17 03 02</t>
  </si>
  <si>
    <t>SO 08</t>
  </si>
  <si>
    <t>27</t>
  </si>
  <si>
    <t>Zakládání - základy</t>
  </si>
  <si>
    <t>272313611</t>
  </si>
  <si>
    <t>Základy z betonu prostého klenby z betonu kamenem neprokládaného tř. C 16/20</t>
  </si>
  <si>
    <t>Kabelový žlab NEREZ, neděrovaný NIXKZN 50x62, vč.víka a přísl.</t>
  </si>
  <si>
    <t>Montáž závěsu na stěnu pro drátěný žlab, nerez</t>
  </si>
  <si>
    <t>Závěs na stěnu pro drátěný žlab, nerez</t>
  </si>
  <si>
    <t>Instal. trubka o20 - UV stabilní (pro VO na objektu trafostanice)</t>
  </si>
  <si>
    <t>Nerez. truka o60, délka 4m (jako stožár pro uchycení svítidel na trafostanici)</t>
  </si>
  <si>
    <t>Montáž nerez. truka o60, délka 4m</t>
  </si>
  <si>
    <t>Montáž nerez. konzoly do zdi</t>
  </si>
  <si>
    <t>Nerez. konzola do zdi</t>
  </si>
  <si>
    <t>Montáž příchytek kovových průměru do 40 mm</t>
  </si>
  <si>
    <t>Dovoz betonu</t>
  </si>
  <si>
    <t>trubka elektroinstalační ohebná dvouplášťová korugovaná (chránička) D 94/110mm, HDPE+LDPE</t>
  </si>
  <si>
    <t>Výstražná fólie pro krytí kabelů šířky 25 cm</t>
  </si>
  <si>
    <t>741110001</t>
  </si>
  <si>
    <t>Montáž trubek elektroinstalačních s nasunutím nebo našroubováním do krabic plastových tuhých, uložených pevně, vnější O přes 16 do 23 mm</t>
  </si>
  <si>
    <t>741110053</t>
  </si>
  <si>
    <t>Montáž trubek elektroinstalačních s nasunutím nebo našroubováním do krabic plastových ohebných, uložených volně, vnější O přes 35 mm</t>
  </si>
  <si>
    <t>34111006</t>
  </si>
  <si>
    <t>kabel instalační jádro Cu plné izolace PVC plášť PVC 450/750V (CYKY) 2x2,5mm2</t>
  </si>
  <si>
    <t>34111042</t>
  </si>
  <si>
    <t>kabel instalační jádro Cu plné izolace PVC plášť PVC 450/750V (CYKY) 3x4mm2</t>
  </si>
  <si>
    <t>34111048</t>
  </si>
  <si>
    <t>kabel instalační jádro Cu plné izolace PVC plášť PVC 450/750V (CYKY) 3x6mm2</t>
  </si>
  <si>
    <t>Montáž kabelů měděných bez ukončení uložených volně nebo v liště plných kulatých (např. CYKY) počtu a průřezu žil 2x1,5 až 6 mm2</t>
  </si>
  <si>
    <t xml:space="preserve"> 200CYKY 3x6 = 200,000 [A]_x000d_
 65CYKY 3x4 = 65,000 [B]_x000d_
 20CYKY 3x1,5 = 20,000 [C]_x000d_
 190CYKY 3x2,5 = 190,000 [D]_x000d_
 Celkem: 200+65+20+190 = 475,000 [E]_x000d_</t>
  </si>
  <si>
    <t>741130134</t>
  </si>
  <si>
    <t>Ukončení šňůr se zapojením počtu a průřezu žil 4x10 mm2</t>
  </si>
  <si>
    <t xml:space="preserve">Prostorový světlomet LED - 76W;  IP66; tř.I, dle specifikace</t>
  </si>
  <si>
    <t xml:space="preserve">Prostorový světlomet LED - 28W;  IP66; tř.I, dle specifikace</t>
  </si>
  <si>
    <t xml:space="preserve">Pouliční svítidlo LED - 15W;  IP66; tř.II, dle specifikace</t>
  </si>
  <si>
    <t xml:space="preserve">Prostorový světlomet LED - 179W;  IP66; tř.II, dle specifikace</t>
  </si>
  <si>
    <t xml:space="preserve">Pouliční svítidlo LED - 77W;  IP66; tř.II, dle specifikace</t>
  </si>
  <si>
    <t>Sklopný stožár, výška 12m, vyvažován hydraulicky, dle specifikace</t>
  </si>
  <si>
    <t>Sklápěcí zařízení stožárů, dle specifikace</t>
  </si>
  <si>
    <t>Výložník jednoduchý na čep stožáru typ.FL4/1</t>
  </si>
  <si>
    <t>210204011</t>
  </si>
  <si>
    <t>Montáž stožárů osvětlení samostatně stojících ocelových, délky do 12 m</t>
  </si>
  <si>
    <t>210204103</t>
  </si>
  <si>
    <t>Montáž výložníků osvětlení jednoramenných sloupových, hmotnosti do 35 kg</t>
  </si>
  <si>
    <t>210204202</t>
  </si>
  <si>
    <t>Montáž elektrovýzbroje stožárů osvětlení 2 okruhy</t>
  </si>
  <si>
    <t>Měření osvětlovacího zařízení izolačního stavu svítidel na pracovišti do 200 ks svítidel</t>
  </si>
  <si>
    <t>SO 09</t>
  </si>
  <si>
    <t>131201201</t>
  </si>
  <si>
    <t>Hloubení jam zapažených v hornině tř. 3 objemu do 100 m3</t>
  </si>
  <si>
    <t>131201209</t>
  </si>
  <si>
    <t>Příplatek za lepivost u hloubení jam zapažených v hornině tř. 3</t>
  </si>
  <si>
    <t>275313711</t>
  </si>
  <si>
    <t>Základové patky z betonu tř. C 20/25</t>
  </si>
  <si>
    <t>Zřízení bednění základových patek</t>
  </si>
  <si>
    <t>Odstranění bednění základových patek</t>
  </si>
  <si>
    <t>3-10R</t>
  </si>
  <si>
    <t>D+M Průběžný sloupek hladký 150/150/2800</t>
  </si>
  <si>
    <t>3-11R</t>
  </si>
  <si>
    <t>D+M Koncový sloupek hladký pravý 150/150/2800</t>
  </si>
  <si>
    <t>3-12R</t>
  </si>
  <si>
    <t>D+M Koncový sloupek hladký levý150/150/2800</t>
  </si>
  <si>
    <t>3-13R</t>
  </si>
  <si>
    <t>D+M Průběžný sloupek hladký 150/150/3000(3200)</t>
  </si>
  <si>
    <t>3-14R</t>
  </si>
  <si>
    <t>D+M Koncový sloupek hladký pravý 150/150/3000(3200)</t>
  </si>
  <si>
    <t>3-15R</t>
  </si>
  <si>
    <t>D+M Koncový sloupek hladký levý 150/150/3000(3200)</t>
  </si>
  <si>
    <t>3-16R</t>
  </si>
  <si>
    <t>Sanace stávajících betonových sloupků kompletní skladba vč. přípravy povrchu</t>
  </si>
  <si>
    <t>3-1R</t>
  </si>
  <si>
    <t>D+M Plotová výplň - panel hladký 2070/400/45</t>
  </si>
  <si>
    <t>3-2R</t>
  </si>
  <si>
    <t>D+M Plotová výplň - panel hladký 1580/400/45</t>
  </si>
  <si>
    <t>3-3R</t>
  </si>
  <si>
    <t>D+M Plotová výplň - panel hladký 2070/200/45</t>
  </si>
  <si>
    <t>3-4R</t>
  </si>
  <si>
    <t>D+M Plotová výplň - panel hladký 1970/400/45</t>
  </si>
  <si>
    <t>3-5R</t>
  </si>
  <si>
    <t>D+M Plotová výplň - panel hladký 1970/200/45</t>
  </si>
  <si>
    <t>3-6R</t>
  </si>
  <si>
    <t>D+M Plotová výplň - panel hladký 1670/400/45</t>
  </si>
  <si>
    <t>3-7R</t>
  </si>
  <si>
    <t>D+M Plotová výplň - panel hladký 1260/400/45</t>
  </si>
  <si>
    <t>3-8R</t>
  </si>
  <si>
    <t>D+M Plotová výplň - panel hladký 1740/400/45</t>
  </si>
  <si>
    <t>3-9R</t>
  </si>
  <si>
    <t>D+M Plotová výplň - panel hladký 1150/400/45</t>
  </si>
  <si>
    <t>553-2R</t>
  </si>
  <si>
    <t>Dodávka bavoletů a žiletkového drátu zinkované</t>
  </si>
  <si>
    <t>998767201</t>
  </si>
  <si>
    <t>Přesun hmot procentní pro zámečnické konstrukce v objektech v do 6 m</t>
  </si>
  <si>
    <t>96</t>
  </si>
  <si>
    <t>Bourání konstrukcí</t>
  </si>
  <si>
    <t>767996802</t>
  </si>
  <si>
    <t>Demontáž atypických zámečnických konstrukcí rozebráním hmotnosti jednotlivých dílů do 100 kg</t>
  </si>
  <si>
    <t>962052211</t>
  </si>
  <si>
    <t>Bourání zdiva nadzákladového ze ŽB přes 1 m3</t>
  </si>
  <si>
    <t>979081111</t>
  </si>
  <si>
    <t>Odvoz suti a vybour. hmot na skládku do 1 km, kontejnerem 7 t</t>
  </si>
  <si>
    <t>979081121</t>
  </si>
  <si>
    <t>Příplatek k odvozu za každý další 1 km, kontejnerem 7 t</t>
  </si>
  <si>
    <t>979082111</t>
  </si>
  <si>
    <t>Vnitrostaveništní doprava suti do 10 m</t>
  </si>
  <si>
    <t>979082121</t>
  </si>
  <si>
    <t>Příplatek k vnitrost. dopravě suti za dalších 5 m</t>
  </si>
  <si>
    <t>998152121R</t>
  </si>
  <si>
    <t>Přesun hmot, oplocení, zvláštní obj. monol. do 3 m</t>
  </si>
  <si>
    <t>SO 10</t>
  </si>
  <si>
    <t>00572410</t>
  </si>
  <si>
    <t>osivo směs travní parková</t>
  </si>
  <si>
    <t xml:space="preserve"> 91 * 0.015 = 1,365 [A]_x000d_
 Celkem: 1.365 = 1,365 [B]_x000d_</t>
  </si>
  <si>
    <t xml:space="preserve"> 20.00*1.25 = 25,000 [A]_x000d_
 Celkem: 25 = 25,000 [B]_x000d_</t>
  </si>
  <si>
    <t xml:space="preserve"> 20.00*(1.25+2.00) = 65,000 [A]_x000d_
 Celkem: 65 = 65,000 [B]_x000d_</t>
  </si>
  <si>
    <t xml:space="preserve"> 5*1.25 = 6,250 [A]_x000d_
 Celkem: 6.25 = 6,250 [B]_x000d_</t>
  </si>
  <si>
    <t xml:space="preserve"> 10*1.25 = 12,500 [A]_x000d_
 Celkem: 12.5 = 12,500 [B]_x000d_</t>
  </si>
  <si>
    <t>119002121</t>
  </si>
  <si>
    <t>Pomocné konstrukce při zabezpečení výkopu vodorovné pochozí přechodová lávka délky do 2 m včetně zábradlí zřízení</t>
  </si>
  <si>
    <t>119002122</t>
  </si>
  <si>
    <t>Pomocné konstrukce při zabezpečení výkopu vodorovné pochozí přechodová lávka délky do 2 m včetně zábradlí odstranění</t>
  </si>
  <si>
    <t>119002411</t>
  </si>
  <si>
    <t>Pomocné konstrukce při zabezpečení výkopu vodorovné pojízdné z tlustého ocelového plechu šířky výkopu do 1 m zřízení</t>
  </si>
  <si>
    <t xml:space="preserve"> 2.50*4.00 = 10,000 [A]_x000d_
 Celkem: 10 = 10,000 [B]_x000d_</t>
  </si>
  <si>
    <t>119002412</t>
  </si>
  <si>
    <t>Pomocné konstrukce při zabezpečení výkopu vodorovné pojízdné z tlustého ocelového plechu šířky výkopu do 1 m odstranění</t>
  </si>
  <si>
    <t>119003131</t>
  </si>
  <si>
    <t>Pomocné konstrukce při zabezpečení výkopu svislé výstražná páska zřízení</t>
  </si>
  <si>
    <t xml:space="preserve"> (287.50-62.00-18.00)*2 = 415,000 [A]_x000d_
 Celkem: 415 = 415,000 [B]_x000d_</t>
  </si>
  <si>
    <t>119003132</t>
  </si>
  <si>
    <t>Pomocné konstrukce při zabezpečení výkopu svislé výstražná páska odstranění</t>
  </si>
  <si>
    <t>119003217</t>
  </si>
  <si>
    <t>Pomocné konstrukce při zabezpečení výkopu svislé ocelové mobilní oplocení, výšky do 1,5 m panely vyplněné dráty zřízení</t>
  </si>
  <si>
    <t xml:space="preserve"> (62.00-20.00-4.00)*2 = 76,000 [A]_x000d_
 Celkem: 76 = 76,000 [B]_x000d_</t>
  </si>
  <si>
    <t>119003218</t>
  </si>
  <si>
    <t>Pomocné konstrukce při zabezpečení výkopu svislé ocelové mobilní oplocení, výšky do 1,5 m panely vyplněné dráty odstranění</t>
  </si>
  <si>
    <t xml:space="preserve"> "`` ``hloubka 1,80 m   "_x000d_
 (6.25+12.50)*1.80*2.00 = 67,500 [A]_x000d_
 Celkem: 67.5 = 67,500 [B]_x000d_</t>
  </si>
  <si>
    <t>121151104</t>
  </si>
  <si>
    <t>Sejmutí ornice strojně při souvislé ploše do 100 m2, tl. vrstvy přes 200 do 250 mm</t>
  </si>
  <si>
    <t xml:space="preserve"> 26.00*1.20*0.25 = 7,800 [A]_x000d_
 Celkem: 7.8 = 7,800 [B]_x000d_</t>
  </si>
  <si>
    <t>122702119</t>
  </si>
  <si>
    <t>Odkopávky a prokopávky výsypek Příplatek k cenám za lepivost zemin</t>
  </si>
  <si>
    <t xml:space="preserve"> 689.894+27.00 = 716,894 [A]_x000d_
 Celkem: 716.894 = 716,894 [B]_x000d_</t>
  </si>
  <si>
    <t>132212121</t>
  </si>
  <si>
    <t>Hloubení zapažených rýh šířky do 800 mm ručně s urovnáním dna do předepsaného profilu a spádu v hornině třídy těžitelnosti I skupiny 3 soudržných</t>
  </si>
  <si>
    <t xml:space="preserve"> "`` ```Výkopy v místech překážek`"_x000d_
 15*0.60*2.00*1.50 = 27,000 [A]_x000d_
 Celkem: 27 = 27,000 [B]_x000d_</t>
  </si>
  <si>
    <t>132251255</t>
  </si>
  <si>
    <t>Hloubení nezapažených rýh šířky přes 800 do 2 000 mm strojně s urovnáním dna do předepsaného profilu a spádu v hornině třídy těžitelnosti I skupiny 3 přes 500 d</t>
  </si>
  <si>
    <t>Hloubení nezapažených rýh šířky přes 800 do 2 000 mm strojně s urovnáním dna do předepsaného profilu a spádu v hornině třídy těžitelnosti I skupiny 3 přes 500 do 1 000 m3</t>
  </si>
  <si>
    <t xml:space="preserve"> "`` ``Výkop větev A - A.4   "_x000d_
 596.00 = 596,000 [A]_x000d_
 "``odpočet, protlak a sanace   "_x000d_
 20.00*1.25*2.50*-1 = -62,500 [B]_x000d_
 18.00*1.25*2.30*-1 = -51,750 [C]_x000d_
 "``Rozšíření pro montážní šachty protlaku   "_x000d_
 4.00*2.50*3.00*2 = 60,000 [D]_x000d_
 "``Výkop větev B   "_x000d_
 23.40 = 23,400 [E]_x000d_
 "``Přípojky, průměrná hloubka 1,30 m   "_x000d_
 80.50*1.00*1.30 = 104,650 [F]_x000d_
 Mezisoučet: 596+-62.5+-51.75+60+23.4+104.65 = 669,800 [G]_x000d_
 "``Rozšíření v místě šachet a napojení přípojek 3%   "_x000d_
 669.80*0.03 = 20,094 [H]_x000d_
 Celkem: 596+-62.5+-51.75+60+23.4+104.65+20.094 = 689,894 [I]_x000d_</t>
  </si>
  <si>
    <t>14033234</t>
  </si>
  <si>
    <t>trubka ocelová bezešvá hladká tl 10mm ČSN 41 1375.1 D 426mm</t>
  </si>
  <si>
    <t>141721223</t>
  </si>
  <si>
    <t>Řízený zemní protlak délky protlaku do 50 m v hornině třídy těžitelnosti I a II, skupiny 1 až 4 včetně zatažení trub v hloubce do 6 m průměru vrtu přes 450 do 5</t>
  </si>
  <si>
    <t>Řízený zemní protlak délky protlaku do 50 m v hornině třídy těžitelnosti I a II, skupiny 1 až 4 včetně zatažení trub v hloubce do 6 m průměru vrtu přes 450 do 500 mm</t>
  </si>
  <si>
    <t xml:space="preserve"> "`` ``Větev A-A.4   "_x000d_
 354.90 = 354,900 [A]_x000d_
 "``Větev B   "_x000d_
 38.50 = 38,500 [B]_x000d_
 "``přípojky   "_x000d_
 80.50*1.30*2 = 209,300 [C]_x000d_
 Celkem: 354.9+38.5+209.3 = 602,700 [D]_x000d_</t>
  </si>
  <si>
    <t>151101102</t>
  </si>
  <si>
    <t>Zřízení pažení a rozepření stěn rýh pro podzemní vedení příložné pro jakoukoliv mezerovitost, hloubky přes 2 do 4 m</t>
  </si>
  <si>
    <t xml:space="preserve"> "`` ``Větev A - A.4   "_x000d_
 779.10 = 779,100 [A]_x000d_
 "``Rozšíření v místě montážních jam protlaku   "_x000d_
 2*(4.00+2.50)*2*3.00 = 78,000 [B]_x000d_
 Celkem: 779.1+78 = 857,100 [C]_x000d_</t>
  </si>
  <si>
    <t>151101112</t>
  </si>
  <si>
    <t>Odstranění pažení a rozepření stěn rýh pro podzemní vedení s uložením materiálu na vzdálenost do 3 m od kraje výkopu příložné, hloubky přes 2 do 4 m</t>
  </si>
  <si>
    <t>161101101</t>
  </si>
  <si>
    <t>Svislé přemístění výkopku z horniny tř. 1 až 4 hl výkopu do 2,5 m</t>
  </si>
  <si>
    <t xml:space="preserve"> (689.89+27.00)*0.55 = 394,290 [A]_x000d_
 Celkem: 394.29 = 394,290 [B]_x000d_</t>
  </si>
  <si>
    <t xml:space="preserve"> 689.89+27.00 = 716,890 [A]_x000d_
 26.00*1.25*2.70*-1 = -87,750 [B]_x000d_
 Celkem: 716.89+-87.75 = 629,140 [C]_x000d_</t>
  </si>
  <si>
    <t xml:space="preserve"> 629.14*1.80 = 1132,452 [A]_x000d_
 Celkem: 1132.452 = 1132,452 [B]_x000d_</t>
  </si>
  <si>
    <t xml:space="preserve"> 689.89+27.00 = 716,890 [A]_x000d_
 "``Obsyp a lože kanalizace   "_x000d_
 (287.70-20.00-18.00)*1.20*0.65*-1 = -194,766 [B]_x000d_
 "``Obsyp a lože odbočky   "_x000d_
 80.50*1.00*0.55*-1 = -44,275 [C]_x000d_
 Celkem: 716.89+-194.766+-44.275 = 477,849 [D]_x000d_</t>
  </si>
  <si>
    <t xml:space="preserve"> "`` ```Kanalizace`"_x000d_
 (287.70-20.00-18.00)*1.20*0.55 = 164,802 [A]_x000d_
 "```Odbočky`"_x000d_
 80.50*1.00*0.45 = 36,225 [B]_x000d_
 "```Vytlačená zemina`"_x000d_
 (162.00-18.00-20.00)*0.30*0.30*3.14159265359/4*-1 = -8,765 [C]_x000d_
 (22.10+97.60)*0.25*0.25*3.14159265359/4*-1 = -5,876 [D]_x000d_
 Celkem: 164.802+36.225+-8.765+-5.876 = 186,386 [E]_x000d_</t>
  </si>
  <si>
    <t xml:space="preserve"> 26.00*3.50 = 91,000 [A]_x000d_
 Celkem: 91 = 91,000 [B]_x000d_</t>
  </si>
  <si>
    <t>181411131</t>
  </si>
  <si>
    <t>Založení trávníku na půdě předem připravené plochy do 1000 m2 výsevem včetně utažení parkového v rovině nebo na svahu do 1:5</t>
  </si>
  <si>
    <t>182301124</t>
  </si>
  <si>
    <t>Rozprostření ornice pl do 500 m2 ve svahu přes 1:5 tl vrstvy do 250 mm</t>
  </si>
  <si>
    <t xml:space="preserve"> 26.00*1.20 = 31,200 [A]_x000d_
 Celkem: 31.2 = 31,200 [B]_x000d_</t>
  </si>
  <si>
    <t>58331289</t>
  </si>
  <si>
    <t>kamenivo těžené drobné frakce 0/2</t>
  </si>
  <si>
    <t xml:space="preserve"> 477.849 = 477,849 [A]_x000d_
 "```původní zemina`"_x000d_
 26.00*1.25*(2.70-0.65)*-1 = -66,625 [B]_x000d_
 411.224*1.65 = 678,520 [C]_x000d_
 Celkem: 477.849+-66.625+678.52 = 1089,744 [D]_x000d_</t>
  </si>
  <si>
    <t xml:space="preserve"> 186.386 * 1.67 = 311,265 [A]_x000d_
 Celkem: 311.265 = 311,265 [B]_x000d_</t>
  </si>
  <si>
    <t xml:space="preserve"> (287.70-62.00)*0.35*3.14159265359*0.08 = 19,854 [A]_x000d_
 Celkem: 19.854 = 19,854 [B]_x000d_</t>
  </si>
  <si>
    <t>386110110</t>
  </si>
  <si>
    <t>Montáž odlučovačů ropných látek betonových, průtoku 65 l/s</t>
  </si>
  <si>
    <t>59431192R</t>
  </si>
  <si>
    <t>odlučovač ropných látek ŽB, průtok 65 l/s,obj.kalové jímky 0 l,tř.zatížení D400,nádoba: základní</t>
  </si>
  <si>
    <t xml:space="preserve"> "`` ``Kanalizace   "_x000d_
 (287.50-18.00-20.00)*1.20*0.10 = 29,940 [A]_x000d_
 "``Odbočky   "_x000d_
 80.50*1.00*0.10 = 8,050 [B]_x000d_
 Celkem: 29.94+8.05 = 37,990 [C]_x000d_</t>
  </si>
  <si>
    <t xml:space="preserve"> 4.00*2.50*0.15 = 1,500 [A]_x000d_
 Celkem: 1.5 = 1,500 [B]_x000d_</t>
  </si>
  <si>
    <t>462512270</t>
  </si>
  <si>
    <t>Zához z lomového kamene neupraveného záhozového s proštěrkováním z terénu, hmotnosti jednotlivých kamenů do 200 kg</t>
  </si>
  <si>
    <t xml:space="preserve"> (0.80+1.40)/2*0.60*4.00 = 2,640 [A]_x000d_
 Celkem: 2.64 = 2,640 [B]_x000d_</t>
  </si>
  <si>
    <t>463212111</t>
  </si>
  <si>
    <t>Rovnanina z lomového kamene upraveného, tříděného jakékoliv tloušťky rovnaniny s vyklínováním spár a dutin úlomky kamene</t>
  </si>
  <si>
    <t xml:space="preserve"> (3.85+1.00)/2*3.00*0.40 = 2,910 [A]_x000d_
 Celkem: 2.91 = 2,910 [B]_x000d_</t>
  </si>
  <si>
    <t>463212191</t>
  </si>
  <si>
    <t>Rovnanina z lomového kamene upraveného, tříděného Příplatek k cenám za vypracování líce</t>
  </si>
  <si>
    <t xml:space="preserve"> (3.85+1.00)/2*3.00 = 7,275 [A]_x000d_
 Celkem: 7.275 = 7,275 [B]_x000d_</t>
  </si>
  <si>
    <t>59224010</t>
  </si>
  <si>
    <t>prstenec šachtový vyrovnávací betonový 625x100x40mm</t>
  </si>
  <si>
    <t>59224011</t>
  </si>
  <si>
    <t>prstenec šachtový vyrovnávací betonový 625x100x60mm</t>
  </si>
  <si>
    <t>59224012</t>
  </si>
  <si>
    <t>prstenec šachtový vyrovnávací betonový 625x100x80mm</t>
  </si>
  <si>
    <t>59224013</t>
  </si>
  <si>
    <t>prstenec šachtový vyrovnávací betonový 625x100x100mm</t>
  </si>
  <si>
    <t xml:space="preserve"> "`` ``Montáž potrubí ve zpevněných plochách mimo areál MEZ   "_x000d_
 20.00*1.25 = 25,000 [A]_x000d_
 Celkem: 25 = 25,000 [B]_x000d_</t>
  </si>
  <si>
    <t>28611126</t>
  </si>
  <si>
    <t>trubka kanalizační PVC DN 125x1000mm SN4</t>
  </si>
  <si>
    <t>28611177</t>
  </si>
  <si>
    <t>trubka kanalizační PVC DN 200x3000mm SN10</t>
  </si>
  <si>
    <t>28611180</t>
  </si>
  <si>
    <t>trubka kanalizační PVC DN 250x6000mm SN10</t>
  </si>
  <si>
    <t>28611182</t>
  </si>
  <si>
    <t>trubka kanalizační PVC DN 315x6000mm SN10</t>
  </si>
  <si>
    <t>28611196</t>
  </si>
  <si>
    <t>trubka kanalizační PPKGEM 160x4,9x1000mm SN10</t>
  </si>
  <si>
    <t>28611436</t>
  </si>
  <si>
    <t>odbočka kanalizační plastová s hrdlem KG 250/160/87°</t>
  </si>
  <si>
    <t>28611441</t>
  </si>
  <si>
    <t>odbočka kanalizační plastová s hrdlem KG 315/160/87°</t>
  </si>
  <si>
    <t>28611512R</t>
  </si>
  <si>
    <t>KGR redukce dlouhá DN 250/200 SN8</t>
  </si>
  <si>
    <t>28611894</t>
  </si>
  <si>
    <t>koleno kanalizační s hrdlem PP 160x45° SN10</t>
  </si>
  <si>
    <t>28613435</t>
  </si>
  <si>
    <t>potrubí kanalizační tlakové PE100 SDR17 tyče 12m se signalizační vrstvou 315x18,7mm</t>
  </si>
  <si>
    <t>55241010</t>
  </si>
  <si>
    <t>poklop třída B125, kruhový rám, vstup 600mm s ventilací</t>
  </si>
  <si>
    <t>55241015</t>
  </si>
  <si>
    <t>poklop šachtový třída D400, kruhový rám 785, vstup 600mm, s ventilací</t>
  </si>
  <si>
    <t>59224029</t>
  </si>
  <si>
    <t>dno betonové šachtové DN 300 betonový žlab i nástupnice 100x78,5x15cm</t>
  </si>
  <si>
    <t>59224066</t>
  </si>
  <si>
    <t>skruž betonová DN 1000x250 PS, 100x25x12cm</t>
  </si>
  <si>
    <t>59224068</t>
  </si>
  <si>
    <t>skruž betonová DN 1000x500 PS, 100x50x12cm</t>
  </si>
  <si>
    <t>59224070</t>
  </si>
  <si>
    <t>skruž betonová DN 1000x1000 PS, 100x100x12cm</t>
  </si>
  <si>
    <t>59224312</t>
  </si>
  <si>
    <t>kónus šachetní betonový kapsové plastové stupadlo 100x62,5x58cm</t>
  </si>
  <si>
    <t>59224315</t>
  </si>
  <si>
    <t>deska betonová zákrytová pro kruhové šachty 100/62,5x16,5cm</t>
  </si>
  <si>
    <t>871353121</t>
  </si>
  <si>
    <t>Montáž kanalizačního potrubí z plastů z tvrdého PVC těsněných gumovým kroužkem v otevřeném výkopu ve sklonu do 20 % DN 200</t>
  </si>
  <si>
    <t xml:space="preserve"> 20.00+22.10 = 42,100 [A]_x000d_
 Celkem: 42.1 = 42,100 [B]_x000d_</t>
  </si>
  <si>
    <t>871363121</t>
  </si>
  <si>
    <t>Montáž kanalizačního potrubí z plastů z tvrdého PVC těsněných gumovým kroužkem v otevřeném výkopu ve sklonu do 20 % DN 250</t>
  </si>
  <si>
    <t>871373121</t>
  </si>
  <si>
    <t>Montáž kanalizačního potrubí z plastů z tvrdého PVC těsněných gumovým kroužkem v otevřeném výkopu ve sklonu do 20 % DN 315</t>
  </si>
  <si>
    <t xml:space="preserve"> 162.00-18.00-20.00 = 124,000 [A]_x000d_
 Celkem: 124 = 124,000 [B]_x000d_</t>
  </si>
  <si>
    <t>877310310</t>
  </si>
  <si>
    <t>Montáž tvarovek na kanalizačním plastovém potrubí z polypropylenu PP nebo tvrdého PVC hladkého plnostěnného kolen, víček nebo hrdlových uzávěrů DN 150</t>
  </si>
  <si>
    <t>877310320</t>
  </si>
  <si>
    <t>Montáž tvarovek na kanalizačním plastovém potrubí z polypropylenu PP nebo tvrdého PVC hladkého plnostěnného odboček DN 150</t>
  </si>
  <si>
    <t>877370330</t>
  </si>
  <si>
    <t>Montáž tvarovek na kanalizačním plastovém potrubí z polypropylenu PP nebo tvrdého PVC hladkého plnostěnného spojek nebo redukcí DN 300</t>
  </si>
  <si>
    <t xml:space="preserve"> 287.70-22.10 = 265,600 [A]_x000d_
 Celkem: 265.6 = 265,600 [B]_x000d_</t>
  </si>
  <si>
    <t>894201111</t>
  </si>
  <si>
    <t>Dno šachet tl nad 200 mm z prostého betonu bez zvýšených nároků na prostředí tř. C 8/10</t>
  </si>
  <si>
    <t xml:space="preserve"> "`` ``Vyplněí potrubí cementovou směsí   "_x000d_
 (62.00-20.00)*0.30*0.30*3.14159265359/4 = 2,969 [A]_x000d_
 Celkem: 2.969 = 2,969 [B]_x000d_</t>
  </si>
  <si>
    <t>894411121</t>
  </si>
  <si>
    <t>Zřízení šachet kanalizačních z betonových dílců výšky vstupu do 1,50 m s obložením dna betonem tř. C 25/30, na potrubí DN přes 200 do 300</t>
  </si>
  <si>
    <t>894812206</t>
  </si>
  <si>
    <t>Revizní a čistící šachta z polypropylenu PP pro hladké trouby DN 425 šachtové dno (DN šachty / DN trubního vedení) DN 425/200 průtočné 30°,60°,90°</t>
  </si>
  <si>
    <t>894812207</t>
  </si>
  <si>
    <t>Revizní a čistící šachta z polypropylenu PP pro hladké trouby DN 425 šachtové dno (DN šachty / DN trubního vedení) DN 425/200 s přítokem tvaru T</t>
  </si>
  <si>
    <t>894812208</t>
  </si>
  <si>
    <t>Revizní a čistící šachta z polypropylenu PP pro hladké trouby DN 425 šachtové dno (DN šachty / DN trubního vedení) DN 425/200 sběrné tvaru X</t>
  </si>
  <si>
    <t>894812231</t>
  </si>
  <si>
    <t>Revizní a čistící šachta z polypropylenu PP pro hladké trouby DN 425 roura šachtová korugovaná bez hrdla, světlé hloubky 1500 mm</t>
  </si>
  <si>
    <t>894812242</t>
  </si>
  <si>
    <t>Revizní a čistící šachta z polypropylenu PP pro hladké trouby DN 425 roura šachtová korugovaná teleskopická (včetně těsnění) 750 mm</t>
  </si>
  <si>
    <t>894812249</t>
  </si>
  <si>
    <t>Revizní a čistící šachta z polypropylenu PP pro hladké trouby DN 425 roura šachtová korugovaná Příplatek k cenám 2231 - 2242 za uříznutí šachtové roury</t>
  </si>
  <si>
    <t>894812262</t>
  </si>
  <si>
    <t>Revizní a čistící šachta z polypropylenu PP pro hladké trouby DN 425 poklop litinový (pro třídu zatížení) plný do teleskopické trubky (D400)</t>
  </si>
  <si>
    <t>898161213</t>
  </si>
  <si>
    <t>Vložkování kanalizačního potrubí litinového, ocelového nebo betonového textilním rukávcem sanační tloušťky 8 mm DN 300</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</si>
  <si>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</si>
  <si>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 xml:space="preserve"> 614.286/1.6 = 383,929 [A]_x000d_
 Celkem: 383.929 = 383,929 [B]_x000d_</t>
  </si>
  <si>
    <t xml:space="preserve"> 20.00*2 = 40,000 [A]_x000d_
 Celkem: 40 = 40,000 [B]_x000d_</t>
  </si>
  <si>
    <t>997002511</t>
  </si>
  <si>
    <t>Vodorovné přemístění suti a vybouraných hmot bez naložení, se složením a hrubým urovnáním na vzdálenost do 1 km</t>
  </si>
  <si>
    <t>997006551</t>
  </si>
  <si>
    <t>Hrubé urovnání suti na skládce bez zhutnění</t>
  </si>
  <si>
    <t>997013861</t>
  </si>
  <si>
    <t>SO 12</t>
  </si>
  <si>
    <t>00572100</t>
  </si>
  <si>
    <t>osivo jetelotráva intenzivní víceletá</t>
  </si>
  <si>
    <t xml:space="preserve"> "`` ```dle výkresu číslo 101, 103 a Technické zprávy`"_x000d_
 50*0.025*1.03 = 1,288 [A]_x000d_
 Celkem: 1.288 = 1,288 [B]_x000d_</t>
  </si>
  <si>
    <t>026R</t>
  </si>
  <si>
    <t>Ornice vč. dopravy</t>
  </si>
  <si>
    <t xml:space="preserve"> 50*0.2*1.03 = 10,300 [A]_x000d_
 Celkem: 10.3 = 10,300 [B]_x000d_</t>
  </si>
  <si>
    <t xml:space="preserve"> "`` ```dle výkresu číslo 101, 103 a Technické zprávy`"_x000d_
 startovací 9.2 cílová jáma protlaku 9.2 = 9,200 [A]_x000d_
 Celkem: 9.2 = 9,200 [B]_x000d_</t>
  </si>
  <si>
    <t xml:space="preserve"> 9.2*0.5 = 4,600 [A]_x000d_
 Celkem: 4.6 = 4,600 [B]_x000d_</t>
  </si>
  <si>
    <t xml:space="preserve"> "`` ```dle výkresu číslo 101, 103 a Technické zprávy`"_x000d_
 1.6*0.8*135 = 172,800 [A]_x000d_
 Celkem: 172.8 = 172,800 [B]_x000d_</t>
  </si>
  <si>
    <t xml:space="preserve"> 172.8*0.5 = 86,400 [A]_x000d_
 Celkem: 86.4 = 86,400 [B]_x000d_</t>
  </si>
  <si>
    <t>141721113</t>
  </si>
  <si>
    <t>Řízený zemní protlak hloubky do 6 m vnějšího průměru do 110 mm v hornině tř 1 až 4</t>
  </si>
  <si>
    <t xml:space="preserve"> "`` ```dle výkresu číslo 101, 103 a Technické zprávy`"_x000d_
 15 = 15,000 [A]_x000d_
 Celkem: 15 = 15,000 [B]_x000d_</t>
  </si>
  <si>
    <t>Zřízení příložného pažení a rozepření stěn rýh hl do 4 m</t>
  </si>
  <si>
    <t xml:space="preserve"> "`` ```dle výkresu číslo 101, 103 a Technické zprávy`"_x000d_
 20*2.3*2+10*2 = 112,000 [A]_x000d_
 Celkem: 112 = 112,000 [B]_x000d_</t>
  </si>
  <si>
    <t>Odstranění příložného pažení a rozepření stěn rýh hl do 4 m</t>
  </si>
  <si>
    <t xml:space="preserve"> 112 = 112,000 [A]_x000d_
 Celkem: 112 = 112,000 [B]_x000d_</t>
  </si>
  <si>
    <t xml:space="preserve"> 172.8+9.2 = 182,000 [A]_x000d_
 Celkem: 182 = 182,000 [B]_x000d_</t>
  </si>
  <si>
    <t xml:space="preserve"> "`` ```odvoz přebytečné zeminy na skládku"_x000d_
 172.8+9.2-119.2 = 62,800 [A]_x000d_
 Celkem: 62.8 = 62,800 [B]_x000d_</t>
  </si>
  <si>
    <t>162706119</t>
  </si>
  <si>
    <t>Vodorovné přemístění výkopku bez naložení, avšak se složením zemin schopných zúrodnění, na vzdálenost Příplatek k ceně za každých dalších i započatých 1000 m</t>
  </si>
  <si>
    <t xml:space="preserve"> 62.8*4 = 251,200 [A]_x000d_
 Celkem: 251.2 = 251,200 [B]_x000d_</t>
  </si>
  <si>
    <t xml:space="preserve"> 62.8*1.7 = 106,760 [A]_x000d_
 Celkem: 106.76 = 106,760 [B]_x000d_</t>
  </si>
  <si>
    <t xml:space="preserve"> "`` ```dle výkresu číslo 101, 103 a Technické zprávy`"_x000d_
 110+9.2 = 119,200 [A]_x000d_
 Celkem: 119.2 = 119,200 [B]_x000d_</t>
  </si>
  <si>
    <t>181301103</t>
  </si>
  <si>
    <t>Rozprostření a urovnání ornice v rovině nebo ve svahu sklonu do 1:5 strojně při souvislé ploše do 100 m2, tl. vrstvy do 200 mm</t>
  </si>
  <si>
    <t xml:space="preserve"> "`` ```dle výkresu číslo 101, 103 a Technické zprávy`"_x000d_
 50 = 50,000 [A]_x000d_
 Celkem: 50 = 50,000 [B]_x000d_</t>
  </si>
  <si>
    <t>181451121</t>
  </si>
  <si>
    <t>Založení trávníku na půdě předem připravené plochy přes 1000 m2 výsevem včetně utažení lučního v rovině nebo na svahu do</t>
  </si>
  <si>
    <t>28610004</t>
  </si>
  <si>
    <t>trubka PVC tlaková hrdlovaná vodovodní dl 6m DN 125</t>
  </si>
  <si>
    <t xml:space="preserve"> 15*1.035 = 15,525 [A]_x000d_
 Celkem: 15.525 = 15,525 [B]_x000d_</t>
  </si>
  <si>
    <t xml:space="preserve"> "`` ```dle výkresu číslo 101, 103 a Technické zprávy`"_x000d_
 10.8+38.8 = 49,600 [A]_x000d_
 Celkem: 49.6 = 49,600 [B]_x000d_</t>
  </si>
  <si>
    <t>5R</t>
  </si>
  <si>
    <t>Konstrukce komunikace - asfalt</t>
  </si>
  <si>
    <t>091003000</t>
  </si>
  <si>
    <t>Ostatní náklady bez rozlišení</t>
  </si>
  <si>
    <t xml:space="preserve"> Ostatní konstrukce 1 práce (spojovací 1 těsnící materiál, revize atd.)1 = 1,000 [A]_x000d_
 Celkem: 1 = 1,000 [B]_x000d_</t>
  </si>
  <si>
    <t>28613595</t>
  </si>
  <si>
    <t>potrubí dvouvrstvé PE100 s 10% signalizační vrstvou SDR 11 32x3,0 dl 12m</t>
  </si>
  <si>
    <t>28613598</t>
  </si>
  <si>
    <t>potrubí dvouvrstvé PE100 s 10% signalizační vrstvou SDR 11 63x5,8 dl 12m</t>
  </si>
  <si>
    <t xml:space="preserve"> "`` ```dle výkresu číslo 101, 103 a Technické zprávy`"_x000d_
 150*1.035 = 155,250 [A]_x000d_
 Celkem: 155.25 = 155,250 [B]_x000d_</t>
  </si>
  <si>
    <t>28613601</t>
  </si>
  <si>
    <t>potrubí dvouvrstvé PE100 s 10% signalizační vrstvou SDR 11 110x10,0 dl 12m</t>
  </si>
  <si>
    <t xml:space="preserve"> 14.5*1.035 = 15,008 [A]_x000d_
 Celkem: 15.008 = 15,008 [B]_x000d_</t>
  </si>
  <si>
    <t>28614958</t>
  </si>
  <si>
    <t>elektrotvarovka T-kus rovnoramenný PE 100 PN16 D 63mm</t>
  </si>
  <si>
    <t>286-1R</t>
  </si>
  <si>
    <t>Přechod PPR, vnitřní závit, DN25</t>
  </si>
  <si>
    <t>286-2R</t>
  </si>
  <si>
    <t>Koleno PPR, DN25</t>
  </si>
  <si>
    <t>286-3R</t>
  </si>
  <si>
    <t>Přechodka s vnitřním závitem DN50 (f63mm)</t>
  </si>
  <si>
    <t xml:space="preserve"> (pro připojení za uzavírací ventil ve vodoměrné šachtici č.1 ) 1 = 1,000 [A]_x000d_
 Celkem: 1 = 1,000 [B]_x000d_</t>
  </si>
  <si>
    <t>286-4R</t>
  </si>
  <si>
    <t>Záslepka DN50, mat. PE</t>
  </si>
  <si>
    <t xml:space="preserve"> 1 = 1,000 [A]_x000d_
 Celkem: 1 = 1,000 [B]_x000d_</t>
  </si>
  <si>
    <t>28655116</t>
  </si>
  <si>
    <t>manžeta chráničky vč. upínací pásky 110x220mm DN 100x200</t>
  </si>
  <si>
    <t>286-5R</t>
  </si>
  <si>
    <t>RFID Marker vč. stahovacího poutka (modrá 145,7 kHz)</t>
  </si>
  <si>
    <t xml:space="preserve"> 10 = 10,000 [A]_x000d_
 Celkem: 10 = 10,000 [B]_x000d_</t>
  </si>
  <si>
    <t>286-6R</t>
  </si>
  <si>
    <t>PE spojka přímá, vnější závit, DN25</t>
  </si>
  <si>
    <t>42221301</t>
  </si>
  <si>
    <t>šoupátko pitná voda litina GGG 50 krátká stavební dl PN10/16 DN 50x150mm</t>
  </si>
  <si>
    <t>81-R</t>
  </si>
  <si>
    <t>Oprava stávající vodovodní šachtice č.2</t>
  </si>
  <si>
    <t xml:space="preserve"> "`` ```rozebrání a nové vybudování horní části šachtice z plných cihel cca.0,5m od úrovně terénu, nová omítka`"_x000d_
 1 = 1,000 [A]_x000d_
 Celkem: 1 = 1,000 [B]_x000d_</t>
  </si>
  <si>
    <t>871161141</t>
  </si>
  <si>
    <t>Montáž potrubí z PE100 SDR 11 otevřený výkop svařovaných na tupo D 32 x 3,0 mm</t>
  </si>
  <si>
    <t xml:space="preserve"> "`` ```dle výkresu číslo 101, 103 a Technické zprávy`"_x000d_
 1 = 1,000 [A]_x000d_
 Celkem: 1 = 1,000 [B]_x000d_</t>
  </si>
  <si>
    <t>871211141</t>
  </si>
  <si>
    <t>Montáž potrubí z PE100 SDR 11 otevřený výkop svařovaných na tupo D 63 x 5,8 mm</t>
  </si>
  <si>
    <t xml:space="preserve"> "`` ```dle výkresu číslo 101, 103 a Technické zprávy`"_x000d_
 150 = 150,000 [A]_x000d_
 Celkem: 150 = 150,000 [B]_x000d_</t>
  </si>
  <si>
    <t>871251141</t>
  </si>
  <si>
    <t>Montáž potrubí z PE100 SDR 11 otevřený výkop svařovaných na tupo D 110 x 10,0 mm</t>
  </si>
  <si>
    <t xml:space="preserve"> "`` ```dle výkresu číslo 101, 103 a Technické zprávy`"_x000d_
 chránička 14.5 = 14,500 [A]_x000d_
 Celkem: 14.5 = 14,500 [B]_x000d_</t>
  </si>
  <si>
    <t>877161101</t>
  </si>
  <si>
    <t>Montáž elektrospojek na vodovodním potrubí z PE trub d 32</t>
  </si>
  <si>
    <t xml:space="preserve"> "`` ```dle výkresu číslo 101, 103 a Technické zprávy`"_x000d_
 2+1 = 3,000 [A]_x000d_
 Celkem: 3 = 3,000 [B]_x000d_</t>
  </si>
  <si>
    <t>877161112</t>
  </si>
  <si>
    <t>Montáž elektrokolen 90° na vodovodním potrubí z PE trub d 32</t>
  </si>
  <si>
    <t xml:space="preserve"> "`` ```dle výkresu číslo 101, 103 a Technické zprávy`"_x000d_
 2 = 2,000 [A]_x000d_
 Celkem: 2 = 2,000 [B]_x000d_</t>
  </si>
  <si>
    <t>877211101</t>
  </si>
  <si>
    <t>Montáž elektrospojek na vodovodním potrubí z PE trub d 63</t>
  </si>
  <si>
    <t xml:space="preserve"> "`` ```dle výkresu číslo 101, 103 a Technické zprávy`"_x000d_
 1+1+10 = 12,000 [A]_x000d_
 Celkem: 12 = 12,000 [B]_x000d_</t>
  </si>
  <si>
    <t>877211113</t>
  </si>
  <si>
    <t>Montáž elektro T-kusů na vodovodním potrubí z PE trub d 63</t>
  </si>
  <si>
    <t>891211112</t>
  </si>
  <si>
    <t>Montáž vodovodních armatur na potrubí šoupátek nebo klapek uzavíracích v otevřeném výkopu nebo v šachtách s osazením zemní soupravy (bez poklopů) DN 50</t>
  </si>
  <si>
    <t>892233122</t>
  </si>
  <si>
    <t>Proplach a dezinfekce vodovodního potrubí DN od 40 do 70</t>
  </si>
  <si>
    <t>892241111</t>
  </si>
  <si>
    <t>Tlaková zkouška vodou potrubí do 80</t>
  </si>
  <si>
    <t xml:space="preserve"> 150+1 = 151,000 [A]_x000d_
 Celkem: 151 = 151,000 [B]_x000d_</t>
  </si>
  <si>
    <t>Krytí potrubí z plastů výstražnou fólií z PVC 25 cm</t>
  </si>
  <si>
    <t xml:space="preserve"> "`` ```dle výkresu číslo 101, 103 a Technické zprávy`"_x000d_
 135 = 135,000 [A]_x000d_
 Celkem: 135 = 135,000 [B]_x000d_</t>
  </si>
  <si>
    <t>Přesun hmot pro trubní vedení z trub z plastických hmot otevřený výkop</t>
  </si>
  <si>
    <t>998276124</t>
  </si>
  <si>
    <t>Příplatek k přesunu hmot pro trubní vedení z trub z plastických hmot za zvětšený přesun do 500 m</t>
  </si>
  <si>
    <t>PS 31</t>
  </si>
  <si>
    <t>Kontejnerová nádrž s kompletní výbavou</t>
  </si>
  <si>
    <t>Technologická elektroinstalace</t>
  </si>
  <si>
    <t>Výdejní stojan jednohadicový</t>
  </si>
  <si>
    <t>Montáže technologických zařízení</t>
  </si>
  <si>
    <t>SO 30.01</t>
  </si>
  <si>
    <t xml:space="preserve"> "`` ```dle výkresu číslo 2. 101 a technické zprávy`"_x000d_
 "```pro základové desky - celá skladba A+B`"_x000d_
 0.7*5.2*3 = 10,920 [A]_x000d_
 "```pro plochu kolem základů`"_x000d_
 16*0.3 = 4,800 [B]_x000d_
 "```rozšíření kolem základů`"_x000d_
 3 = 3,000 [C]_x000d_
 Celkem: 10.92+4.8+3 = 18,720 [D]_x000d_</t>
  </si>
  <si>
    <t xml:space="preserve"> "`` ```odvoz přebytečné zeminy na skládku`"_x000d_
 18.72-3 = 15,720 [A]_x000d_
 Celkem: 15.72 = 15,720 [B]_x000d_</t>
  </si>
  <si>
    <t xml:space="preserve"> 15.72*10 = 157,200 [A]_x000d_
 Celkem: 157.2 = 157,200 [B]_x000d_</t>
  </si>
  <si>
    <t xml:space="preserve"> 15.27*1.7 = 25,959 [A]_x000d_
 Celkem: 25.959 = 25,959 [B]_x000d_</t>
  </si>
  <si>
    <t>174111101</t>
  </si>
  <si>
    <t>Zásyp sypaninou z jakékoliv horniny ručně s uložením výkopku ve vrstvách se zhutněním jam, šachet, rýh nebo kolem objektů v těchto vykopávkách</t>
  </si>
  <si>
    <t xml:space="preserve"> "`` ```dle výkresu číslo 2. 101 a technické zprávy`"_x000d_
 "```zpětný zásyp kolem základů`"_x000d_
 3 = 3,000 [A]_x000d_
 Celkem: 3 = 3,000 [B]_x000d_</t>
  </si>
  <si>
    <t>174111109</t>
  </si>
  <si>
    <t>Zásyp sypaninou z jakékoliv horniny ručně Příplatek k ceně za prohození sypaniny sítem</t>
  </si>
  <si>
    <t xml:space="preserve"> "`` ```dle výkresu číslo 2. 101 a technické zprávy`"_x000d_
 "```pod základy pod kontejner`"_x000d_
 skladba 9.6 3.2*3 = 9,600 [A]_x000d_
 skladba 6 2*3 = 6,000 [B]_x000d_
 "```plocha kolem základů pod kontejner`"_x000d_
 16 = 16,000 [C]_x000d_
 Celkem: 9.6+6+16 = 31,600 [D]_x000d_</t>
  </si>
  <si>
    <t>271532211</t>
  </si>
  <si>
    <t>Podsyp pod základové konstrukce se zhutněním a urovnáním povrchu z kameniva hrubého, frakce 32 - 63 mm</t>
  </si>
  <si>
    <t xml:space="preserve"> "`` ```dle výkresu číslo 2. 101 a technické zprávy`"_x000d_
 "```pod základy pod kontejner`"_x000d_
 skladba 1.92 3.2*3*0.2 = 1,920 [A]_x000d_
 skladba 1.2 2*3*0.2 = 1,200 [B]_x000d_
 Celkem: 1.92+1.2 = 3,120 [C]_x000d_</t>
  </si>
  <si>
    <t>271532212</t>
  </si>
  <si>
    <t>Podsyp pod základové konstrukce se zhutněním a urovnáním povrchu z kameniva hrubého, frakce 8 - 32 mm</t>
  </si>
  <si>
    <t>273322711</t>
  </si>
  <si>
    <t>Základy z betonu železového (bez výztuže) desky z betonu se zvýšenými nároky na prostředí tř. C 35/45</t>
  </si>
  <si>
    <t xml:space="preserve"> "`` ```C 35/45 XC4, XD3, XF3, XA2`"_x000d_
 "```dle výkresu číslo 2. 101 a technické zprávy`"_x000d_
 "```základy pod kontejner`"_x000d_
 skladba 2.88 3.2*3*0.3 = 2,880 [A]_x000d_
 skladba 1.8 2*3*0.3 = 1,800 [B]_x000d_
 Celkem: 2.88+1.8 = 4,680 [C]_x000d_</t>
  </si>
  <si>
    <t>273351121</t>
  </si>
  <si>
    <t>Bednění základů desek zřízení</t>
  </si>
  <si>
    <t xml:space="preserve"> "`` ```dle výkresu číslo 2. 101 a technické zprávy`"_x000d_
 "```základy pod kontejner`"_x000d_
 skladba 3.72 0.3*(3.2*2+3*2) = 3,720 [A]_x000d_
 skladba 3 0.3*(2*2+3*2) = 3,000 [B]_x000d_
 Celkem: 3.72+3 = 6,720 [C]_x000d_</t>
  </si>
  <si>
    <t>273351122</t>
  </si>
  <si>
    <t>Bednění základů desek odstranění</t>
  </si>
  <si>
    <t>273362021</t>
  </si>
  <si>
    <t>Výztuž základů desek ze svařovaných sítí z drátů typu KARI</t>
  </si>
  <si>
    <t xml:space="preserve"> "`` ```C 35/45 XC4, XD3, XF3, XA2`"_x000d_
 "```dle výkresu číslo 2. 101 a technické zprávy`"_x000d_
 "```základy pod kontejner`"_x000d_
 skladba 0.182 3.2*3*7.9*2*0.001*1.2 = 0,182 [A]_x000d_
 skladba 0.114 2*3*7.9*2*0.001*1.2 = 0,114 [B]_x000d_
 Celkem: 0.182+0.114 = 0,296 [C]_x000d_</t>
  </si>
  <si>
    <t xml:space="preserve"> "`` ```dle výkresu číslo 2. 101 a technické zprávy`"_x000d_
 "```uzemnění`"_x000d_
 5.2*2+3*2 = 16,400 [A]_x000d_
 Celkem: 16.4 = 16,400 [B]_x000d_</t>
  </si>
  <si>
    <t>210220023</t>
  </si>
  <si>
    <t>Montáž uzemňovacího vedení s upevněním, propojením a připojením pomocí svorek v zemi s izolací spojů vodičů FeZn drátem nebo lanem průměru do 10 mm v průmyslové</t>
  </si>
  <si>
    <t>Montáž uzemňovacího vedení s upevněním, propojením a připojením pomocí svorek v zemi s izolací spojů vodičů FeZn drátem nebo lanem průměru do 10 mm v průmyslové výstavbě</t>
  </si>
  <si>
    <t xml:space="preserve"> "`` ```dle výkresu číslo 2. 101 a technické zprávy`"_x000d_
 "```uzemnění`"_x000d_
 1*2 = 2,000 [A]_x000d_
 Celkem: 2 = 2,000 [B]_x000d_</t>
  </si>
  <si>
    <t>35431016</t>
  </si>
  <si>
    <t>svorka uzemnění FeZn zkušební, 62mm</t>
  </si>
  <si>
    <t>35441073</t>
  </si>
  <si>
    <t>drát D 10mm FeZn</t>
  </si>
  <si>
    <t xml:space="preserve"> 2/1.61*1.1 = 1,366 [A]_x000d_
 Celkem: 1.366 = 1,366 [B]_x000d_</t>
  </si>
  <si>
    <t xml:space="preserve"> 16.4/1.05*1.1 = 17,181 [A]_x000d_
 Celkem: 17.181 = 17,181 [B]_x000d_</t>
  </si>
  <si>
    <t>564871016</t>
  </si>
  <si>
    <t>Podklad ze štěrkodrti ŠD s rozprostřením a zhutněním plochy jednotlivě do 100 m2, po zhutnění tl. 300 mm</t>
  </si>
  <si>
    <t xml:space="preserve"> "`` ```fr.8-16mm`"_x000d_
 "```dle výkresu číslo 2. 101 a technické zprávy`"_x000d_
 "```plocha kolem základů pod kontejner`"_x000d_
 16 = 16,000 [A]_x000d_
 Celkem: 16 = 16,000 [B]_x000d_</t>
  </si>
  <si>
    <t>D+M Ohebná dvouplášťová korugovaná bezhalogenová chránička pr. 50 mm</t>
  </si>
  <si>
    <t xml:space="preserve"> "`` ```dle výkresu číslo 2. 101 a technické zprávy`"_x000d_
 "```pro elektro vedení`"_x000d_
 2*2 = 4,000 [A]_x000d_
 Celkem: 4 = 4,000 [B]_x000d_</t>
  </si>
  <si>
    <t>SO 30.03</t>
  </si>
  <si>
    <t>34571352</t>
  </si>
  <si>
    <t>trubka elektroinstalační ohebná dvouplášťová korugovaná (chránička) D 52/63mm, HDPE+LDPE</t>
  </si>
  <si>
    <t>44124R</t>
  </si>
  <si>
    <t>Svorka spojovací dvoudílná pro dva ploché vodiče 30/30 nerez (V4A)</t>
  </si>
  <si>
    <t>CS ÚRS 2024 02</t>
  </si>
  <si>
    <t>460520162</t>
  </si>
  <si>
    <t>Montáž trubek ochranných uložených volně do rýhy plastových tuhých,vnitřního průměru přes 32 do 50 mm</t>
  </si>
  <si>
    <t>Montáž kabel Cu plný kulatý žíla 5x4 až 6 mm2 uložený volně (např. CYKY)</t>
  </si>
  <si>
    <t>Ukončení šnůř se zapojením počtu a průřezu žil 5x0,5 až 4 mm2</t>
  </si>
  <si>
    <t>SO 90-90</t>
  </si>
  <si>
    <t xml:space="preserve"> DSO 04.08513 = 513,000 [A]_x000d_
 Celkem: 513 = 513,000 [B]_x000d_</t>
  </si>
  <si>
    <t xml:space="preserve"> DSO 01.018.228 = 8,228 [A]_x000d_
 DSO 03.0135.290 = 35,290 [B]_x000d_
 DSO 04.011656.344 = 1656,344 [C]_x000d_
 DSO 04.021703.604 = 1703,604 [D]_x000d_
 DSO 04.10272.381 = 272,381 [E]_x000d_
 SO 05401.054 = 401,054 [F]_x000d_
 DSO 20.01425.884 = 425,884 [G]_x000d_
 DSO 30.0125.959 = 25,959 [H]_x000d_
 Celkem: 8.228+35.29+1656.344+1703.604+272.381+401.054+425.884+25.959 = 4528,744 [I]_x000d_</t>
  </si>
  <si>
    <t xml:space="preserve"> SO 061518.320 = 1518,320 [A]_x000d_
 SO 101132.452 = 1132,452 [B]_x000d_
 SO 12106.760 = 106,760 [C]_x000d_
 Celkem: 1518.32+1132.452+106.76 = 2757,532 [D]_x000d_</t>
  </si>
  <si>
    <t xml:space="preserve"> DSO 04.08115.660 = 115,660 [A]_x000d_
 SO 0926.400 = 26,400 [B]_x000d_
 SO 1030 = 30,000 [C]_x000d_
 Celkem: 115.66+26.4+30 = 172,060 [D]_x000d_</t>
  </si>
  <si>
    <t xml:space="preserve"> DSO 01.01117.749 = 117,749 [A]_x000d_
 Celkem: 117.749 = 117,749 [B]_x000d_</t>
  </si>
  <si>
    <t xml:space="preserve"> DSO 01.0113.538 = 13,538 [A]_x000d_
 SO 02380.640 = 380,640 [B]_x000d_
 DSO 04.01285.120 = 285,120 [C]_x000d_
 SO 1143.200 = 43,200 [D]_x000d_
 DSO 20.01113.344 = 113,344 [E]_x000d_
 Celkem: 13.538+380.64+285.12+43.2+113.344 = 835,842 [F]_x000d_</t>
  </si>
  <si>
    <t xml:space="preserve"> DSO 01.0131.750 = 31,750 [A]_x000d_
 DSO 03.010.552 = 0,552 [B]_x000d_
 Celkem: 31.75+0.552 = 32,302 [C]_x000d_</t>
  </si>
  <si>
    <t xml:space="preserve"> DSO 01.0159.208 = 59,208 [A]_x000d_
 SO 027.298 = 7,298 [B]_x000d_
 DSO 03.012.255 = 2,255 [C]_x000d_
 SO 0548.067 = 48,067 [D]_x000d_
 SO 110.708 = 0,708 [E]_x000d_
 Celkem: 59.208+7.298+2.255+48.067+0.708 = 117,536 [F]_x000d_</t>
  </si>
  <si>
    <t xml:space="preserve"> SO 116.147 = 6,147 [A]_x000d_
 SO 06500 = 500,000 [B]_x000d_
 Celkem: 6.147+500 = 506,147 [C]_x000d_</t>
  </si>
  <si>
    <t xml:space="preserve"> DSO 01.0152.048 = 52,048 [A]_x000d_
 Celkem: 52.048 = 52,048 [B]_x000d_</t>
  </si>
  <si>
    <t xml:space="preserve"> DSO 01.012 = 2,000 [A]_x000d_
 Celkem: 2 = 2,000 [B]_x000d_</t>
  </si>
  <si>
    <t xml:space="preserve"> DSO 01.014.191 = 4,191 [A]_x000d_
 Celkem: 4.191 = 4,191 [B]_x000d_</t>
  </si>
  <si>
    <t xml:space="preserve"> DSO 01.010.744 = 0,744 [A]_x000d_
 Celkem: 0.744 = 0,744 [B]_x000d_</t>
  </si>
  <si>
    <t>Poplatek za uložení stavebního odpadu na skládce (skládkovné) odpadního materiálu po otryskávání bez obsahu nebezpečných látek zatříděného do Katalogu odpadů po</t>
  </si>
  <si>
    <t xml:space="preserve"> DSO 04.0342.783 = 42,783 [A]_x000d_
 DSO 20.026.699 = 6,699 [B]_x000d_
 Celkem: 42.783+6.699 = 49,482 [C]_x000d_</t>
  </si>
  <si>
    <t xml:space="preserve"> SO 0528.080 = 28,080 [A]_x000d_
 Celkem: 28.08 = 28,080 [B]_x000d_</t>
  </si>
  <si>
    <t xml:space="preserve"> SO 0629.160 = 29,160 [A]_x000d_
 SO 1038.254 = 38,254 [B]_x000d_
 Celkem: 29.16+38.254 = 67,414 [C]_x000d_</t>
  </si>
  <si>
    <t xml:space="preserve"> SO 06822.500 = 822,500 [A]_x000d_
 Celkem: 822.5 = 822,500 [B]_x000d_</t>
  </si>
  <si>
    <t xml:space="preserve"> SO 06606 = 606,000 [A]_x000d_
 Celkem: 606 = 606,000 [B]_x000d_</t>
  </si>
  <si>
    <t>SO 98-98</t>
  </si>
  <si>
    <t>OST</t>
  </si>
  <si>
    <t>Ostatní</t>
  </si>
  <si>
    <t>013254000</t>
  </si>
  <si>
    <t>Dokumentace skutečného provedení stavby</t>
  </si>
  <si>
    <t xml:space="preserve"> geodetická část1 = 1,000 [A]_x000d_</t>
  </si>
  <si>
    <t>013254000.1</t>
  </si>
  <si>
    <t xml:space="preserve"> technická část1 = 1,000 [A]_x000d_</t>
  </si>
  <si>
    <t>013254000.2</t>
  </si>
  <si>
    <t xml:space="preserve"> dokladová část1 = 1,000 [A]_x000d_</t>
  </si>
  <si>
    <t>0910020R4</t>
  </si>
  <si>
    <t>Ostatní náklady související s objektem - Osvědčení o bezpečnosti před uvedením do provozu</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</si>
</sst>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4">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styles" Target="styles.xml" /><Relationship Id="rId63" Type="http://schemas.openxmlformats.org/officeDocument/2006/relationships/theme" Target="theme/theme1.xml" /><Relationship Id="rId64" Type="http://schemas.openxmlformats.org/officeDocument/2006/relationships/calcChain" Target="calcChain.xml" /><Relationship Id="rId6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59.xml.rels>&#65279;<?xml version="1.0" encoding="utf-8"?><Relationships xmlns="http://schemas.openxmlformats.org/package/2006/relationships"><Relationship Id="rId1" Type="http://schemas.openxmlformats.org/officeDocument/2006/relationships/drawing" Target="../drawings/drawing59.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60.xml.rels>&#65279;<?xml version="1.0" encoding="utf-8"?><Relationships xmlns="http://schemas.openxmlformats.org/package/2006/relationships"><Relationship Id="rId1" Type="http://schemas.openxmlformats.org/officeDocument/2006/relationships/drawing" Target="../drawings/drawing60.xml" /></Relationships>
</file>

<file path=xl/worksheets/_rels/sheet61.xml.rels>&#65279;<?xml version="1.0" encoding="utf-8"?><Relationships xmlns="http://schemas.openxmlformats.org/package/2006/relationships"><Relationship Id="rId1" Type="http://schemas.openxmlformats.org/officeDocument/2006/relationships/drawing" Target="../drawings/drawing61.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C10+C59+C67+C71+C73</f>
        <v>0</v>
      </c>
    </row>
    <row r="7">
      <c r="B7" s="7" t="s">
        <v>5</v>
      </c>
      <c r="C7" s="8">
        <f>E10+E59+E67+E71+E73</f>
        <v>0</v>
      </c>
    </row>
    <row r="9">
      <c r="A9" s="9" t="s">
        <v>6</v>
      </c>
      <c r="B9" s="9" t="s">
        <v>7</v>
      </c>
      <c r="C9" s="9" t="s">
        <v>8</v>
      </c>
      <c r="D9" s="9" t="s">
        <v>9</v>
      </c>
      <c r="E9" s="9" t="s">
        <v>10</v>
      </c>
      <c r="F9" s="9" t="s">
        <v>11</v>
      </c>
    </row>
    <row r="10">
      <c r="A10" s="10" t="s">
        <v>12</v>
      </c>
      <c r="B10" s="10" t="s">
        <v>13</v>
      </c>
      <c r="C10" s="11">
        <f>C11+C12+C13+C14+C15+C16+C17+C18+C19+C20+C21+C22+C23+C24+C25+C26+C27+C28+C29+C30+C31+C32+C33+C34+C35+C36+C37+C38+C39+C40+C41+C42+C43+C44+C45+C46+C47+C48+C49+C50+C51+C52+C53+C54+C55+C56+C57+C58</f>
        <v>0</v>
      </c>
      <c r="D10" s="11">
        <f>D11+D12+D13+D14+D15+D16+D17+D18+D19+D20+D21+D22+D23+D24+D25+D26+D27+D28+D29+D30+D31+D32+D33+D34+D35+D36+D37+D38+D39+D40+D41+D42+D43+D44+D45+D46+D47+D48+D49+D50+D51+D52+D53+D54+D55+D56+D57+D58</f>
        <v>0</v>
      </c>
      <c r="E10" s="11">
        <f>C10+D10</f>
        <v>0</v>
      </c>
      <c r="F10" s="12">
        <f>F11+F12+F13+F14+F15+F16+F17+F18+F19+F20+F21+F22+F23+F24+F25+F26+F27+F28+F29+F30+F31+F32+F33+F34+F35+F36+F37+F38+F39+F40+F41+F42+F43+F44+F45+F46+F47+F48+F49+F50+F51+F52+F53+F54+F55+F56+F57+F58</f>
        <v>0</v>
      </c>
    </row>
    <row r="11">
      <c r="A11" s="10" t="s">
        <v>14</v>
      </c>
      <c r="B11" s="10" t="s">
        <v>15</v>
      </c>
      <c r="C11" s="11">
        <f>'PS 02'!M8</f>
        <v>0</v>
      </c>
      <c r="D11" s="11">
        <f>SUMIFS('PS 02'!O:O,'PS 02'!A:A,"P")</f>
        <v>0</v>
      </c>
      <c r="E11" s="11">
        <f>C11+D11</f>
        <v>0</v>
      </c>
      <c r="F11" s="12">
        <f>'PS 02'!T7</f>
        <v>0</v>
      </c>
    </row>
    <row r="12">
      <c r="A12" s="10" t="s">
        <v>16</v>
      </c>
      <c r="B12" s="10" t="s">
        <v>17</v>
      </c>
      <c r="C12" s="11">
        <f>'PS 03'!M8</f>
        <v>0</v>
      </c>
      <c r="D12" s="11">
        <f>SUMIFS('PS 03'!O:O,'PS 03'!A:A,"P")</f>
        <v>0</v>
      </c>
      <c r="E12" s="11">
        <f>C12+D12</f>
        <v>0</v>
      </c>
      <c r="F12" s="12">
        <f>'PS 03'!T7</f>
        <v>0</v>
      </c>
    </row>
    <row r="13">
      <c r="A13" s="10" t="s">
        <v>18</v>
      </c>
      <c r="B13" s="10" t="s">
        <v>19</v>
      </c>
      <c r="C13" s="11">
        <f>'PS 04'!M8</f>
        <v>0</v>
      </c>
      <c r="D13" s="11">
        <f>SUMIFS('PS 04'!O:O,'PS 04'!A:A,"P")</f>
        <v>0</v>
      </c>
      <c r="E13" s="11">
        <f>C13+D13</f>
        <v>0</v>
      </c>
      <c r="F13" s="12">
        <f>'PS 04'!T7</f>
        <v>0</v>
      </c>
    </row>
    <row r="14">
      <c r="A14" s="10" t="s">
        <v>20</v>
      </c>
      <c r="B14" s="10" t="s">
        <v>21</v>
      </c>
      <c r="C14" s="11">
        <f>'PS 05'!M8</f>
        <v>0</v>
      </c>
      <c r="D14" s="11">
        <f>SUMIFS('PS 05'!O:O,'PS 05'!A:A,"P")</f>
        <v>0</v>
      </c>
      <c r="E14" s="11">
        <f>C14+D14</f>
        <v>0</v>
      </c>
      <c r="F14" s="12">
        <f>'PS 05'!T7</f>
        <v>0</v>
      </c>
    </row>
    <row r="15">
      <c r="A15" s="10" t="s">
        <v>22</v>
      </c>
      <c r="B15" s="10" t="s">
        <v>23</v>
      </c>
      <c r="C15" s="11">
        <f>'PS 06'!M8</f>
        <v>0</v>
      </c>
      <c r="D15" s="11">
        <f>SUMIFS('PS 06'!O:O,'PS 06'!A:A,"P")</f>
        <v>0</v>
      </c>
      <c r="E15" s="11">
        <f>C15+D15</f>
        <v>0</v>
      </c>
      <c r="F15" s="12">
        <f>'PS 06'!T7</f>
        <v>0</v>
      </c>
    </row>
    <row r="16">
      <c r="A16" s="10" t="s">
        <v>24</v>
      </c>
      <c r="B16" s="10" t="s">
        <v>25</v>
      </c>
      <c r="C16" s="11">
        <f>'PS 08.01'!M8</f>
        <v>0</v>
      </c>
      <c r="D16" s="11">
        <f>SUMIFS('PS 08.01'!O:O,'PS 08.01'!A:A,"P")</f>
        <v>0</v>
      </c>
      <c r="E16" s="11">
        <f>C16+D16</f>
        <v>0</v>
      </c>
      <c r="F16" s="12">
        <f>'PS 08.01'!T7</f>
        <v>0</v>
      </c>
    </row>
    <row r="17">
      <c r="A17" s="10" t="s">
        <v>26</v>
      </c>
      <c r="B17" s="10" t="s">
        <v>27</v>
      </c>
      <c r="C17" s="11">
        <f>'PS 08.02'!M8</f>
        <v>0</v>
      </c>
      <c r="D17" s="11">
        <f>SUMIFS('PS 08.02'!O:O,'PS 08.02'!A:A,"P")</f>
        <v>0</v>
      </c>
      <c r="E17" s="11">
        <f>C17+D17</f>
        <v>0</v>
      </c>
      <c r="F17" s="12">
        <f>'PS 08.02'!T7</f>
        <v>0</v>
      </c>
    </row>
    <row r="18">
      <c r="A18" s="10" t="s">
        <v>28</v>
      </c>
      <c r="B18" s="10" t="s">
        <v>29</v>
      </c>
      <c r="C18" s="11">
        <f>'PS 11'!M8</f>
        <v>0</v>
      </c>
      <c r="D18" s="11">
        <f>SUMIFS('PS 11'!O:O,'PS 11'!A:A,"P")</f>
        <v>0</v>
      </c>
      <c r="E18" s="11">
        <f>C18+D18</f>
        <v>0</v>
      </c>
      <c r="F18" s="12">
        <f>'PS 11'!T7</f>
        <v>0</v>
      </c>
    </row>
    <row r="19">
      <c r="A19" s="10" t="s">
        <v>30</v>
      </c>
      <c r="B19" s="10" t="s">
        <v>31</v>
      </c>
      <c r="C19" s="11">
        <f>'PS 12'!M8</f>
        <v>0</v>
      </c>
      <c r="D19" s="11">
        <f>SUMIFS('PS 12'!O:O,'PS 12'!A:A,"P")</f>
        <v>0</v>
      </c>
      <c r="E19" s="11">
        <f>C19+D19</f>
        <v>0</v>
      </c>
      <c r="F19" s="12">
        <f>'PS 12'!T7</f>
        <v>0</v>
      </c>
    </row>
    <row r="20">
      <c r="A20" s="10" t="s">
        <v>32</v>
      </c>
      <c r="B20" s="10" t="s">
        <v>33</v>
      </c>
      <c r="C20" s="11">
        <f>'PS 21'!M8</f>
        <v>0</v>
      </c>
      <c r="D20" s="11">
        <f>SUMIFS('PS 21'!O:O,'PS 21'!A:A,"P")</f>
        <v>0</v>
      </c>
      <c r="E20" s="11">
        <f>C20+D20</f>
        <v>0</v>
      </c>
      <c r="F20" s="12">
        <f>'PS 21'!T7</f>
        <v>0</v>
      </c>
    </row>
    <row r="21">
      <c r="A21" s="10" t="s">
        <v>34</v>
      </c>
      <c r="B21" s="10" t="s">
        <v>35</v>
      </c>
      <c r="C21" s="11">
        <f>'PS 22'!M8</f>
        <v>0</v>
      </c>
      <c r="D21" s="11">
        <f>SUMIFS('PS 22'!O:O,'PS 22'!A:A,"P")</f>
        <v>0</v>
      </c>
      <c r="E21" s="11">
        <f>C21+D21</f>
        <v>0</v>
      </c>
      <c r="F21" s="12">
        <f>'PS 22'!T7</f>
        <v>0</v>
      </c>
    </row>
    <row r="22">
      <c r="A22" s="10" t="s">
        <v>36</v>
      </c>
      <c r="B22" s="10" t="s">
        <v>37</v>
      </c>
      <c r="C22" s="11">
        <f>'SO 01.01'!M8</f>
        <v>0</v>
      </c>
      <c r="D22" s="11">
        <f>SUMIFS('SO 01.01'!O:O,'SO 01.01'!A:A,"P")</f>
        <v>0</v>
      </c>
      <c r="E22" s="11">
        <f>C22+D22</f>
        <v>0</v>
      </c>
      <c r="F22" s="12">
        <f>'SO 01.01'!T7</f>
        <v>0</v>
      </c>
    </row>
    <row r="23">
      <c r="A23" s="10" t="s">
        <v>38</v>
      </c>
      <c r="B23" s="10" t="s">
        <v>39</v>
      </c>
      <c r="C23" s="11">
        <f>'SO 01.02'!M8</f>
        <v>0</v>
      </c>
      <c r="D23" s="11">
        <f>SUMIFS('SO 01.02'!O:O,'SO 01.02'!A:A,"P")</f>
        <v>0</v>
      </c>
      <c r="E23" s="11">
        <f>C23+D23</f>
        <v>0</v>
      </c>
      <c r="F23" s="12">
        <f>'SO 01.02'!T7</f>
        <v>0</v>
      </c>
    </row>
    <row r="24">
      <c r="A24" s="10" t="s">
        <v>40</v>
      </c>
      <c r="B24" s="10" t="s">
        <v>41</v>
      </c>
      <c r="C24" s="11">
        <f>'SO 01.03'!M8</f>
        <v>0</v>
      </c>
      <c r="D24" s="11">
        <f>SUMIFS('SO 01.03'!O:O,'SO 01.03'!A:A,"P")</f>
        <v>0</v>
      </c>
      <c r="E24" s="11">
        <f>C24+D24</f>
        <v>0</v>
      </c>
      <c r="F24" s="12">
        <f>'SO 01.03'!T7</f>
        <v>0</v>
      </c>
    </row>
    <row r="25">
      <c r="A25" s="10" t="s">
        <v>42</v>
      </c>
      <c r="B25" s="10" t="s">
        <v>43</v>
      </c>
      <c r="C25" s="11">
        <f>'SO 01.04'!M8</f>
        <v>0</v>
      </c>
      <c r="D25" s="11">
        <f>SUMIFS('SO 01.04'!O:O,'SO 01.04'!A:A,"P")</f>
        <v>0</v>
      </c>
      <c r="E25" s="11">
        <f>C25+D25</f>
        <v>0</v>
      </c>
      <c r="F25" s="12">
        <f>'SO 01.04'!T7</f>
        <v>0</v>
      </c>
    </row>
    <row r="26">
      <c r="A26" s="10" t="s">
        <v>44</v>
      </c>
      <c r="B26" s="10" t="s">
        <v>45</v>
      </c>
      <c r="C26" s="11">
        <f>'SO 01.05'!M8</f>
        <v>0</v>
      </c>
      <c r="D26" s="11">
        <f>SUMIFS('SO 01.05'!O:O,'SO 01.05'!A:A,"P")</f>
        <v>0</v>
      </c>
      <c r="E26" s="11">
        <f>C26+D26</f>
        <v>0</v>
      </c>
      <c r="F26" s="12">
        <f>'SO 01.05'!T7</f>
        <v>0</v>
      </c>
    </row>
    <row r="27">
      <c r="A27" s="10" t="s">
        <v>46</v>
      </c>
      <c r="B27" s="10" t="s">
        <v>47</v>
      </c>
      <c r="C27" s="11">
        <f>'SO 01.05a'!M8</f>
        <v>0</v>
      </c>
      <c r="D27" s="11">
        <f>SUMIFS('SO 01.05a'!O:O,'SO 01.05a'!A:A,"P")</f>
        <v>0</v>
      </c>
      <c r="E27" s="11">
        <f>C27+D27</f>
        <v>0</v>
      </c>
      <c r="F27" s="12">
        <f>'SO 01.05a'!T7</f>
        <v>0</v>
      </c>
    </row>
    <row r="28">
      <c r="A28" s="10" t="s">
        <v>48</v>
      </c>
      <c r="B28" s="10" t="s">
        <v>49</v>
      </c>
      <c r="C28" s="11">
        <f>'SO 01.06'!M8</f>
        <v>0</v>
      </c>
      <c r="D28" s="11">
        <f>SUMIFS('SO 01.06'!O:O,'SO 01.06'!A:A,"P")</f>
        <v>0</v>
      </c>
      <c r="E28" s="11">
        <f>C28+D28</f>
        <v>0</v>
      </c>
      <c r="F28" s="12">
        <f>'SO 01.06'!T7</f>
        <v>0</v>
      </c>
    </row>
    <row r="29">
      <c r="A29" s="10" t="s">
        <v>50</v>
      </c>
      <c r="B29" s="10" t="s">
        <v>51</v>
      </c>
      <c r="C29" s="11">
        <f>'SO 02'!M8</f>
        <v>0</v>
      </c>
      <c r="D29" s="11">
        <f>SUMIFS('SO 02'!O:O,'SO 02'!A:A,"P")</f>
        <v>0</v>
      </c>
      <c r="E29" s="11">
        <f>C29+D29</f>
        <v>0</v>
      </c>
      <c r="F29" s="12">
        <f>'SO 02'!T7</f>
        <v>0</v>
      </c>
    </row>
    <row r="30">
      <c r="A30" s="10" t="s">
        <v>52</v>
      </c>
      <c r="B30" s="10" t="s">
        <v>53</v>
      </c>
      <c r="C30" s="11">
        <f>'SO 03.01'!M8</f>
        <v>0</v>
      </c>
      <c r="D30" s="11">
        <f>SUMIFS('SO 03.01'!O:O,'SO 03.01'!A:A,"P")</f>
        <v>0</v>
      </c>
      <c r="E30" s="11">
        <f>C30+D30</f>
        <v>0</v>
      </c>
      <c r="F30" s="12">
        <f>'SO 03.01'!T7</f>
        <v>0</v>
      </c>
    </row>
    <row r="31">
      <c r="A31" s="10" t="s">
        <v>54</v>
      </c>
      <c r="B31" s="10" t="s">
        <v>55</v>
      </c>
      <c r="C31" s="11">
        <f>'SO 03.03'!M8</f>
        <v>0</v>
      </c>
      <c r="D31" s="11">
        <f>SUMIFS('SO 03.03'!O:O,'SO 03.03'!A:A,"P")</f>
        <v>0</v>
      </c>
      <c r="E31" s="11">
        <f>C31+D31</f>
        <v>0</v>
      </c>
      <c r="F31" s="12">
        <f>'SO 03.03'!T7</f>
        <v>0</v>
      </c>
    </row>
    <row r="32">
      <c r="A32" s="10" t="s">
        <v>56</v>
      </c>
      <c r="B32" s="10" t="s">
        <v>57</v>
      </c>
      <c r="C32" s="11">
        <f>'SO 03.03a'!M8</f>
        <v>0</v>
      </c>
      <c r="D32" s="11">
        <f>SUMIFS('SO 03.03a'!O:O,'SO 03.03a'!A:A,"P")</f>
        <v>0</v>
      </c>
      <c r="E32" s="11">
        <f>C32+D32</f>
        <v>0</v>
      </c>
      <c r="F32" s="12">
        <f>'SO 03.03a'!T7</f>
        <v>0</v>
      </c>
    </row>
    <row r="33">
      <c r="A33" s="10" t="s">
        <v>58</v>
      </c>
      <c r="B33" s="10" t="s">
        <v>59</v>
      </c>
      <c r="C33" s="11">
        <f>'SO 03.04'!M8</f>
        <v>0</v>
      </c>
      <c r="D33" s="11">
        <f>SUMIFS('SO 03.04'!O:O,'SO 03.04'!A:A,"P")</f>
        <v>0</v>
      </c>
      <c r="E33" s="11">
        <f>C33+D33</f>
        <v>0</v>
      </c>
      <c r="F33" s="12">
        <f>'SO 03.04'!T7</f>
        <v>0</v>
      </c>
    </row>
    <row r="34">
      <c r="A34" s="10" t="s">
        <v>60</v>
      </c>
      <c r="B34" s="10" t="s">
        <v>61</v>
      </c>
      <c r="C34" s="11">
        <f>'SO 04.01'!M8</f>
        <v>0</v>
      </c>
      <c r="D34" s="11">
        <f>SUMIFS('SO 04.01'!O:O,'SO 04.01'!A:A,"P")</f>
        <v>0</v>
      </c>
      <c r="E34" s="11">
        <f>C34+D34</f>
        <v>0</v>
      </c>
      <c r="F34" s="12">
        <f>'SO 04.01'!T7</f>
        <v>0</v>
      </c>
    </row>
    <row r="35">
      <c r="A35" s="10" t="s">
        <v>62</v>
      </c>
      <c r="B35" s="10" t="s">
        <v>63</v>
      </c>
      <c r="C35" s="11">
        <f>'SO 04.02'!M8</f>
        <v>0</v>
      </c>
      <c r="D35" s="11">
        <f>SUMIFS('SO 04.02'!O:O,'SO 04.02'!A:A,"P")</f>
        <v>0</v>
      </c>
      <c r="E35" s="11">
        <f>C35+D35</f>
        <v>0</v>
      </c>
      <c r="F35" s="12">
        <f>'SO 04.02'!T7</f>
        <v>0</v>
      </c>
    </row>
    <row r="36">
      <c r="A36" s="10" t="s">
        <v>64</v>
      </c>
      <c r="B36" s="10" t="s">
        <v>65</v>
      </c>
      <c r="C36" s="11">
        <f>'SO 04.03'!M8</f>
        <v>0</v>
      </c>
      <c r="D36" s="11">
        <f>SUMIFS('SO 04.03'!O:O,'SO 04.03'!A:A,"P")</f>
        <v>0</v>
      </c>
      <c r="E36" s="11">
        <f>C36+D36</f>
        <v>0</v>
      </c>
      <c r="F36" s="12">
        <f>'SO 04.03'!T7</f>
        <v>0</v>
      </c>
    </row>
    <row r="37">
      <c r="A37" s="10" t="s">
        <v>66</v>
      </c>
      <c r="B37" s="10" t="s">
        <v>67</v>
      </c>
      <c r="C37" s="11">
        <f>'SO 04.04'!M8</f>
        <v>0</v>
      </c>
      <c r="D37" s="11">
        <f>SUMIFS('SO 04.04'!O:O,'SO 04.04'!A:A,"P")</f>
        <v>0</v>
      </c>
      <c r="E37" s="11">
        <f>C37+D37</f>
        <v>0</v>
      </c>
      <c r="F37" s="12">
        <f>'SO 04.04'!T7</f>
        <v>0</v>
      </c>
    </row>
    <row r="38">
      <c r="A38" s="10" t="s">
        <v>68</v>
      </c>
      <c r="B38" s="10" t="s">
        <v>69</v>
      </c>
      <c r="C38" s="11">
        <f>'SO 04.05'!M8</f>
        <v>0</v>
      </c>
      <c r="D38" s="11">
        <f>SUMIFS('SO 04.05'!O:O,'SO 04.05'!A:A,"P")</f>
        <v>0</v>
      </c>
      <c r="E38" s="11">
        <f>C38+D38</f>
        <v>0</v>
      </c>
      <c r="F38" s="12">
        <f>'SO 04.05'!T7</f>
        <v>0</v>
      </c>
    </row>
    <row r="39">
      <c r="A39" s="10" t="s">
        <v>70</v>
      </c>
      <c r="B39" s="10" t="s">
        <v>71</v>
      </c>
      <c r="C39" s="11">
        <f>'SO 04.06'!M8</f>
        <v>0</v>
      </c>
      <c r="D39" s="11">
        <f>SUMIFS('SO 04.06'!O:O,'SO 04.06'!A:A,"P")</f>
        <v>0</v>
      </c>
      <c r="E39" s="11">
        <f>C39+D39</f>
        <v>0</v>
      </c>
      <c r="F39" s="12">
        <f>'SO 04.06'!T7</f>
        <v>0</v>
      </c>
    </row>
    <row r="40">
      <c r="A40" s="10" t="s">
        <v>72</v>
      </c>
      <c r="B40" s="10" t="s">
        <v>73</v>
      </c>
      <c r="C40" s="11">
        <f>'SO 04.07'!M8</f>
        <v>0</v>
      </c>
      <c r="D40" s="11">
        <f>SUMIFS('SO 04.07'!O:O,'SO 04.07'!A:A,"P")</f>
        <v>0</v>
      </c>
      <c r="E40" s="11">
        <f>C40+D40</f>
        <v>0</v>
      </c>
      <c r="F40" s="12">
        <f>'SO 04.07'!T7</f>
        <v>0</v>
      </c>
    </row>
    <row r="41">
      <c r="A41" s="10" t="s">
        <v>74</v>
      </c>
      <c r="B41" s="10" t="s">
        <v>75</v>
      </c>
      <c r="C41" s="11">
        <f>'SO 04.07a'!M8</f>
        <v>0</v>
      </c>
      <c r="D41" s="11">
        <f>SUMIFS('SO 04.07a'!O:O,'SO 04.07a'!A:A,"P")</f>
        <v>0</v>
      </c>
      <c r="E41" s="11">
        <f>C41+D41</f>
        <v>0</v>
      </c>
      <c r="F41" s="12">
        <f>'SO 04.07a'!T7</f>
        <v>0</v>
      </c>
    </row>
    <row r="42">
      <c r="A42" s="10" t="s">
        <v>76</v>
      </c>
      <c r="B42" s="10" t="s">
        <v>77</v>
      </c>
      <c r="C42" s="11">
        <f>'SO 04.08'!M8</f>
        <v>0</v>
      </c>
      <c r="D42" s="11">
        <f>SUMIFS('SO 04.08'!O:O,'SO 04.08'!A:A,"P")</f>
        <v>0</v>
      </c>
      <c r="E42" s="11">
        <f>C42+D42</f>
        <v>0</v>
      </c>
      <c r="F42" s="12">
        <f>'SO 04.08'!T7</f>
        <v>0</v>
      </c>
    </row>
    <row r="43">
      <c r="A43" s="10" t="s">
        <v>78</v>
      </c>
      <c r="B43" s="10" t="s">
        <v>79</v>
      </c>
      <c r="C43" s="11">
        <f>'SO 04.09'!M8</f>
        <v>0</v>
      </c>
      <c r="D43" s="11">
        <f>SUMIFS('SO 04.09'!O:O,'SO 04.09'!A:A,"P")</f>
        <v>0</v>
      </c>
      <c r="E43" s="11">
        <f>C43+D43</f>
        <v>0</v>
      </c>
      <c r="F43" s="12">
        <f>'SO 04.09'!T7</f>
        <v>0</v>
      </c>
    </row>
    <row r="44">
      <c r="A44" s="10" t="s">
        <v>80</v>
      </c>
      <c r="B44" s="10" t="s">
        <v>81</v>
      </c>
      <c r="C44" s="11">
        <f>'SO 04.10'!M8</f>
        <v>0</v>
      </c>
      <c r="D44" s="11">
        <f>SUMIFS('SO 04.10'!O:O,'SO 04.10'!A:A,"P")</f>
        <v>0</v>
      </c>
      <c r="E44" s="11">
        <f>C44+D44</f>
        <v>0</v>
      </c>
      <c r="F44" s="12">
        <f>'SO 04.10'!T7</f>
        <v>0</v>
      </c>
    </row>
    <row r="45">
      <c r="A45" s="10" t="s">
        <v>82</v>
      </c>
      <c r="B45" s="10" t="s">
        <v>83</v>
      </c>
      <c r="C45" s="11">
        <f>'SO 04.11'!M8</f>
        <v>0</v>
      </c>
      <c r="D45" s="11">
        <f>SUMIFS('SO 04.11'!O:O,'SO 04.11'!A:A,"P")</f>
        <v>0</v>
      </c>
      <c r="E45" s="11">
        <f>C45+D45</f>
        <v>0</v>
      </c>
      <c r="F45" s="12">
        <f>'SO 04.11'!T7</f>
        <v>0</v>
      </c>
    </row>
    <row r="46">
      <c r="A46" s="10" t="s">
        <v>84</v>
      </c>
      <c r="B46" s="10" t="s">
        <v>85</v>
      </c>
      <c r="C46" s="11">
        <f>'SO 05'!M8</f>
        <v>0</v>
      </c>
      <c r="D46" s="11">
        <f>SUMIFS('SO 05'!O:O,'SO 05'!A:A,"P")</f>
        <v>0</v>
      </c>
      <c r="E46" s="11">
        <f>C46+D46</f>
        <v>0</v>
      </c>
      <c r="F46" s="12">
        <f>'SO 05'!T7</f>
        <v>0</v>
      </c>
    </row>
    <row r="47">
      <c r="A47" s="10" t="s">
        <v>86</v>
      </c>
      <c r="B47" s="10" t="s">
        <v>87</v>
      </c>
      <c r="C47" s="11">
        <f>'SO 07'!M8</f>
        <v>0</v>
      </c>
      <c r="D47" s="11">
        <f>SUMIFS('SO 07'!O:O,'SO 07'!A:A,"P")</f>
        <v>0</v>
      </c>
      <c r="E47" s="11">
        <f>C47+D47</f>
        <v>0</v>
      </c>
      <c r="F47" s="12">
        <f>'SO 07'!T7</f>
        <v>0</v>
      </c>
    </row>
    <row r="48">
      <c r="A48" s="10" t="s">
        <v>88</v>
      </c>
      <c r="B48" s="10" t="s">
        <v>89</v>
      </c>
      <c r="C48" s="11">
        <f>'SO 11'!M8</f>
        <v>0</v>
      </c>
      <c r="D48" s="11">
        <f>SUMIFS('SO 11'!O:O,'SO 11'!A:A,"P")</f>
        <v>0</v>
      </c>
      <c r="E48" s="11">
        <f>C48+D48</f>
        <v>0</v>
      </c>
      <c r="F48" s="12">
        <f>'SO 11'!T7</f>
        <v>0</v>
      </c>
    </row>
    <row r="49">
      <c r="A49" s="10" t="s">
        <v>90</v>
      </c>
      <c r="B49" s="10" t="s">
        <v>91</v>
      </c>
      <c r="C49" s="11">
        <f>'SO 20.01'!M8</f>
        <v>0</v>
      </c>
      <c r="D49" s="11">
        <f>SUMIFS('SO 20.01'!O:O,'SO 20.01'!A:A,"P")</f>
        <v>0</v>
      </c>
      <c r="E49" s="11">
        <f>C49+D49</f>
        <v>0</v>
      </c>
      <c r="F49" s="12">
        <f>'SO 20.01'!T7</f>
        <v>0</v>
      </c>
    </row>
    <row r="50">
      <c r="A50" s="10" t="s">
        <v>92</v>
      </c>
      <c r="B50" s="10" t="s">
        <v>93</v>
      </c>
      <c r="C50" s="11">
        <f>'SO 20.02'!M8</f>
        <v>0</v>
      </c>
      <c r="D50" s="11">
        <f>SUMIFS('SO 20.02'!O:O,'SO 20.02'!A:A,"P")</f>
        <v>0</v>
      </c>
      <c r="E50" s="11">
        <f>C50+D50</f>
        <v>0</v>
      </c>
      <c r="F50" s="12">
        <f>'SO 20.02'!T7</f>
        <v>0</v>
      </c>
    </row>
    <row r="51">
      <c r="A51" s="10" t="s">
        <v>94</v>
      </c>
      <c r="B51" s="10" t="s">
        <v>95</v>
      </c>
      <c r="C51" s="11">
        <f>'SO 20.03'!M8</f>
        <v>0</v>
      </c>
      <c r="D51" s="11">
        <f>SUMIFS('SO 20.03'!O:O,'SO 20.03'!A:A,"P")</f>
        <v>0</v>
      </c>
      <c r="E51" s="11">
        <f>C51+D51</f>
        <v>0</v>
      </c>
      <c r="F51" s="12">
        <f>'SO 20.03'!T7</f>
        <v>0</v>
      </c>
    </row>
    <row r="52">
      <c r="A52" s="10" t="s">
        <v>96</v>
      </c>
      <c r="B52" s="10" t="s">
        <v>97</v>
      </c>
      <c r="C52" s="11">
        <f>'SO 20.04'!M8</f>
        <v>0</v>
      </c>
      <c r="D52" s="11">
        <f>SUMIFS('SO 20.04'!O:O,'SO 20.04'!A:A,"P")</f>
        <v>0</v>
      </c>
      <c r="E52" s="11">
        <f>C52+D52</f>
        <v>0</v>
      </c>
      <c r="F52" s="12">
        <f>'SO 20.04'!T7</f>
        <v>0</v>
      </c>
    </row>
    <row r="53">
      <c r="A53" s="10" t="s">
        <v>98</v>
      </c>
      <c r="B53" s="10" t="s">
        <v>99</v>
      </c>
      <c r="C53" s="11">
        <f>'SO 20.05'!M8</f>
        <v>0</v>
      </c>
      <c r="D53" s="11">
        <f>SUMIFS('SO 20.05'!O:O,'SO 20.05'!A:A,"P")</f>
        <v>0</v>
      </c>
      <c r="E53" s="11">
        <f>C53+D53</f>
        <v>0</v>
      </c>
      <c r="F53" s="12">
        <f>'SO 20.05'!T7</f>
        <v>0</v>
      </c>
    </row>
    <row r="54">
      <c r="A54" s="10" t="s">
        <v>100</v>
      </c>
      <c r="B54" s="10" t="s">
        <v>101</v>
      </c>
      <c r="C54" s="11">
        <f>'SO 20.05a'!M8</f>
        <v>0</v>
      </c>
      <c r="D54" s="11">
        <f>SUMIFS('SO 20.05a'!O:O,'SO 20.05a'!A:A,"P")</f>
        <v>0</v>
      </c>
      <c r="E54" s="11">
        <f>C54+D54</f>
        <v>0</v>
      </c>
      <c r="F54" s="12">
        <f>'SO 20.05a'!T7</f>
        <v>0</v>
      </c>
    </row>
    <row r="55">
      <c r="A55" s="10" t="s">
        <v>102</v>
      </c>
      <c r="B55" s="10" t="s">
        <v>103</v>
      </c>
      <c r="C55" s="11">
        <f>'SO 20.06'!M8</f>
        <v>0</v>
      </c>
      <c r="D55" s="11">
        <f>SUMIFS('SO 20.06'!O:O,'SO 20.06'!A:A,"P")</f>
        <v>0</v>
      </c>
      <c r="E55" s="11">
        <f>C55+D55</f>
        <v>0</v>
      </c>
      <c r="F55" s="12">
        <f>'SO 20.06'!T7</f>
        <v>0</v>
      </c>
    </row>
    <row r="56">
      <c r="A56" s="10" t="s">
        <v>104</v>
      </c>
      <c r="B56" s="10" t="s">
        <v>105</v>
      </c>
      <c r="C56" s="11">
        <f>'SO 20.07'!M8</f>
        <v>0</v>
      </c>
      <c r="D56" s="11">
        <f>SUMIFS('SO 20.07'!O:O,'SO 20.07'!A:A,"P")</f>
        <v>0</v>
      </c>
      <c r="E56" s="11">
        <f>C56+D56</f>
        <v>0</v>
      </c>
      <c r="F56" s="12">
        <f>'SO 20.07'!T7</f>
        <v>0</v>
      </c>
    </row>
    <row r="57">
      <c r="A57" s="10" t="s">
        <v>106</v>
      </c>
      <c r="B57" s="10" t="s">
        <v>107</v>
      </c>
      <c r="C57" s="11">
        <f>'SO 20.08'!M8</f>
        <v>0</v>
      </c>
      <c r="D57" s="11">
        <f>SUMIFS('SO 20.08'!O:O,'SO 20.08'!A:A,"P")</f>
        <v>0</v>
      </c>
      <c r="E57" s="11">
        <f>C57+D57</f>
        <v>0</v>
      </c>
      <c r="F57" s="12">
        <f>'SO 20.08'!T7</f>
        <v>0</v>
      </c>
    </row>
    <row r="58">
      <c r="A58" s="10" t="s">
        <v>108</v>
      </c>
      <c r="B58" s="10" t="s">
        <v>109</v>
      </c>
      <c r="C58" s="11">
        <f>'SO 21'!M8</f>
        <v>0</v>
      </c>
      <c r="D58" s="11">
        <f>SUMIFS('SO 21'!O:O,'SO 21'!A:A,"P")</f>
        <v>0</v>
      </c>
      <c r="E58" s="11">
        <f>C58+D58</f>
        <v>0</v>
      </c>
      <c r="F58" s="12">
        <f>'SO 21'!T7</f>
        <v>0</v>
      </c>
    </row>
    <row r="59">
      <c r="A59" s="10" t="s">
        <v>110</v>
      </c>
      <c r="B59" s="10" t="s">
        <v>111</v>
      </c>
      <c r="C59" s="11">
        <f>C60+C61+C62+C63+C64+C65+C66</f>
        <v>0</v>
      </c>
      <c r="D59" s="11">
        <f>D60+D61+D62+D63+D64+D65+D66</f>
        <v>0</v>
      </c>
      <c r="E59" s="11">
        <f>C59+D59</f>
        <v>0</v>
      </c>
      <c r="F59" s="12">
        <f>F60+F61+F62+F63+F64+F65+F66</f>
        <v>0</v>
      </c>
    </row>
    <row r="60">
      <c r="A60" s="10" t="s">
        <v>112</v>
      </c>
      <c r="B60" s="10" t="s">
        <v>113</v>
      </c>
      <c r="C60" s="11">
        <f>'PS 07'!M8</f>
        <v>0</v>
      </c>
      <c r="D60" s="11">
        <f>SUMIFS('PS 07'!O:O,'PS 07'!A:A,"P")</f>
        <v>0</v>
      </c>
      <c r="E60" s="11">
        <f>C60+D60</f>
        <v>0</v>
      </c>
      <c r="F60" s="12">
        <f>'PS 07'!T7</f>
        <v>0</v>
      </c>
    </row>
    <row r="61">
      <c r="A61" s="10" t="s">
        <v>114</v>
      </c>
      <c r="B61" s="10" t="s">
        <v>115</v>
      </c>
      <c r="C61" s="11">
        <f>'PS 13'!M8</f>
        <v>0</v>
      </c>
      <c r="D61" s="11">
        <f>SUMIFS('PS 13'!O:O,'PS 13'!A:A,"P")</f>
        <v>0</v>
      </c>
      <c r="E61" s="11">
        <f>C61+D61</f>
        <v>0</v>
      </c>
      <c r="F61" s="12">
        <f>'PS 13'!T7</f>
        <v>0</v>
      </c>
    </row>
    <row r="62">
      <c r="A62" s="10" t="s">
        <v>116</v>
      </c>
      <c r="B62" s="10" t="s">
        <v>117</v>
      </c>
      <c r="C62" s="11">
        <f>'SO 06'!M8</f>
        <v>0</v>
      </c>
      <c r="D62" s="11">
        <f>SUMIFS('SO 06'!O:O,'SO 06'!A:A,"P")</f>
        <v>0</v>
      </c>
      <c r="E62" s="11">
        <f>C62+D62</f>
        <v>0</v>
      </c>
      <c r="F62" s="12">
        <f>'SO 06'!T7</f>
        <v>0</v>
      </c>
    </row>
    <row r="63">
      <c r="A63" s="10" t="s">
        <v>118</v>
      </c>
      <c r="B63" s="10" t="s">
        <v>119</v>
      </c>
      <c r="C63" s="11">
        <f>'SO 08'!M8</f>
        <v>0</v>
      </c>
      <c r="D63" s="11">
        <f>SUMIFS('SO 08'!O:O,'SO 08'!A:A,"P")</f>
        <v>0</v>
      </c>
      <c r="E63" s="11">
        <f>C63+D63</f>
        <v>0</v>
      </c>
      <c r="F63" s="12">
        <f>'SO 08'!T7</f>
        <v>0</v>
      </c>
    </row>
    <row r="64">
      <c r="A64" s="10" t="s">
        <v>120</v>
      </c>
      <c r="B64" s="10" t="s">
        <v>121</v>
      </c>
      <c r="C64" s="11">
        <f>'SO 09'!M8</f>
        <v>0</v>
      </c>
      <c r="D64" s="11">
        <f>SUMIFS('SO 09'!O:O,'SO 09'!A:A,"P")</f>
        <v>0</v>
      </c>
      <c r="E64" s="11">
        <f>C64+D64</f>
        <v>0</v>
      </c>
      <c r="F64" s="12">
        <f>'SO 09'!T7</f>
        <v>0</v>
      </c>
    </row>
    <row r="65">
      <c r="A65" s="10" t="s">
        <v>122</v>
      </c>
      <c r="B65" s="10" t="s">
        <v>123</v>
      </c>
      <c r="C65" s="11">
        <f>'SO 10'!M8</f>
        <v>0</v>
      </c>
      <c r="D65" s="11">
        <f>SUMIFS('SO 10'!O:O,'SO 10'!A:A,"P")</f>
        <v>0</v>
      </c>
      <c r="E65" s="11">
        <f>C65+D65</f>
        <v>0</v>
      </c>
      <c r="F65" s="12">
        <f>'SO 10'!T7</f>
        <v>0</v>
      </c>
    </row>
    <row r="66">
      <c r="A66" s="10" t="s">
        <v>124</v>
      </c>
      <c r="B66" s="10" t="s">
        <v>125</v>
      </c>
      <c r="C66" s="11">
        <f>'SO 12'!M8</f>
        <v>0</v>
      </c>
      <c r="D66" s="11">
        <f>SUMIFS('SO 12'!O:O,'SO 12'!A:A,"P")</f>
        <v>0</v>
      </c>
      <c r="E66" s="11">
        <f>C66+D66</f>
        <v>0</v>
      </c>
      <c r="F66" s="12">
        <f>'SO 12'!T7</f>
        <v>0</v>
      </c>
    </row>
    <row r="67" ht="25.5">
      <c r="A67" s="10" t="s">
        <v>126</v>
      </c>
      <c r="B67" s="10" t="s">
        <v>127</v>
      </c>
      <c r="C67" s="11">
        <f>C68+C69+C70</f>
        <v>0</v>
      </c>
      <c r="D67" s="11">
        <f>D68+D69+D70</f>
        <v>0</v>
      </c>
      <c r="E67" s="11">
        <f>C67+D67</f>
        <v>0</v>
      </c>
      <c r="F67" s="12">
        <f>F68+F69+F70</f>
        <v>0</v>
      </c>
    </row>
    <row r="68">
      <c r="A68" s="10" t="s">
        <v>128</v>
      </c>
      <c r="B68" s="10" t="s">
        <v>129</v>
      </c>
      <c r="C68" s="11">
        <f>'PS 31'!M8</f>
        <v>0</v>
      </c>
      <c r="D68" s="11">
        <f>SUMIFS('PS 31'!O:O,'PS 31'!A:A,"P")</f>
        <v>0</v>
      </c>
      <c r="E68" s="11">
        <f>C68+D68</f>
        <v>0</v>
      </c>
      <c r="F68" s="12">
        <f>'PS 31'!T7</f>
        <v>0</v>
      </c>
    </row>
    <row r="69">
      <c r="A69" s="10" t="s">
        <v>130</v>
      </c>
      <c r="B69" s="10" t="s">
        <v>131</v>
      </c>
      <c r="C69" s="11">
        <f>'SO 30.01'!M8</f>
        <v>0</v>
      </c>
      <c r="D69" s="11">
        <f>SUMIFS('SO 30.01'!O:O,'SO 30.01'!A:A,"P")</f>
        <v>0</v>
      </c>
      <c r="E69" s="11">
        <f>C69+D69</f>
        <v>0</v>
      </c>
      <c r="F69" s="12">
        <f>'SO 30.01'!T7</f>
        <v>0</v>
      </c>
    </row>
    <row r="70">
      <c r="A70" s="10" t="s">
        <v>132</v>
      </c>
      <c r="B70" s="10" t="s">
        <v>133</v>
      </c>
      <c r="C70" s="11">
        <f>'SO 30.03'!M8</f>
        <v>0</v>
      </c>
      <c r="D70" s="11">
        <f>SUMIFS('SO 30.03'!O:O,'SO 30.03'!A:A,"P")</f>
        <v>0</v>
      </c>
      <c r="E70" s="11">
        <f>C70+D70</f>
        <v>0</v>
      </c>
      <c r="F70" s="12">
        <f>'SO 30.03'!T7</f>
        <v>0</v>
      </c>
    </row>
    <row r="71">
      <c r="A71" s="10" t="s">
        <v>134</v>
      </c>
      <c r="B71" s="10" t="s">
        <v>135</v>
      </c>
      <c r="C71" s="11">
        <f>C72</f>
        <v>0</v>
      </c>
      <c r="D71" s="11">
        <f>D72</f>
        <v>0</v>
      </c>
      <c r="E71" s="11">
        <f>C71+D71</f>
        <v>0</v>
      </c>
      <c r="F71" s="12">
        <f>F72</f>
        <v>0</v>
      </c>
    </row>
    <row r="72">
      <c r="A72" s="10" t="s">
        <v>136</v>
      </c>
      <c r="B72" s="10" t="s">
        <v>135</v>
      </c>
      <c r="C72" s="11">
        <f>'SO 90-90'!M8</f>
        <v>0</v>
      </c>
      <c r="D72" s="11">
        <f>SUMIFS('SO 90-90'!O:O,'SO 90-90'!A:A,"P")</f>
        <v>0</v>
      </c>
      <c r="E72" s="11">
        <f>C72+D72</f>
        <v>0</v>
      </c>
      <c r="F72" s="12">
        <f>'SO 90-90'!T7</f>
        <v>0</v>
      </c>
    </row>
    <row r="73">
      <c r="A73" s="10" t="s">
        <v>137</v>
      </c>
      <c r="B73" s="10" t="s">
        <v>138</v>
      </c>
      <c r="C73" s="11">
        <f>C74</f>
        <v>0</v>
      </c>
      <c r="D73" s="11">
        <f>D74</f>
        <v>0</v>
      </c>
      <c r="E73" s="11">
        <f>C73+D73</f>
        <v>0</v>
      </c>
      <c r="F73" s="12">
        <f>F74</f>
        <v>0</v>
      </c>
    </row>
    <row r="74">
      <c r="A74" s="10" t="s">
        <v>139</v>
      </c>
      <c r="B74" s="10" t="s">
        <v>138</v>
      </c>
      <c r="C74" s="11">
        <f>'SO 98-98'!M8</f>
        <v>0</v>
      </c>
      <c r="D74" s="11">
        <f>SUMIFS('SO 98-98'!O:O,'SO 98-98'!A:A,"P")</f>
        <v>0</v>
      </c>
      <c r="E74" s="11">
        <f>C74+D74</f>
        <v>0</v>
      </c>
      <c r="F74" s="12">
        <f>'SO 98-98'!T7</f>
        <v>0</v>
      </c>
    </row>
    <row r="75">
      <c r="A75" s="13"/>
      <c r="B75" s="13"/>
      <c r="C75" s="14"/>
      <c r="D75" s="14"/>
      <c r="E75" s="14"/>
      <c r="F75" s="15"/>
    </row>
  </sheetData>
  <sheetProtection sheet="1" objects="1" scenarios="1" spinCount="100000" saltValue="01Ln6x06eGD31LC6bRZhEfj3p2t5sIQGiSuk81Ir6LRMXcatCzgG5GAMo+XHqhPf1RY3QZ4pebzdZQEot7lm6A==" hashValue="wLC0ds/Z0DX4WsR4ir8L3u4ZmyFN1ZeLQJOU9eoTuX1MfCedxCVQFzAp1SczlFgZcuql8IkAwF13qXlp3tKcWg==" algorithmName="SHA-512" password="BD39"/>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COUNTIFS(L8:L43,"=0",A8:A43,"P")+COUNTIFS(L8:L43,"",A8:A43,"P")+SUM(Q8:Q43)</f>
        <v>0</v>
      </c>
    </row>
    <row r="8">
      <c r="A8" s="1" t="s">
        <v>160</v>
      </c>
      <c r="C8" s="22" t="s">
        <v>571</v>
      </c>
      <c r="E8" s="23" t="s">
        <v>31</v>
      </c>
      <c r="L8" s="24">
        <f>L9+L38</f>
        <v>0</v>
      </c>
      <c r="M8" s="24">
        <f>M9+M38</f>
        <v>0</v>
      </c>
      <c r="N8" s="25"/>
    </row>
    <row r="9">
      <c r="A9" s="1" t="s">
        <v>162</v>
      </c>
      <c r="C9" s="22" t="s">
        <v>394</v>
      </c>
      <c r="E9" s="23" t="s">
        <v>572</v>
      </c>
      <c r="L9" s="24">
        <f>SUMIFS(L10:L37,A10:A37,"P")</f>
        <v>0</v>
      </c>
      <c r="M9" s="24">
        <f>SUMIFS(M10:M37,A10:A37,"P")</f>
        <v>0</v>
      </c>
      <c r="N9" s="25"/>
    </row>
    <row r="10">
      <c r="A10" s="1" t="s">
        <v>165</v>
      </c>
      <c r="B10" s="1">
        <v>1</v>
      </c>
      <c r="C10" s="26" t="s">
        <v>534</v>
      </c>
      <c r="D10" t="s">
        <v>167</v>
      </c>
      <c r="E10" s="27" t="s">
        <v>573</v>
      </c>
      <c r="F10" s="28" t="s">
        <v>184</v>
      </c>
      <c r="G10" s="29">
        <v>30</v>
      </c>
      <c r="H10" s="28">
        <v>0</v>
      </c>
      <c r="I10" s="30">
        <f>ROUND(G10*H10,P4)</f>
        <v>0</v>
      </c>
      <c r="L10" s="31">
        <v>0</v>
      </c>
      <c r="M10" s="24">
        <f>ROUND(G10*L10,P4)</f>
        <v>0</v>
      </c>
      <c r="N10" s="25" t="s">
        <v>185</v>
      </c>
      <c r="O10" s="32">
        <f>M10*AA10</f>
        <v>0</v>
      </c>
      <c r="P10" s="1">
        <v>3</v>
      </c>
      <c r="AA10" s="1">
        <f>IF(P10=1,$O$3,IF(P10=2,$O$4,$O$5))</f>
        <v>0</v>
      </c>
    </row>
    <row r="11">
      <c r="A11" s="1" t="s">
        <v>171</v>
      </c>
      <c r="E11" s="27" t="s">
        <v>573</v>
      </c>
    </row>
    <row r="12">
      <c r="A12" s="1" t="s">
        <v>172</v>
      </c>
    </row>
    <row r="13">
      <c r="A13" s="1" t="s">
        <v>173</v>
      </c>
      <c r="E13" s="27" t="s">
        <v>167</v>
      </c>
    </row>
    <row r="14">
      <c r="A14" s="1" t="s">
        <v>165</v>
      </c>
      <c r="B14" s="1">
        <v>2</v>
      </c>
      <c r="C14" s="26" t="s">
        <v>536</v>
      </c>
      <c r="D14" t="s">
        <v>167</v>
      </c>
      <c r="E14" s="27" t="s">
        <v>537</v>
      </c>
      <c r="F14" s="28" t="s">
        <v>184</v>
      </c>
      <c r="G14" s="29">
        <v>24</v>
      </c>
      <c r="H14" s="28">
        <v>0</v>
      </c>
      <c r="I14" s="30">
        <f>ROUND(G14*H14,P4)</f>
        <v>0</v>
      </c>
      <c r="L14" s="31">
        <v>0</v>
      </c>
      <c r="M14" s="24">
        <f>ROUND(G14*L14,P4)</f>
        <v>0</v>
      </c>
      <c r="N14" s="25" t="s">
        <v>185</v>
      </c>
      <c r="O14" s="32">
        <f>M14*AA14</f>
        <v>0</v>
      </c>
      <c r="P14" s="1">
        <v>3</v>
      </c>
      <c r="AA14" s="1">
        <f>IF(P14=1,$O$3,IF(P14=2,$O$4,$O$5))</f>
        <v>0</v>
      </c>
    </row>
    <row r="15">
      <c r="A15" s="1" t="s">
        <v>171</v>
      </c>
      <c r="E15" s="27" t="s">
        <v>537</v>
      </c>
    </row>
    <row r="16" ht="25.5">
      <c r="A16" s="1" t="s">
        <v>172</v>
      </c>
      <c r="E16" s="33" t="s">
        <v>574</v>
      </c>
    </row>
    <row r="17">
      <c r="A17" s="1" t="s">
        <v>173</v>
      </c>
      <c r="E17" s="27" t="s">
        <v>167</v>
      </c>
    </row>
    <row r="18">
      <c r="A18" s="1" t="s">
        <v>165</v>
      </c>
      <c r="B18" s="1">
        <v>3</v>
      </c>
      <c r="C18" s="26" t="s">
        <v>334</v>
      </c>
      <c r="D18" t="s">
        <v>167</v>
      </c>
      <c r="E18" s="27" t="s">
        <v>335</v>
      </c>
      <c r="F18" s="28" t="s">
        <v>184</v>
      </c>
      <c r="G18" s="29">
        <v>14</v>
      </c>
      <c r="H18" s="28">
        <v>0</v>
      </c>
      <c r="I18" s="30">
        <f>ROUND(G18*H18,P4)</f>
        <v>0</v>
      </c>
      <c r="L18" s="31">
        <v>0</v>
      </c>
      <c r="M18" s="24">
        <f>ROUND(G18*L18,P4)</f>
        <v>0</v>
      </c>
      <c r="N18" s="25" t="s">
        <v>185</v>
      </c>
      <c r="O18" s="32">
        <f>M18*AA18</f>
        <v>0</v>
      </c>
      <c r="P18" s="1">
        <v>3</v>
      </c>
      <c r="AA18" s="1">
        <f>IF(P18=1,$O$3,IF(P18=2,$O$4,$O$5))</f>
        <v>0</v>
      </c>
    </row>
    <row r="19">
      <c r="A19" s="1" t="s">
        <v>171</v>
      </c>
      <c r="E19" s="27" t="s">
        <v>335</v>
      </c>
    </row>
    <row r="20" ht="153">
      <c r="A20" s="1" t="s">
        <v>172</v>
      </c>
      <c r="E20" s="33" t="s">
        <v>575</v>
      </c>
    </row>
    <row r="21">
      <c r="A21" s="1" t="s">
        <v>173</v>
      </c>
      <c r="E21" s="27" t="s">
        <v>167</v>
      </c>
    </row>
    <row r="22">
      <c r="A22" s="1" t="s">
        <v>165</v>
      </c>
      <c r="B22" s="1">
        <v>4</v>
      </c>
      <c r="C22" s="26" t="s">
        <v>540</v>
      </c>
      <c r="D22" t="s">
        <v>167</v>
      </c>
      <c r="E22" s="27" t="s">
        <v>541</v>
      </c>
      <c r="F22" s="28" t="s">
        <v>184</v>
      </c>
      <c r="G22" s="29">
        <v>30</v>
      </c>
      <c r="H22" s="28">
        <v>0</v>
      </c>
      <c r="I22" s="30">
        <f>ROUND(G22*H22,P4)</f>
        <v>0</v>
      </c>
      <c r="L22" s="31">
        <v>0</v>
      </c>
      <c r="M22" s="24">
        <f>ROUND(G22*L22,P4)</f>
        <v>0</v>
      </c>
      <c r="N22" s="25" t="s">
        <v>185</v>
      </c>
      <c r="O22" s="32">
        <f>M22*AA22</f>
        <v>0</v>
      </c>
      <c r="P22" s="1">
        <v>3</v>
      </c>
      <c r="AA22" s="1">
        <f>IF(P22=1,$O$3,IF(P22=2,$O$4,$O$5))</f>
        <v>0</v>
      </c>
    </row>
    <row r="23">
      <c r="A23" s="1" t="s">
        <v>171</v>
      </c>
      <c r="E23" s="27" t="s">
        <v>541</v>
      </c>
    </row>
    <row r="24" ht="76.5">
      <c r="A24" s="1" t="s">
        <v>172</v>
      </c>
      <c r="E24" s="33" t="s">
        <v>576</v>
      </c>
    </row>
    <row r="25">
      <c r="A25" s="1" t="s">
        <v>173</v>
      </c>
      <c r="E25" s="27" t="s">
        <v>167</v>
      </c>
    </row>
    <row r="26">
      <c r="A26" s="1" t="s">
        <v>165</v>
      </c>
      <c r="B26" s="1">
        <v>5</v>
      </c>
      <c r="C26" s="26" t="s">
        <v>543</v>
      </c>
      <c r="D26" t="s">
        <v>167</v>
      </c>
      <c r="E26" s="27" t="s">
        <v>544</v>
      </c>
      <c r="F26" s="28" t="s">
        <v>184</v>
      </c>
      <c r="G26" s="29">
        <v>30</v>
      </c>
      <c r="H26" s="28">
        <v>0</v>
      </c>
      <c r="I26" s="30">
        <f>ROUND(G26*H26,P4)</f>
        <v>0</v>
      </c>
      <c r="L26" s="31">
        <v>0</v>
      </c>
      <c r="M26" s="24">
        <f>ROUND(G26*L26,P4)</f>
        <v>0</v>
      </c>
      <c r="N26" s="25" t="s">
        <v>170</v>
      </c>
      <c r="O26" s="32">
        <f>M26*AA26</f>
        <v>0</v>
      </c>
      <c r="P26" s="1">
        <v>3</v>
      </c>
      <c r="AA26" s="1">
        <f>IF(P26=1,$O$3,IF(P26=2,$O$4,$O$5))</f>
        <v>0</v>
      </c>
    </row>
    <row r="27">
      <c r="A27" s="1" t="s">
        <v>171</v>
      </c>
      <c r="E27" s="27" t="s">
        <v>544</v>
      </c>
    </row>
    <row r="28" ht="76.5">
      <c r="A28" s="1" t="s">
        <v>172</v>
      </c>
      <c r="E28" s="33" t="s">
        <v>576</v>
      </c>
    </row>
    <row r="29">
      <c r="A29" s="1" t="s">
        <v>173</v>
      </c>
      <c r="E29" s="27" t="s">
        <v>167</v>
      </c>
    </row>
    <row r="30" ht="25.5">
      <c r="A30" s="1" t="s">
        <v>165</v>
      </c>
      <c r="B30" s="1">
        <v>6</v>
      </c>
      <c r="C30" s="26" t="s">
        <v>545</v>
      </c>
      <c r="D30" t="s">
        <v>167</v>
      </c>
      <c r="E30" s="27" t="s">
        <v>546</v>
      </c>
      <c r="F30" s="28" t="s">
        <v>184</v>
      </c>
      <c r="G30" s="29">
        <v>30</v>
      </c>
      <c r="H30" s="28">
        <v>0</v>
      </c>
      <c r="I30" s="30">
        <f>ROUND(G30*H30,P4)</f>
        <v>0</v>
      </c>
      <c r="L30" s="31">
        <v>0</v>
      </c>
      <c r="M30" s="24">
        <f>ROUND(G30*L30,P4)</f>
        <v>0</v>
      </c>
      <c r="N30" s="25" t="s">
        <v>185</v>
      </c>
      <c r="O30" s="32">
        <f>M30*AA30</f>
        <v>0</v>
      </c>
      <c r="P30" s="1">
        <v>3</v>
      </c>
      <c r="AA30" s="1">
        <f>IF(P30=1,$O$3,IF(P30=2,$O$4,$O$5))</f>
        <v>0</v>
      </c>
    </row>
    <row r="31" ht="25.5">
      <c r="A31" s="1" t="s">
        <v>171</v>
      </c>
      <c r="E31" s="27" t="s">
        <v>546</v>
      </c>
    </row>
    <row r="32" ht="76.5">
      <c r="A32" s="1" t="s">
        <v>172</v>
      </c>
      <c r="E32" s="33" t="s">
        <v>576</v>
      </c>
    </row>
    <row r="33">
      <c r="A33" s="1" t="s">
        <v>173</v>
      </c>
      <c r="E33" s="27" t="s">
        <v>167</v>
      </c>
    </row>
    <row r="34" ht="25.5">
      <c r="A34" s="1" t="s">
        <v>165</v>
      </c>
      <c r="B34" s="1">
        <v>7</v>
      </c>
      <c r="C34" s="26" t="s">
        <v>547</v>
      </c>
      <c r="D34" t="s">
        <v>167</v>
      </c>
      <c r="E34" s="27" t="s">
        <v>548</v>
      </c>
      <c r="F34" s="28" t="s">
        <v>184</v>
      </c>
      <c r="G34" s="29">
        <v>28</v>
      </c>
      <c r="H34" s="28">
        <v>0</v>
      </c>
      <c r="I34" s="30">
        <f>ROUND(G34*H34,P4)</f>
        <v>0</v>
      </c>
      <c r="L34" s="31">
        <v>0</v>
      </c>
      <c r="M34" s="24">
        <f>ROUND(G34*L34,P4)</f>
        <v>0</v>
      </c>
      <c r="N34" s="25" t="s">
        <v>185</v>
      </c>
      <c r="O34" s="32">
        <f>M34*AA34</f>
        <v>0</v>
      </c>
      <c r="P34" s="1">
        <v>3</v>
      </c>
      <c r="AA34" s="1">
        <f>IF(P34=1,$O$3,IF(P34=2,$O$4,$O$5))</f>
        <v>0</v>
      </c>
    </row>
    <row r="35" ht="25.5">
      <c r="A35" s="1" t="s">
        <v>171</v>
      </c>
      <c r="E35" s="27" t="s">
        <v>548</v>
      </c>
    </row>
    <row r="36" ht="25.5">
      <c r="A36" s="1" t="s">
        <v>172</v>
      </c>
      <c r="E36" s="33" t="s">
        <v>577</v>
      </c>
    </row>
    <row r="37">
      <c r="A37" s="1" t="s">
        <v>173</v>
      </c>
      <c r="E37" s="27" t="s">
        <v>167</v>
      </c>
    </row>
    <row r="38">
      <c r="A38" s="1" t="s">
        <v>162</v>
      </c>
      <c r="C38" s="22" t="s">
        <v>180</v>
      </c>
      <c r="E38" s="23" t="s">
        <v>181</v>
      </c>
      <c r="L38" s="24">
        <f>SUMIFS(L39:L42,A39:A42,"P")</f>
        <v>0</v>
      </c>
      <c r="M38" s="24">
        <f>SUMIFS(M39:M42,A39:A42,"P")</f>
        <v>0</v>
      </c>
      <c r="N38" s="25"/>
    </row>
    <row r="39" ht="25.5">
      <c r="A39" s="1" t="s">
        <v>165</v>
      </c>
      <c r="B39" s="1">
        <v>8</v>
      </c>
      <c r="C39" s="26" t="s">
        <v>578</v>
      </c>
      <c r="D39" t="s">
        <v>167</v>
      </c>
      <c r="E39" s="27" t="s">
        <v>579</v>
      </c>
      <c r="F39" s="28" t="s">
        <v>184</v>
      </c>
      <c r="G39" s="29">
        <v>139</v>
      </c>
      <c r="H39" s="28">
        <v>0</v>
      </c>
      <c r="I39" s="30">
        <f>ROUND(G39*H39,P4)</f>
        <v>0</v>
      </c>
      <c r="L39" s="31">
        <v>0</v>
      </c>
      <c r="M39" s="24">
        <f>ROUND(G39*L39,P4)</f>
        <v>0</v>
      </c>
      <c r="N39" s="25" t="s">
        <v>185</v>
      </c>
      <c r="O39" s="32">
        <f>M39*AA39</f>
        <v>0</v>
      </c>
      <c r="P39" s="1">
        <v>3</v>
      </c>
      <c r="AA39" s="1">
        <f>IF(P39=1,$O$3,IF(P39=2,$O$4,$O$5))</f>
        <v>0</v>
      </c>
    </row>
    <row r="40" ht="25.5">
      <c r="A40" s="1" t="s">
        <v>171</v>
      </c>
      <c r="E40" s="27" t="s">
        <v>579</v>
      </c>
    </row>
    <row r="41" ht="153">
      <c r="A41" s="1" t="s">
        <v>172</v>
      </c>
      <c r="E41" s="33" t="s">
        <v>580</v>
      </c>
    </row>
    <row r="42">
      <c r="A42" s="1" t="s">
        <v>173</v>
      </c>
      <c r="E42" s="27" t="s">
        <v>167</v>
      </c>
    </row>
  </sheetData>
  <sheetProtection sheet="1" objects="1" scenarios="1" spinCount="100000" saltValue="esPpHcj/C4mPu66ajHHVYNfT4x+7fGJc5eH686JXzFNBXg0QZhuQt1Q1B9HbMyAnV6YPH0s2soOF82KkcgG4Kg==" hashValue="yMi5FkMsb0bHaYIsFciivxhBdM+zIlHxPu/ZsA6t+RxfNV5Yh6yzARBlPP6JMfpvb+izXcR1g22jJvJfSH/gV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COUNTIFS(L8:L24,"=0",A8:A24,"P")+COUNTIFS(L8:L24,"",A8:A24,"P")+SUM(Q8:Q24)</f>
        <v>0</v>
      </c>
    </row>
    <row r="8">
      <c r="A8" s="1" t="s">
        <v>160</v>
      </c>
      <c r="C8" s="22" t="s">
        <v>581</v>
      </c>
      <c r="E8" s="23" t="s">
        <v>33</v>
      </c>
      <c r="L8" s="24">
        <f>L9+L14+L19</f>
        <v>0</v>
      </c>
      <c r="M8" s="24">
        <f>M9+M14+M19</f>
        <v>0</v>
      </c>
      <c r="N8" s="25"/>
    </row>
    <row r="9">
      <c r="A9" s="1" t="s">
        <v>162</v>
      </c>
      <c r="C9" s="22" t="s">
        <v>163</v>
      </c>
      <c r="E9" s="23" t="s">
        <v>164</v>
      </c>
      <c r="L9" s="24">
        <f>SUMIFS(L10:L13,A10:A13,"P")</f>
        <v>0</v>
      </c>
      <c r="M9" s="24">
        <f>SUMIFS(M10:M13,A10:A13,"P")</f>
        <v>0</v>
      </c>
      <c r="N9" s="25"/>
    </row>
    <row r="10">
      <c r="A10" s="1" t="s">
        <v>165</v>
      </c>
      <c r="B10" s="1">
        <v>1</v>
      </c>
      <c r="C10" s="26" t="s">
        <v>166</v>
      </c>
      <c r="D10" t="s">
        <v>167</v>
      </c>
      <c r="E10" s="27" t="s">
        <v>582</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582</v>
      </c>
    </row>
    <row r="12">
      <c r="A12" s="1" t="s">
        <v>172</v>
      </c>
    </row>
    <row r="13">
      <c r="A13" s="1" t="s">
        <v>173</v>
      </c>
      <c r="E13" s="27" t="s">
        <v>167</v>
      </c>
    </row>
    <row r="14">
      <c r="A14" s="1" t="s">
        <v>162</v>
      </c>
      <c r="C14" s="22" t="s">
        <v>176</v>
      </c>
      <c r="E14" s="23" t="s">
        <v>177</v>
      </c>
      <c r="L14" s="24">
        <f>SUMIFS(L15:L18,A15:A18,"P")</f>
        <v>0</v>
      </c>
      <c r="M14" s="24">
        <f>SUMIFS(M15:M18,A15:A18,"P")</f>
        <v>0</v>
      </c>
      <c r="N14" s="25"/>
    </row>
    <row r="15">
      <c r="A15" s="1" t="s">
        <v>165</v>
      </c>
      <c r="B15" s="1">
        <v>2</v>
      </c>
      <c r="C15" s="26" t="s">
        <v>174</v>
      </c>
      <c r="D15" t="s">
        <v>167</v>
      </c>
      <c r="E15" s="27" t="s">
        <v>188</v>
      </c>
      <c r="F15" s="28" t="s">
        <v>169</v>
      </c>
      <c r="G15" s="29">
        <v>1</v>
      </c>
      <c r="H15" s="28">
        <v>0</v>
      </c>
      <c r="I15" s="30">
        <f>ROUND(G15*H15,P4)</f>
        <v>0</v>
      </c>
      <c r="L15" s="31">
        <v>0</v>
      </c>
      <c r="M15" s="24">
        <f>ROUND(G15*L15,P4)</f>
        <v>0</v>
      </c>
      <c r="N15" s="25" t="s">
        <v>170</v>
      </c>
      <c r="O15" s="32">
        <f>M15*AA15</f>
        <v>0</v>
      </c>
      <c r="P15" s="1">
        <v>3</v>
      </c>
      <c r="AA15" s="1">
        <f>IF(P15=1,$O$3,IF(P15=2,$O$4,$O$5))</f>
        <v>0</v>
      </c>
    </row>
    <row r="16">
      <c r="A16" s="1" t="s">
        <v>171</v>
      </c>
      <c r="E16" s="27" t="s">
        <v>188</v>
      </c>
    </row>
    <row r="17">
      <c r="A17" s="1" t="s">
        <v>172</v>
      </c>
    </row>
    <row r="18">
      <c r="A18" s="1" t="s">
        <v>173</v>
      </c>
      <c r="E18" s="27" t="s">
        <v>167</v>
      </c>
    </row>
    <row r="19">
      <c r="A19" s="1" t="s">
        <v>162</v>
      </c>
      <c r="C19" s="22" t="s">
        <v>180</v>
      </c>
      <c r="E19" s="23" t="s">
        <v>181</v>
      </c>
      <c r="L19" s="24">
        <f>SUMIFS(L20:L23,A20:A23,"P")</f>
        <v>0</v>
      </c>
      <c r="M19" s="24">
        <f>SUMIFS(M20:M23,A20:A23,"P")</f>
        <v>0</v>
      </c>
      <c r="N19" s="25"/>
    </row>
    <row r="20" ht="25.5">
      <c r="A20" s="1" t="s">
        <v>165</v>
      </c>
      <c r="B20" s="1">
        <v>3</v>
      </c>
      <c r="C20" s="26" t="s">
        <v>182</v>
      </c>
      <c r="D20" t="s">
        <v>167</v>
      </c>
      <c r="E20" s="27" t="s">
        <v>183</v>
      </c>
      <c r="F20" s="28" t="s">
        <v>184</v>
      </c>
      <c r="G20" s="29">
        <v>30</v>
      </c>
      <c r="H20" s="28">
        <v>0</v>
      </c>
      <c r="I20" s="30">
        <f>ROUND(G20*H20,P4)</f>
        <v>0</v>
      </c>
      <c r="L20" s="31">
        <v>0</v>
      </c>
      <c r="M20" s="24">
        <f>ROUND(G20*L20,P4)</f>
        <v>0</v>
      </c>
      <c r="N20" s="25" t="s">
        <v>185</v>
      </c>
      <c r="O20" s="32">
        <f>M20*AA20</f>
        <v>0</v>
      </c>
      <c r="P20" s="1">
        <v>3</v>
      </c>
      <c r="AA20" s="1">
        <f>IF(P20=1,$O$3,IF(P20=2,$O$4,$O$5))</f>
        <v>0</v>
      </c>
    </row>
    <row r="21" ht="25.5">
      <c r="A21" s="1" t="s">
        <v>171</v>
      </c>
      <c r="E21" s="27" t="s">
        <v>183</v>
      </c>
    </row>
    <row r="22">
      <c r="A22" s="1" t="s">
        <v>172</v>
      </c>
    </row>
    <row r="23">
      <c r="A23" s="1" t="s">
        <v>173</v>
      </c>
      <c r="E23" s="27" t="s">
        <v>167</v>
      </c>
    </row>
  </sheetData>
  <sheetProtection sheet="1" objects="1" scenarios="1" spinCount="100000" saltValue="IXmDrzoLPcfbs3oQsrdrTGwO8D03lUDfmN4/pWeofxsiDCbFNPLXzjCgAuxhfHdpuCiZj+aZBhA+d9oeWaK+ww==" hashValue="/APyd48qESERp3ZwOWgNZeUp62bd4fRgS9OMzzUZX+FDEZ3t+pTvEOTjsxVdze2dOnig3r4Nw0Brk8rd5mbNG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COUNTIFS(L8:L68,"=0",A8:A68,"P")+COUNTIFS(L8:L68,"",A8:A68,"P")+SUM(Q8:Q68)</f>
        <v>0</v>
      </c>
    </row>
    <row r="8">
      <c r="A8" s="1" t="s">
        <v>160</v>
      </c>
      <c r="C8" s="22" t="s">
        <v>583</v>
      </c>
      <c r="E8" s="23" t="s">
        <v>35</v>
      </c>
      <c r="L8" s="24">
        <f>L9+L14+L31+L40+L45+L54+L63</f>
        <v>0</v>
      </c>
      <c r="M8" s="24">
        <f>M9+M14+M31+M40+M45+M54+M63</f>
        <v>0</v>
      </c>
      <c r="N8" s="25"/>
    </row>
    <row r="9">
      <c r="A9" s="1" t="s">
        <v>162</v>
      </c>
      <c r="C9" s="22" t="s">
        <v>197</v>
      </c>
      <c r="E9" s="23" t="s">
        <v>198</v>
      </c>
      <c r="L9" s="24">
        <f>SUMIFS(L10:L13,A10:A13,"P")</f>
        <v>0</v>
      </c>
      <c r="M9" s="24">
        <f>SUMIFS(M10:M13,A10:A13,"P")</f>
        <v>0</v>
      </c>
      <c r="N9" s="25"/>
    </row>
    <row r="10" ht="25.5">
      <c r="A10" s="1" t="s">
        <v>165</v>
      </c>
      <c r="B10" s="1">
        <v>1</v>
      </c>
      <c r="C10" s="26" t="s">
        <v>584</v>
      </c>
      <c r="D10" t="s">
        <v>167</v>
      </c>
      <c r="E10" s="27" t="s">
        <v>585</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585</v>
      </c>
    </row>
    <row r="12">
      <c r="A12" s="1" t="s">
        <v>172</v>
      </c>
    </row>
    <row r="13">
      <c r="A13" s="1" t="s">
        <v>173</v>
      </c>
      <c r="E13" s="27" t="s">
        <v>167</v>
      </c>
    </row>
    <row r="14">
      <c r="A14" s="1" t="s">
        <v>162</v>
      </c>
      <c r="C14" s="22" t="s">
        <v>224</v>
      </c>
      <c r="E14" s="23" t="s">
        <v>225</v>
      </c>
      <c r="L14" s="24">
        <f>SUMIFS(L15:L30,A15:A30,"P")</f>
        <v>0</v>
      </c>
      <c r="M14" s="24">
        <f>SUMIFS(M15:M30,A15:A30,"P")</f>
        <v>0</v>
      </c>
      <c r="N14" s="25"/>
    </row>
    <row r="15">
      <c r="A15" s="1" t="s">
        <v>165</v>
      </c>
      <c r="B15" s="1">
        <v>2</v>
      </c>
      <c r="C15" s="26" t="s">
        <v>229</v>
      </c>
      <c r="D15" t="s">
        <v>167</v>
      </c>
      <c r="E15" s="27" t="s">
        <v>230</v>
      </c>
      <c r="F15" s="28" t="s">
        <v>192</v>
      </c>
      <c r="G15" s="29">
        <v>15</v>
      </c>
      <c r="H15" s="28">
        <v>0.0019400000000000001</v>
      </c>
      <c r="I15" s="30">
        <f>ROUND(G15*H15,P4)</f>
        <v>0</v>
      </c>
      <c r="L15" s="31">
        <v>0</v>
      </c>
      <c r="M15" s="24">
        <f>ROUND(G15*L15,P4)</f>
        <v>0</v>
      </c>
      <c r="N15" s="25" t="s">
        <v>185</v>
      </c>
      <c r="O15" s="32">
        <f>M15*AA15</f>
        <v>0</v>
      </c>
      <c r="P15" s="1">
        <v>3</v>
      </c>
      <c r="AA15" s="1">
        <f>IF(P15=1,$O$3,IF(P15=2,$O$4,$O$5))</f>
        <v>0</v>
      </c>
    </row>
    <row r="16">
      <c r="A16" s="1" t="s">
        <v>171</v>
      </c>
      <c r="E16" s="27" t="s">
        <v>230</v>
      </c>
    </row>
    <row r="17">
      <c r="A17" s="1" t="s">
        <v>172</v>
      </c>
    </row>
    <row r="18">
      <c r="A18" s="1" t="s">
        <v>173</v>
      </c>
      <c r="E18" s="27" t="s">
        <v>167</v>
      </c>
    </row>
    <row r="19" ht="25.5">
      <c r="A19" s="1" t="s">
        <v>165</v>
      </c>
      <c r="B19" s="1">
        <v>3</v>
      </c>
      <c r="C19" s="26" t="s">
        <v>245</v>
      </c>
      <c r="D19" t="s">
        <v>167</v>
      </c>
      <c r="E19" s="27" t="s">
        <v>246</v>
      </c>
      <c r="F19" s="28" t="s">
        <v>192</v>
      </c>
      <c r="G19" s="29">
        <v>15</v>
      </c>
      <c r="H19" s="28">
        <v>0</v>
      </c>
      <c r="I19" s="30">
        <f>ROUND(G19*H19,P4)</f>
        <v>0</v>
      </c>
      <c r="L19" s="31">
        <v>0</v>
      </c>
      <c r="M19" s="24">
        <f>ROUND(G19*L19,P4)</f>
        <v>0</v>
      </c>
      <c r="N19" s="25" t="s">
        <v>185</v>
      </c>
      <c r="O19" s="32">
        <f>M19*AA19</f>
        <v>0</v>
      </c>
      <c r="P19" s="1">
        <v>3</v>
      </c>
      <c r="AA19" s="1">
        <f>IF(P19=1,$O$3,IF(P19=2,$O$4,$O$5))</f>
        <v>0</v>
      </c>
    </row>
    <row r="20" ht="25.5">
      <c r="A20" s="1" t="s">
        <v>171</v>
      </c>
      <c r="E20" s="27" t="s">
        <v>246</v>
      </c>
    </row>
    <row r="21">
      <c r="A21" s="1" t="s">
        <v>172</v>
      </c>
    </row>
    <row r="22">
      <c r="A22" s="1" t="s">
        <v>173</v>
      </c>
      <c r="E22" s="27" t="s">
        <v>167</v>
      </c>
    </row>
    <row r="23" ht="25.5">
      <c r="A23" s="1" t="s">
        <v>165</v>
      </c>
      <c r="B23" s="1">
        <v>5</v>
      </c>
      <c r="C23" s="26" t="s">
        <v>260</v>
      </c>
      <c r="D23" t="s">
        <v>167</v>
      </c>
      <c r="E23" s="27" t="s">
        <v>261</v>
      </c>
      <c r="F23" s="28" t="s">
        <v>192</v>
      </c>
      <c r="G23" s="29">
        <v>30</v>
      </c>
      <c r="H23" s="28">
        <v>0</v>
      </c>
      <c r="I23" s="30">
        <f>ROUND(G23*H23,P4)</f>
        <v>0</v>
      </c>
      <c r="L23" s="31">
        <v>0</v>
      </c>
      <c r="M23" s="24">
        <f>ROUND(G23*L23,P4)</f>
        <v>0</v>
      </c>
      <c r="N23" s="25" t="s">
        <v>185</v>
      </c>
      <c r="O23" s="32">
        <f>M23*AA23</f>
        <v>0</v>
      </c>
      <c r="P23" s="1">
        <v>3</v>
      </c>
      <c r="AA23" s="1">
        <f>IF(P23=1,$O$3,IF(P23=2,$O$4,$O$5))</f>
        <v>0</v>
      </c>
    </row>
    <row r="24" ht="25.5">
      <c r="A24" s="1" t="s">
        <v>171</v>
      </c>
      <c r="E24" s="27" t="s">
        <v>261</v>
      </c>
    </row>
    <row r="25">
      <c r="A25" s="1" t="s">
        <v>172</v>
      </c>
    </row>
    <row r="26">
      <c r="A26" s="1" t="s">
        <v>173</v>
      </c>
      <c r="E26" s="27" t="s">
        <v>167</v>
      </c>
    </row>
    <row r="27">
      <c r="A27" s="1" t="s">
        <v>165</v>
      </c>
      <c r="B27" s="1">
        <v>4</v>
      </c>
      <c r="C27" s="26" t="s">
        <v>586</v>
      </c>
      <c r="D27" t="s">
        <v>167</v>
      </c>
      <c r="E27" s="27" t="s">
        <v>263</v>
      </c>
      <c r="F27" s="28" t="s">
        <v>192</v>
      </c>
      <c r="G27" s="29">
        <v>30</v>
      </c>
      <c r="H27" s="28">
        <v>0</v>
      </c>
      <c r="I27" s="30">
        <f>ROUND(G27*H27,P4)</f>
        <v>0</v>
      </c>
      <c r="L27" s="31">
        <v>0</v>
      </c>
      <c r="M27" s="24">
        <f>ROUND(G27*L27,P4)</f>
        <v>0</v>
      </c>
      <c r="N27" s="25" t="s">
        <v>185</v>
      </c>
      <c r="O27" s="32">
        <f>M27*AA27</f>
        <v>0</v>
      </c>
      <c r="P27" s="1">
        <v>3</v>
      </c>
      <c r="AA27" s="1">
        <f>IF(P27=1,$O$3,IF(P27=2,$O$4,$O$5))</f>
        <v>0</v>
      </c>
    </row>
    <row r="28">
      <c r="A28" s="1" t="s">
        <v>171</v>
      </c>
      <c r="E28" s="27" t="s">
        <v>263</v>
      </c>
    </row>
    <row r="29">
      <c r="A29" s="1" t="s">
        <v>172</v>
      </c>
    </row>
    <row r="30">
      <c r="A30" s="1" t="s">
        <v>173</v>
      </c>
      <c r="E30" s="27" t="s">
        <v>167</v>
      </c>
    </row>
    <row r="31">
      <c r="A31" s="1" t="s">
        <v>162</v>
      </c>
      <c r="C31" s="22" t="s">
        <v>266</v>
      </c>
      <c r="E31" s="23" t="s">
        <v>267</v>
      </c>
      <c r="L31" s="24">
        <f>SUMIFS(L32:L39,A32:A39,"P")</f>
        <v>0</v>
      </c>
      <c r="M31" s="24">
        <f>SUMIFS(M32:M39,A32:A39,"P")</f>
        <v>0</v>
      </c>
      <c r="N31" s="25"/>
    </row>
    <row r="32">
      <c r="A32" s="1" t="s">
        <v>165</v>
      </c>
      <c r="B32" s="1">
        <v>6</v>
      </c>
      <c r="C32" s="26" t="s">
        <v>278</v>
      </c>
      <c r="D32" t="s">
        <v>167</v>
      </c>
      <c r="E32" s="27" t="s">
        <v>279</v>
      </c>
      <c r="F32" s="28" t="s">
        <v>192</v>
      </c>
      <c r="G32" s="29">
        <v>215</v>
      </c>
      <c r="H32" s="28">
        <v>0.00052999999999999998</v>
      </c>
      <c r="I32" s="30">
        <f>ROUND(G32*H32,P4)</f>
        <v>0</v>
      </c>
      <c r="L32" s="31">
        <v>0</v>
      </c>
      <c r="M32" s="24">
        <f>ROUND(G32*L32,P4)</f>
        <v>0</v>
      </c>
      <c r="N32" s="25" t="s">
        <v>185</v>
      </c>
      <c r="O32" s="32">
        <f>M32*AA32</f>
        <v>0</v>
      </c>
      <c r="P32" s="1">
        <v>3</v>
      </c>
      <c r="AA32" s="1">
        <f>IF(P32=1,$O$3,IF(P32=2,$O$4,$O$5))</f>
        <v>0</v>
      </c>
    </row>
    <row r="33">
      <c r="A33" s="1" t="s">
        <v>171</v>
      </c>
      <c r="E33" s="27" t="s">
        <v>279</v>
      </c>
    </row>
    <row r="34">
      <c r="A34" s="1" t="s">
        <v>172</v>
      </c>
    </row>
    <row r="35">
      <c r="A35" s="1" t="s">
        <v>173</v>
      </c>
      <c r="E35" s="27" t="s">
        <v>167</v>
      </c>
    </row>
    <row r="36" ht="25.5">
      <c r="A36" s="1" t="s">
        <v>165</v>
      </c>
      <c r="B36" s="1">
        <v>7</v>
      </c>
      <c r="C36" s="26" t="s">
        <v>297</v>
      </c>
      <c r="D36" t="s">
        <v>167</v>
      </c>
      <c r="E36" s="27" t="s">
        <v>298</v>
      </c>
      <c r="F36" s="28" t="s">
        <v>192</v>
      </c>
      <c r="G36" s="29">
        <v>215</v>
      </c>
      <c r="H36" s="28">
        <v>0</v>
      </c>
      <c r="I36" s="30">
        <f>ROUND(G36*H36,P4)</f>
        <v>0</v>
      </c>
      <c r="L36" s="31">
        <v>0</v>
      </c>
      <c r="M36" s="24">
        <f>ROUND(G36*L36,P4)</f>
        <v>0</v>
      </c>
      <c r="N36" s="25" t="s">
        <v>185</v>
      </c>
      <c r="O36" s="32">
        <f>M36*AA36</f>
        <v>0</v>
      </c>
      <c r="P36" s="1">
        <v>3</v>
      </c>
      <c r="AA36" s="1">
        <f>IF(P36=1,$O$3,IF(P36=2,$O$4,$O$5))</f>
        <v>0</v>
      </c>
    </row>
    <row r="37" ht="25.5">
      <c r="A37" s="1" t="s">
        <v>171</v>
      </c>
      <c r="E37" s="27" t="s">
        <v>298</v>
      </c>
    </row>
    <row r="38">
      <c r="A38" s="1" t="s">
        <v>172</v>
      </c>
    </row>
    <row r="39">
      <c r="A39" s="1" t="s">
        <v>173</v>
      </c>
      <c r="E39" s="27" t="s">
        <v>167</v>
      </c>
    </row>
    <row r="40">
      <c r="A40" s="1" t="s">
        <v>162</v>
      </c>
      <c r="C40" s="22" t="s">
        <v>299</v>
      </c>
      <c r="E40" s="23" t="s">
        <v>300</v>
      </c>
      <c r="L40" s="24">
        <f>SUMIFS(L41:L44,A41:A44,"P")</f>
        <v>0</v>
      </c>
      <c r="M40" s="24">
        <f>SUMIFS(M41:M44,A41:A44,"P")</f>
        <v>0</v>
      </c>
      <c r="N40" s="25"/>
    </row>
    <row r="41">
      <c r="A41" s="1" t="s">
        <v>165</v>
      </c>
      <c r="B41" s="1">
        <v>8</v>
      </c>
      <c r="C41" s="26" t="s">
        <v>315</v>
      </c>
      <c r="D41" t="s">
        <v>167</v>
      </c>
      <c r="E41" s="27" t="s">
        <v>587</v>
      </c>
      <c r="F41" s="28" t="s">
        <v>201</v>
      </c>
      <c r="G41" s="29">
        <v>8</v>
      </c>
      <c r="H41" s="28">
        <v>0</v>
      </c>
      <c r="I41" s="30">
        <f>ROUND(G41*H41,P4)</f>
        <v>0</v>
      </c>
      <c r="L41" s="31">
        <v>0</v>
      </c>
      <c r="M41" s="24">
        <f>ROUND(G41*L41,P4)</f>
        <v>0</v>
      </c>
      <c r="N41" s="25" t="s">
        <v>185</v>
      </c>
      <c r="O41" s="32">
        <f>M41*AA41</f>
        <v>0</v>
      </c>
      <c r="P41" s="1">
        <v>3</v>
      </c>
      <c r="AA41" s="1">
        <f>IF(P41=1,$O$3,IF(P41=2,$O$4,$O$5))</f>
        <v>0</v>
      </c>
    </row>
    <row r="42">
      <c r="A42" s="1" t="s">
        <v>171</v>
      </c>
      <c r="E42" s="27" t="s">
        <v>587</v>
      </c>
    </row>
    <row r="43">
      <c r="A43" s="1" t="s">
        <v>172</v>
      </c>
    </row>
    <row r="44">
      <c r="A44" s="1" t="s">
        <v>173</v>
      </c>
      <c r="E44" s="27" t="s">
        <v>167</v>
      </c>
    </row>
    <row r="45">
      <c r="A45" s="1" t="s">
        <v>162</v>
      </c>
      <c r="C45" s="22" t="s">
        <v>319</v>
      </c>
      <c r="E45" s="23" t="s">
        <v>320</v>
      </c>
      <c r="L45" s="24">
        <f>SUMIFS(L46:L53,A46:A53,"P")</f>
        <v>0</v>
      </c>
      <c r="M45" s="24">
        <f>SUMIFS(M46:M53,A46:A53,"P")</f>
        <v>0</v>
      </c>
      <c r="N45" s="25"/>
    </row>
    <row r="46">
      <c r="A46" s="1" t="s">
        <v>165</v>
      </c>
      <c r="B46" s="1">
        <v>9</v>
      </c>
      <c r="C46" s="26" t="s">
        <v>588</v>
      </c>
      <c r="D46" t="s">
        <v>167</v>
      </c>
      <c r="E46" s="27" t="s">
        <v>589</v>
      </c>
      <c r="F46" s="28" t="s">
        <v>201</v>
      </c>
      <c r="G46" s="29">
        <v>4</v>
      </c>
      <c r="H46" s="28">
        <v>0.00097999999999999997</v>
      </c>
      <c r="I46" s="30">
        <f>ROUND(G46*H46,P4)</f>
        <v>0</v>
      </c>
      <c r="L46" s="31">
        <v>0</v>
      </c>
      <c r="M46" s="24">
        <f>ROUND(G46*L46,P4)</f>
        <v>0</v>
      </c>
      <c r="N46" s="25" t="s">
        <v>170</v>
      </c>
      <c r="O46" s="32">
        <f>M46*AA46</f>
        <v>0</v>
      </c>
      <c r="P46" s="1">
        <v>3</v>
      </c>
      <c r="AA46" s="1">
        <f>IF(P46=1,$O$3,IF(P46=2,$O$4,$O$5))</f>
        <v>0</v>
      </c>
    </row>
    <row r="47">
      <c r="A47" s="1" t="s">
        <v>171</v>
      </c>
      <c r="E47" s="27" t="s">
        <v>589</v>
      </c>
    </row>
    <row r="48">
      <c r="A48" s="1" t="s">
        <v>172</v>
      </c>
    </row>
    <row r="49">
      <c r="A49" s="1" t="s">
        <v>173</v>
      </c>
      <c r="E49" s="27" t="s">
        <v>167</v>
      </c>
    </row>
    <row r="50" ht="25.5">
      <c r="A50" s="1" t="s">
        <v>165</v>
      </c>
      <c r="B50" s="1">
        <v>10</v>
      </c>
      <c r="C50" s="26" t="s">
        <v>590</v>
      </c>
      <c r="D50" t="s">
        <v>167</v>
      </c>
      <c r="E50" s="27" t="s">
        <v>591</v>
      </c>
      <c r="F50" s="28" t="s">
        <v>201</v>
      </c>
      <c r="G50" s="29">
        <v>4</v>
      </c>
      <c r="H50" s="28">
        <v>0</v>
      </c>
      <c r="I50" s="30">
        <f>ROUND(G50*H50,P4)</f>
        <v>0</v>
      </c>
      <c r="L50" s="31">
        <v>0</v>
      </c>
      <c r="M50" s="24">
        <f>ROUND(G50*L50,P4)</f>
        <v>0</v>
      </c>
      <c r="N50" s="25" t="s">
        <v>185</v>
      </c>
      <c r="O50" s="32">
        <f>M50*AA50</f>
        <v>0</v>
      </c>
      <c r="P50" s="1">
        <v>3</v>
      </c>
      <c r="AA50" s="1">
        <f>IF(P50=1,$O$3,IF(P50=2,$O$4,$O$5))</f>
        <v>0</v>
      </c>
    </row>
    <row r="51" ht="25.5">
      <c r="A51" s="1" t="s">
        <v>171</v>
      </c>
      <c r="E51" s="27" t="s">
        <v>591</v>
      </c>
    </row>
    <row r="52">
      <c r="A52" s="1" t="s">
        <v>172</v>
      </c>
    </row>
    <row r="53">
      <c r="A53" s="1" t="s">
        <v>173</v>
      </c>
      <c r="E53" s="27" t="s">
        <v>167</v>
      </c>
    </row>
    <row r="54">
      <c r="A54" s="1" t="s">
        <v>162</v>
      </c>
      <c r="C54" s="22" t="s">
        <v>325</v>
      </c>
      <c r="E54" s="23" t="s">
        <v>326</v>
      </c>
      <c r="L54" s="24">
        <f>SUMIFS(L55:L62,A55:A62,"P")</f>
        <v>0</v>
      </c>
      <c r="M54" s="24">
        <f>SUMIFS(M55:M62,A55:A62,"P")</f>
        <v>0</v>
      </c>
      <c r="N54" s="25"/>
    </row>
    <row r="55">
      <c r="A55" s="1" t="s">
        <v>165</v>
      </c>
      <c r="B55" s="1">
        <v>11</v>
      </c>
      <c r="C55" s="26" t="s">
        <v>329</v>
      </c>
      <c r="D55" t="s">
        <v>167</v>
      </c>
      <c r="E55" s="27" t="s">
        <v>330</v>
      </c>
      <c r="F55" s="28" t="s">
        <v>331</v>
      </c>
      <c r="G55" s="29">
        <v>20</v>
      </c>
      <c r="H55" s="28">
        <v>0</v>
      </c>
      <c r="I55" s="30">
        <f>ROUND(G55*H55,P4)</f>
        <v>0</v>
      </c>
      <c r="L55" s="31">
        <v>0</v>
      </c>
      <c r="M55" s="24">
        <f>ROUND(G55*L55,P4)</f>
        <v>0</v>
      </c>
      <c r="N55" s="25" t="s">
        <v>170</v>
      </c>
      <c r="O55" s="32">
        <f>M55*AA55</f>
        <v>0</v>
      </c>
      <c r="P55" s="1">
        <v>3</v>
      </c>
      <c r="AA55" s="1">
        <f>IF(P55=1,$O$3,IF(P55=2,$O$4,$O$5))</f>
        <v>0</v>
      </c>
    </row>
    <row r="56">
      <c r="A56" s="1" t="s">
        <v>171</v>
      </c>
      <c r="E56" s="27" t="s">
        <v>330</v>
      </c>
    </row>
    <row r="57">
      <c r="A57" s="1" t="s">
        <v>172</v>
      </c>
    </row>
    <row r="58">
      <c r="A58" s="1" t="s">
        <v>173</v>
      </c>
      <c r="E58" s="27" t="s">
        <v>167</v>
      </c>
    </row>
    <row r="59">
      <c r="A59" s="1" t="s">
        <v>165</v>
      </c>
      <c r="B59" s="1">
        <v>12</v>
      </c>
      <c r="C59" s="26" t="s">
        <v>592</v>
      </c>
      <c r="D59" t="s">
        <v>167</v>
      </c>
      <c r="E59" s="27" t="s">
        <v>593</v>
      </c>
      <c r="F59" s="28" t="s">
        <v>594</v>
      </c>
      <c r="G59" s="29">
        <v>1</v>
      </c>
      <c r="H59" s="28">
        <v>0.92000000000000004</v>
      </c>
      <c r="I59" s="30">
        <f>ROUND(G59*H59,P4)</f>
        <v>0</v>
      </c>
      <c r="L59" s="31">
        <v>0</v>
      </c>
      <c r="M59" s="24">
        <f>ROUND(G59*L59,P4)</f>
        <v>0</v>
      </c>
      <c r="N59" s="25" t="s">
        <v>185</v>
      </c>
      <c r="O59" s="32">
        <f>M59*AA59</f>
        <v>0</v>
      </c>
      <c r="P59" s="1">
        <v>3</v>
      </c>
      <c r="AA59" s="1">
        <f>IF(P59=1,$O$3,IF(P59=2,$O$4,$O$5))</f>
        <v>0</v>
      </c>
    </row>
    <row r="60">
      <c r="A60" s="1" t="s">
        <v>171</v>
      </c>
      <c r="E60" s="27" t="s">
        <v>593</v>
      </c>
    </row>
    <row r="61">
      <c r="A61" s="1" t="s">
        <v>172</v>
      </c>
    </row>
    <row r="62">
      <c r="A62" s="1" t="s">
        <v>173</v>
      </c>
      <c r="E62" s="27" t="s">
        <v>167</v>
      </c>
    </row>
    <row r="63">
      <c r="A63" s="1" t="s">
        <v>162</v>
      </c>
      <c r="C63" s="22" t="s">
        <v>180</v>
      </c>
      <c r="E63" s="23" t="s">
        <v>181</v>
      </c>
      <c r="L63" s="24">
        <f>SUMIFS(L64:L67,A64:A67,"P")</f>
        <v>0</v>
      </c>
      <c r="M63" s="24">
        <f>SUMIFS(M64:M67,A64:A67,"P")</f>
        <v>0</v>
      </c>
      <c r="N63" s="25"/>
    </row>
    <row r="64" ht="25.5">
      <c r="A64" s="1" t="s">
        <v>165</v>
      </c>
      <c r="B64" s="1">
        <v>13</v>
      </c>
      <c r="C64" s="26" t="s">
        <v>182</v>
      </c>
      <c r="D64" t="s">
        <v>167</v>
      </c>
      <c r="E64" s="27" t="s">
        <v>183</v>
      </c>
      <c r="F64" s="28" t="s">
        <v>184</v>
      </c>
      <c r="G64" s="29">
        <v>20</v>
      </c>
      <c r="H64" s="28">
        <v>0</v>
      </c>
      <c r="I64" s="30">
        <f>ROUND(G64*H64,P4)</f>
        <v>0</v>
      </c>
      <c r="L64" s="31">
        <v>0</v>
      </c>
      <c r="M64" s="24">
        <f>ROUND(G64*L64,P4)</f>
        <v>0</v>
      </c>
      <c r="N64" s="25" t="s">
        <v>185</v>
      </c>
      <c r="O64" s="32">
        <f>M64*AA64</f>
        <v>0</v>
      </c>
      <c r="P64" s="1">
        <v>3</v>
      </c>
      <c r="AA64" s="1">
        <f>IF(P64=1,$O$3,IF(P64=2,$O$4,$O$5))</f>
        <v>0</v>
      </c>
    </row>
    <row r="65" ht="25.5">
      <c r="A65" s="1" t="s">
        <v>171</v>
      </c>
      <c r="E65" s="27" t="s">
        <v>183</v>
      </c>
    </row>
    <row r="66">
      <c r="A66" s="1" t="s">
        <v>172</v>
      </c>
    </row>
    <row r="67">
      <c r="A67" s="1" t="s">
        <v>173</v>
      </c>
      <c r="E67" s="27" t="s">
        <v>167</v>
      </c>
    </row>
  </sheetData>
  <sheetProtection sheet="1" objects="1" scenarios="1" spinCount="100000" saltValue="Wq7mDiXrK30hBO9pOdc0d4f82g+LRlyP0tYCjq9pp1U0CEUBFeapAngQRFv0BmtFhaCQpd0leXhclu6qw39G8g==" hashValue="0yIlzCNnriaR+VC92m7ouGw/ocpplisduxKELZ5R3CPAT97s30WCVhFODMaowGmjQBJj7b1pP2GbiXdjC+++q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COUNTIFS(L8:L1179,"=0",A8:A1179,"P")+COUNTIFS(L8:L1179,"",A8:A1179,"P")+SUM(Q8:Q1179)</f>
        <v>0</v>
      </c>
    </row>
    <row r="8">
      <c r="A8" s="1" t="s">
        <v>160</v>
      </c>
      <c r="C8" s="22" t="s">
        <v>595</v>
      </c>
      <c r="E8" s="23" t="s">
        <v>37</v>
      </c>
      <c r="L8" s="24">
        <f>L9+L46+L63+L108+L141+L146+L359+L396+L497+L546+L551+L576+L597+L690+L763+L860+L893+L914+L955+L964+L1129+L1174</f>
        <v>0</v>
      </c>
      <c r="M8" s="24">
        <f>M9+M46+M63+M108+M141+M146+M359+M396+M497+M546+M551+M576+M597+M690+M763+M860+M893+M914+M955+M964+M1129+M1174</f>
        <v>0</v>
      </c>
      <c r="N8" s="25"/>
    </row>
    <row r="9">
      <c r="A9" s="1" t="s">
        <v>162</v>
      </c>
      <c r="C9" s="22" t="s">
        <v>394</v>
      </c>
      <c r="E9" s="23" t="s">
        <v>421</v>
      </c>
      <c r="L9" s="24">
        <f>SUMIFS(L10:L45,A10:A45,"P")</f>
        <v>0</v>
      </c>
      <c r="M9" s="24">
        <f>SUMIFS(M10:M45,A10:A45,"P")</f>
        <v>0</v>
      </c>
      <c r="N9" s="25"/>
    </row>
    <row r="10" ht="25.5">
      <c r="A10" s="1" t="s">
        <v>165</v>
      </c>
      <c r="B10" s="1">
        <v>1</v>
      </c>
      <c r="C10" s="26" t="s">
        <v>596</v>
      </c>
      <c r="D10" t="s">
        <v>167</v>
      </c>
      <c r="E10" s="27" t="s">
        <v>597</v>
      </c>
      <c r="F10" s="28" t="s">
        <v>447</v>
      </c>
      <c r="G10" s="29">
        <v>54.049999999999997</v>
      </c>
      <c r="H10" s="28">
        <v>0</v>
      </c>
      <c r="I10" s="30">
        <f>ROUND(G10*H10,P4)</f>
        <v>0</v>
      </c>
      <c r="L10" s="31">
        <v>0</v>
      </c>
      <c r="M10" s="24">
        <f>ROUND(G10*L10,P4)</f>
        <v>0</v>
      </c>
      <c r="N10" s="25" t="s">
        <v>185</v>
      </c>
      <c r="O10" s="32">
        <f>M10*AA10</f>
        <v>0</v>
      </c>
      <c r="P10" s="1">
        <v>3</v>
      </c>
      <c r="AA10" s="1">
        <f>IF(P10=1,$O$3,IF(P10=2,$O$4,$O$5))</f>
        <v>0</v>
      </c>
    </row>
    <row r="11" ht="38.25">
      <c r="A11" s="1" t="s">
        <v>171</v>
      </c>
      <c r="E11" s="27" t="s">
        <v>598</v>
      </c>
    </row>
    <row r="12" ht="63.75">
      <c r="A12" s="1" t="s">
        <v>172</v>
      </c>
      <c r="E12" s="33" t="s">
        <v>599</v>
      </c>
    </row>
    <row r="13">
      <c r="A13" s="1" t="s">
        <v>173</v>
      </c>
      <c r="E13" s="27" t="s">
        <v>167</v>
      </c>
    </row>
    <row r="14" ht="25.5">
      <c r="A14" s="1" t="s">
        <v>165</v>
      </c>
      <c r="B14" s="1">
        <v>2</v>
      </c>
      <c r="C14" s="26" t="s">
        <v>600</v>
      </c>
      <c r="D14" t="s">
        <v>167</v>
      </c>
      <c r="E14" s="27" t="s">
        <v>601</v>
      </c>
      <c r="F14" s="28" t="s">
        <v>424</v>
      </c>
      <c r="G14" s="29">
        <v>1.2</v>
      </c>
      <c r="H14" s="28">
        <v>0</v>
      </c>
      <c r="I14" s="30">
        <f>ROUND(G14*H14,P4)</f>
        <v>0</v>
      </c>
      <c r="L14" s="31">
        <v>0</v>
      </c>
      <c r="M14" s="24">
        <f>ROUND(G14*L14,P4)</f>
        <v>0</v>
      </c>
      <c r="N14" s="25" t="s">
        <v>185</v>
      </c>
      <c r="O14" s="32">
        <f>M14*AA14</f>
        <v>0</v>
      </c>
      <c r="P14" s="1">
        <v>3</v>
      </c>
      <c r="AA14" s="1">
        <f>IF(P14=1,$O$3,IF(P14=2,$O$4,$O$5))</f>
        <v>0</v>
      </c>
    </row>
    <row r="15" ht="25.5">
      <c r="A15" s="1" t="s">
        <v>171</v>
      </c>
      <c r="E15" s="27" t="s">
        <v>601</v>
      </c>
    </row>
    <row r="16" ht="38.25">
      <c r="A16" s="1" t="s">
        <v>172</v>
      </c>
      <c r="E16" s="33" t="s">
        <v>602</v>
      </c>
    </row>
    <row r="17">
      <c r="A17" s="1" t="s">
        <v>173</v>
      </c>
      <c r="E17" s="27" t="s">
        <v>167</v>
      </c>
    </row>
    <row r="18" ht="25.5">
      <c r="A18" s="1" t="s">
        <v>165</v>
      </c>
      <c r="B18" s="1">
        <v>3</v>
      </c>
      <c r="C18" s="26" t="s">
        <v>603</v>
      </c>
      <c r="D18" t="s">
        <v>167</v>
      </c>
      <c r="E18" s="27" t="s">
        <v>604</v>
      </c>
      <c r="F18" s="28" t="s">
        <v>424</v>
      </c>
      <c r="G18" s="29">
        <v>25.215</v>
      </c>
      <c r="H18" s="28">
        <v>0</v>
      </c>
      <c r="I18" s="30">
        <f>ROUND(G18*H18,P4)</f>
        <v>0</v>
      </c>
      <c r="L18" s="31">
        <v>0</v>
      </c>
      <c r="M18" s="24">
        <f>ROUND(G18*L18,P4)</f>
        <v>0</v>
      </c>
      <c r="N18" s="25" t="s">
        <v>185</v>
      </c>
      <c r="O18" s="32">
        <f>M18*AA18</f>
        <v>0</v>
      </c>
      <c r="P18" s="1">
        <v>3</v>
      </c>
      <c r="AA18" s="1">
        <f>IF(P18=1,$O$3,IF(P18=2,$O$4,$O$5))</f>
        <v>0</v>
      </c>
    </row>
    <row r="19" ht="25.5">
      <c r="A19" s="1" t="s">
        <v>171</v>
      </c>
      <c r="E19" s="27" t="s">
        <v>604</v>
      </c>
    </row>
    <row r="20" ht="102">
      <c r="A20" s="1" t="s">
        <v>172</v>
      </c>
      <c r="E20" s="33" t="s">
        <v>605</v>
      </c>
    </row>
    <row r="21">
      <c r="A21" s="1" t="s">
        <v>173</v>
      </c>
      <c r="E21" s="27" t="s">
        <v>167</v>
      </c>
    </row>
    <row r="22" ht="25.5">
      <c r="A22" s="1" t="s">
        <v>165</v>
      </c>
      <c r="B22" s="1">
        <v>4</v>
      </c>
      <c r="C22" s="26" t="s">
        <v>606</v>
      </c>
      <c r="D22" t="s">
        <v>167</v>
      </c>
      <c r="E22" s="27" t="s">
        <v>607</v>
      </c>
      <c r="F22" s="28" t="s">
        <v>424</v>
      </c>
      <c r="G22" s="29">
        <v>4.8399999999999999</v>
      </c>
      <c r="H22" s="28">
        <v>0</v>
      </c>
      <c r="I22" s="30">
        <f>ROUND(G22*H22,P4)</f>
        <v>0</v>
      </c>
      <c r="L22" s="31">
        <v>0</v>
      </c>
      <c r="M22" s="24">
        <f>ROUND(G22*L22,P4)</f>
        <v>0</v>
      </c>
      <c r="N22" s="25" t="s">
        <v>185</v>
      </c>
      <c r="O22" s="32">
        <f>M22*AA22</f>
        <v>0</v>
      </c>
      <c r="P22" s="1">
        <v>3</v>
      </c>
      <c r="AA22" s="1">
        <f>IF(P22=1,$O$3,IF(P22=2,$O$4,$O$5))</f>
        <v>0</v>
      </c>
    </row>
    <row r="23" ht="38.25">
      <c r="A23" s="1" t="s">
        <v>171</v>
      </c>
      <c r="E23" s="27" t="s">
        <v>608</v>
      </c>
    </row>
    <row r="24" ht="38.25">
      <c r="A24" s="1" t="s">
        <v>172</v>
      </c>
      <c r="E24" s="33" t="s">
        <v>609</v>
      </c>
    </row>
    <row r="25">
      <c r="A25" s="1" t="s">
        <v>173</v>
      </c>
      <c r="E25" s="27" t="s">
        <v>167</v>
      </c>
    </row>
    <row r="26" ht="25.5">
      <c r="A26" s="1" t="s">
        <v>165</v>
      </c>
      <c r="B26" s="1">
        <v>5</v>
      </c>
      <c r="C26" s="26" t="s">
        <v>610</v>
      </c>
      <c r="D26" t="s">
        <v>167</v>
      </c>
      <c r="E26" s="27" t="s">
        <v>607</v>
      </c>
      <c r="F26" s="28" t="s">
        <v>424</v>
      </c>
      <c r="G26" s="29">
        <v>48.399999999999999</v>
      </c>
      <c r="H26" s="28">
        <v>0</v>
      </c>
      <c r="I26" s="30">
        <f>ROUND(G26*H26,P4)</f>
        <v>0</v>
      </c>
      <c r="L26" s="31">
        <v>0</v>
      </c>
      <c r="M26" s="24">
        <f>ROUND(G26*L26,P4)</f>
        <v>0</v>
      </c>
      <c r="N26" s="25" t="s">
        <v>185</v>
      </c>
      <c r="O26" s="32">
        <f>M26*AA26</f>
        <v>0</v>
      </c>
      <c r="P26" s="1">
        <v>3</v>
      </c>
      <c r="AA26" s="1">
        <f>IF(P26=1,$O$3,IF(P26=2,$O$4,$O$5))</f>
        <v>0</v>
      </c>
    </row>
    <row r="27" ht="51">
      <c r="A27" s="1" t="s">
        <v>171</v>
      </c>
      <c r="E27" s="27" t="s">
        <v>611</v>
      </c>
    </row>
    <row r="28" ht="25.5">
      <c r="A28" s="1" t="s">
        <v>172</v>
      </c>
      <c r="E28" s="33" t="s">
        <v>612</v>
      </c>
    </row>
    <row r="29">
      <c r="A29" s="1" t="s">
        <v>173</v>
      </c>
      <c r="E29" s="27" t="s">
        <v>167</v>
      </c>
    </row>
    <row r="30" ht="25.5">
      <c r="A30" s="1" t="s">
        <v>165</v>
      </c>
      <c r="B30" s="1">
        <v>6</v>
      </c>
      <c r="C30" s="26" t="s">
        <v>613</v>
      </c>
      <c r="D30" t="s">
        <v>614</v>
      </c>
      <c r="E30" s="27" t="s">
        <v>615</v>
      </c>
      <c r="F30" s="28" t="s">
        <v>432</v>
      </c>
      <c r="G30" s="29">
        <v>8.2279999999999998</v>
      </c>
      <c r="H30" s="28">
        <v>0</v>
      </c>
      <c r="I30" s="30">
        <f>ROUND(G30*H30,P4)</f>
        <v>0</v>
      </c>
      <c r="L30" s="31">
        <v>0</v>
      </c>
      <c r="M30" s="24">
        <f>ROUND(G30*L30,P4)</f>
        <v>0</v>
      </c>
      <c r="N30" s="25" t="s">
        <v>185</v>
      </c>
      <c r="O30" s="32">
        <f>M30*AA30</f>
        <v>0</v>
      </c>
      <c r="P30" s="1">
        <v>3</v>
      </c>
      <c r="AA30" s="1">
        <f>IF(P30=1,$O$3,IF(P30=2,$O$4,$O$5))</f>
        <v>0</v>
      </c>
    </row>
    <row r="31" ht="25.5">
      <c r="A31" s="1" t="s">
        <v>171</v>
      </c>
      <c r="E31" s="27" t="s">
        <v>616</v>
      </c>
    </row>
    <row r="32" ht="25.5">
      <c r="A32" s="1" t="s">
        <v>172</v>
      </c>
      <c r="E32" s="33" t="s">
        <v>617</v>
      </c>
    </row>
    <row r="33">
      <c r="A33" s="1" t="s">
        <v>173</v>
      </c>
      <c r="E33" s="27" t="s">
        <v>167</v>
      </c>
    </row>
    <row r="34" ht="25.5">
      <c r="A34" s="1" t="s">
        <v>165</v>
      </c>
      <c r="B34" s="1">
        <v>7</v>
      </c>
      <c r="C34" s="26" t="s">
        <v>618</v>
      </c>
      <c r="D34" t="s">
        <v>167</v>
      </c>
      <c r="E34" s="27" t="s">
        <v>619</v>
      </c>
      <c r="F34" s="28" t="s">
        <v>424</v>
      </c>
      <c r="G34" s="29">
        <v>40.520000000000003</v>
      </c>
      <c r="H34" s="28">
        <v>0</v>
      </c>
      <c r="I34" s="30">
        <f>ROUND(G34*H34,P4)</f>
        <v>0</v>
      </c>
      <c r="L34" s="31">
        <v>0</v>
      </c>
      <c r="M34" s="24">
        <f>ROUND(G34*L34,P4)</f>
        <v>0</v>
      </c>
      <c r="N34" s="25" t="s">
        <v>185</v>
      </c>
      <c r="O34" s="32">
        <f>M34*AA34</f>
        <v>0</v>
      </c>
      <c r="P34" s="1">
        <v>3</v>
      </c>
      <c r="AA34" s="1">
        <f>IF(P34=1,$O$3,IF(P34=2,$O$4,$O$5))</f>
        <v>0</v>
      </c>
    </row>
    <row r="35" ht="25.5">
      <c r="A35" s="1" t="s">
        <v>171</v>
      </c>
      <c r="E35" s="27" t="s">
        <v>619</v>
      </c>
    </row>
    <row r="36" ht="216.75">
      <c r="A36" s="1" t="s">
        <v>172</v>
      </c>
      <c r="E36" s="33" t="s">
        <v>620</v>
      </c>
    </row>
    <row r="37">
      <c r="A37" s="1" t="s">
        <v>173</v>
      </c>
      <c r="E37" s="27" t="s">
        <v>167</v>
      </c>
    </row>
    <row r="38" ht="25.5">
      <c r="A38" s="1" t="s">
        <v>165</v>
      </c>
      <c r="B38" s="1">
        <v>9</v>
      </c>
      <c r="C38" s="26" t="s">
        <v>621</v>
      </c>
      <c r="D38" t="s">
        <v>167</v>
      </c>
      <c r="E38" s="27" t="s">
        <v>622</v>
      </c>
      <c r="F38" s="28" t="s">
        <v>447</v>
      </c>
      <c r="G38" s="29">
        <v>210.68000000000001</v>
      </c>
      <c r="H38" s="28">
        <v>0</v>
      </c>
      <c r="I38" s="30">
        <f>ROUND(G38*H38,P4)</f>
        <v>0</v>
      </c>
      <c r="L38" s="31">
        <v>0</v>
      </c>
      <c r="M38" s="24">
        <f>ROUND(G38*L38,P4)</f>
        <v>0</v>
      </c>
      <c r="N38" s="25" t="s">
        <v>185</v>
      </c>
      <c r="O38" s="32">
        <f>M38*AA38</f>
        <v>0</v>
      </c>
      <c r="P38" s="1">
        <v>3</v>
      </c>
      <c r="AA38" s="1">
        <f>IF(P38=1,$O$3,IF(P38=2,$O$4,$O$5))</f>
        <v>0</v>
      </c>
    </row>
    <row r="39" ht="25.5">
      <c r="A39" s="1" t="s">
        <v>171</v>
      </c>
      <c r="E39" s="27" t="s">
        <v>622</v>
      </c>
    </row>
    <row r="40" ht="89.25">
      <c r="A40" s="1" t="s">
        <v>172</v>
      </c>
      <c r="E40" s="33" t="s">
        <v>623</v>
      </c>
    </row>
    <row r="41">
      <c r="A41" s="1" t="s">
        <v>173</v>
      </c>
      <c r="E41" s="27" t="s">
        <v>167</v>
      </c>
    </row>
    <row r="42">
      <c r="A42" s="1" t="s">
        <v>165</v>
      </c>
      <c r="B42" s="1">
        <v>8</v>
      </c>
      <c r="C42" s="26" t="s">
        <v>624</v>
      </c>
      <c r="D42" t="s">
        <v>167</v>
      </c>
      <c r="E42" s="27" t="s">
        <v>625</v>
      </c>
      <c r="F42" s="28" t="s">
        <v>432</v>
      </c>
      <c r="G42" s="29">
        <v>39.784999999999997</v>
      </c>
      <c r="H42" s="28">
        <v>1</v>
      </c>
      <c r="I42" s="30">
        <f>ROUND(G42*H42,P4)</f>
        <v>0</v>
      </c>
      <c r="L42" s="31">
        <v>0</v>
      </c>
      <c r="M42" s="24">
        <f>ROUND(G42*L42,P4)</f>
        <v>0</v>
      </c>
      <c r="N42" s="25" t="s">
        <v>185</v>
      </c>
      <c r="O42" s="32">
        <f>M42*AA42</f>
        <v>0</v>
      </c>
      <c r="P42" s="1">
        <v>3</v>
      </c>
      <c r="AA42" s="1">
        <f>IF(P42=1,$O$3,IF(P42=2,$O$4,$O$5))</f>
        <v>0</v>
      </c>
    </row>
    <row r="43">
      <c r="A43" s="1" t="s">
        <v>171</v>
      </c>
      <c r="E43" s="27" t="s">
        <v>625</v>
      </c>
    </row>
    <row r="44" ht="38.25">
      <c r="A44" s="1" t="s">
        <v>172</v>
      </c>
      <c r="E44" s="33" t="s">
        <v>626</v>
      </c>
    </row>
    <row r="45">
      <c r="A45" s="1" t="s">
        <v>173</v>
      </c>
      <c r="E45" s="27" t="s">
        <v>167</v>
      </c>
    </row>
    <row r="46">
      <c r="A46" s="1" t="s">
        <v>162</v>
      </c>
      <c r="C46" s="22" t="s">
        <v>395</v>
      </c>
      <c r="E46" s="23" t="s">
        <v>627</v>
      </c>
      <c r="L46" s="24">
        <f>SUMIFS(L47:L62,A47:A62,"P")</f>
        <v>0</v>
      </c>
      <c r="M46" s="24">
        <f>SUMIFS(M47:M62,A47:A62,"P")</f>
        <v>0</v>
      </c>
      <c r="N46" s="25"/>
    </row>
    <row r="47" ht="25.5">
      <c r="A47" s="1" t="s">
        <v>165</v>
      </c>
      <c r="B47" s="1">
        <v>10</v>
      </c>
      <c r="C47" s="26" t="s">
        <v>628</v>
      </c>
      <c r="D47" t="s">
        <v>167</v>
      </c>
      <c r="E47" s="27" t="s">
        <v>629</v>
      </c>
      <c r="F47" s="28" t="s">
        <v>424</v>
      </c>
      <c r="G47" s="29">
        <v>1.8999999999999999</v>
      </c>
      <c r="H47" s="28">
        <v>2.5018699999999998</v>
      </c>
      <c r="I47" s="30">
        <f>ROUND(G47*H47,P4)</f>
        <v>0</v>
      </c>
      <c r="L47" s="31">
        <v>0</v>
      </c>
      <c r="M47" s="24">
        <f>ROUND(G47*L47,P4)</f>
        <v>0</v>
      </c>
      <c r="N47" s="25" t="s">
        <v>185</v>
      </c>
      <c r="O47" s="32">
        <f>M47*AA47</f>
        <v>0</v>
      </c>
      <c r="P47" s="1">
        <v>3</v>
      </c>
      <c r="AA47" s="1">
        <f>IF(P47=1,$O$3,IF(P47=2,$O$4,$O$5))</f>
        <v>0</v>
      </c>
    </row>
    <row r="48" ht="25.5">
      <c r="A48" s="1" t="s">
        <v>171</v>
      </c>
      <c r="E48" s="27" t="s">
        <v>629</v>
      </c>
    </row>
    <row r="49" ht="38.25">
      <c r="A49" s="1" t="s">
        <v>172</v>
      </c>
      <c r="E49" s="33" t="s">
        <v>630</v>
      </c>
    </row>
    <row r="50">
      <c r="A50" s="1" t="s">
        <v>173</v>
      </c>
      <c r="E50" s="27" t="s">
        <v>167</v>
      </c>
    </row>
    <row r="51">
      <c r="A51" s="1" t="s">
        <v>165</v>
      </c>
      <c r="B51" s="1">
        <v>11</v>
      </c>
      <c r="C51" s="26" t="s">
        <v>631</v>
      </c>
      <c r="D51" t="s">
        <v>167</v>
      </c>
      <c r="E51" s="27" t="s">
        <v>632</v>
      </c>
      <c r="F51" s="28" t="s">
        <v>447</v>
      </c>
      <c r="G51" s="29">
        <v>5.5999999999999996</v>
      </c>
      <c r="H51" s="28">
        <v>0.00264</v>
      </c>
      <c r="I51" s="30">
        <f>ROUND(G51*H51,P4)</f>
        <v>0</v>
      </c>
      <c r="L51" s="31">
        <v>0</v>
      </c>
      <c r="M51" s="24">
        <f>ROUND(G51*L51,P4)</f>
        <v>0</v>
      </c>
      <c r="N51" s="25" t="s">
        <v>185</v>
      </c>
      <c r="O51" s="32">
        <f>M51*AA51</f>
        <v>0</v>
      </c>
      <c r="P51" s="1">
        <v>3</v>
      </c>
      <c r="AA51" s="1">
        <f>IF(P51=1,$O$3,IF(P51=2,$O$4,$O$5))</f>
        <v>0</v>
      </c>
    </row>
    <row r="52">
      <c r="A52" s="1" t="s">
        <v>171</v>
      </c>
      <c r="E52" s="27" t="s">
        <v>632</v>
      </c>
    </row>
    <row r="53" ht="38.25">
      <c r="A53" s="1" t="s">
        <v>172</v>
      </c>
      <c r="E53" s="33" t="s">
        <v>633</v>
      </c>
    </row>
    <row r="54">
      <c r="A54" s="1" t="s">
        <v>173</v>
      </c>
      <c r="E54" s="27" t="s">
        <v>167</v>
      </c>
    </row>
    <row r="55">
      <c r="A55" s="1" t="s">
        <v>165</v>
      </c>
      <c r="B55" s="1">
        <v>12</v>
      </c>
      <c r="C55" s="26" t="s">
        <v>634</v>
      </c>
      <c r="D55" t="s">
        <v>167</v>
      </c>
      <c r="E55" s="27" t="s">
        <v>635</v>
      </c>
      <c r="F55" s="28" t="s">
        <v>447</v>
      </c>
      <c r="G55" s="29">
        <v>5.5999999999999996</v>
      </c>
      <c r="H55" s="28">
        <v>0</v>
      </c>
      <c r="I55" s="30">
        <f>ROUND(G55*H55,P4)</f>
        <v>0</v>
      </c>
      <c r="L55" s="31">
        <v>0</v>
      </c>
      <c r="M55" s="24">
        <f>ROUND(G55*L55,P4)</f>
        <v>0</v>
      </c>
      <c r="N55" s="25" t="s">
        <v>185</v>
      </c>
      <c r="O55" s="32">
        <f>M55*AA55</f>
        <v>0</v>
      </c>
      <c r="P55" s="1">
        <v>3</v>
      </c>
      <c r="AA55" s="1">
        <f>IF(P55=1,$O$3,IF(P55=2,$O$4,$O$5))</f>
        <v>0</v>
      </c>
    </row>
    <row r="56">
      <c r="A56" s="1" t="s">
        <v>171</v>
      </c>
      <c r="E56" s="27" t="s">
        <v>635</v>
      </c>
    </row>
    <row r="57">
      <c r="A57" s="1" t="s">
        <v>172</v>
      </c>
    </row>
    <row r="58">
      <c r="A58" s="1" t="s">
        <v>173</v>
      </c>
      <c r="E58" s="27" t="s">
        <v>167</v>
      </c>
    </row>
    <row r="59">
      <c r="A59" s="1" t="s">
        <v>165</v>
      </c>
      <c r="B59" s="1">
        <v>13</v>
      </c>
      <c r="C59" s="26" t="s">
        <v>636</v>
      </c>
      <c r="D59" t="s">
        <v>167</v>
      </c>
      <c r="E59" s="27" t="s">
        <v>637</v>
      </c>
      <c r="F59" s="28" t="s">
        <v>432</v>
      </c>
      <c r="G59" s="29">
        <v>0.125</v>
      </c>
      <c r="H59" s="28">
        <v>1.06277</v>
      </c>
      <c r="I59" s="30">
        <f>ROUND(G59*H59,P4)</f>
        <v>0</v>
      </c>
      <c r="L59" s="31">
        <v>0</v>
      </c>
      <c r="M59" s="24">
        <f>ROUND(G59*L59,P4)</f>
        <v>0</v>
      </c>
      <c r="N59" s="25" t="s">
        <v>185</v>
      </c>
      <c r="O59" s="32">
        <f>M59*AA59</f>
        <v>0</v>
      </c>
      <c r="P59" s="1">
        <v>3</v>
      </c>
      <c r="AA59" s="1">
        <f>IF(P59=1,$O$3,IF(P59=2,$O$4,$O$5))</f>
        <v>0</v>
      </c>
    </row>
    <row r="60">
      <c r="A60" s="1" t="s">
        <v>171</v>
      </c>
      <c r="E60" s="27" t="s">
        <v>637</v>
      </c>
    </row>
    <row r="61" ht="38.25">
      <c r="A61" s="1" t="s">
        <v>172</v>
      </c>
      <c r="E61" s="33" t="s">
        <v>638</v>
      </c>
    </row>
    <row r="62">
      <c r="A62" s="1" t="s">
        <v>173</v>
      </c>
      <c r="E62" s="27" t="s">
        <v>167</v>
      </c>
    </row>
    <row r="63">
      <c r="A63" s="1" t="s">
        <v>162</v>
      </c>
      <c r="C63" s="22" t="s">
        <v>556</v>
      </c>
      <c r="E63" s="23" t="s">
        <v>639</v>
      </c>
      <c r="L63" s="24">
        <f>SUMIFS(L64:L107,A64:A107,"P")</f>
        <v>0</v>
      </c>
      <c r="M63" s="24">
        <f>SUMIFS(M64:M107,A64:A107,"P")</f>
        <v>0</v>
      </c>
      <c r="N63" s="25"/>
    </row>
    <row r="64">
      <c r="A64" s="1" t="s">
        <v>165</v>
      </c>
      <c r="B64" s="1">
        <v>20</v>
      </c>
      <c r="C64" s="26" t="s">
        <v>640</v>
      </c>
      <c r="D64" t="s">
        <v>167</v>
      </c>
      <c r="E64" s="27" t="s">
        <v>641</v>
      </c>
      <c r="F64" s="28" t="s">
        <v>432</v>
      </c>
      <c r="G64" s="29">
        <v>0.037999999999999999</v>
      </c>
      <c r="H64" s="28">
        <v>1</v>
      </c>
      <c r="I64" s="30">
        <f>ROUND(G64*H64,P4)</f>
        <v>0</v>
      </c>
      <c r="L64" s="31">
        <v>0</v>
      </c>
      <c r="M64" s="24">
        <f>ROUND(G64*L64,P4)</f>
        <v>0</v>
      </c>
      <c r="N64" s="25" t="s">
        <v>185</v>
      </c>
      <c r="O64" s="32">
        <f>M64*AA64</f>
        <v>0</v>
      </c>
      <c r="P64" s="1">
        <v>3</v>
      </c>
      <c r="AA64" s="1">
        <f>IF(P64=1,$O$3,IF(P64=2,$O$4,$O$5))</f>
        <v>0</v>
      </c>
    </row>
    <row r="65">
      <c r="A65" s="1" t="s">
        <v>171</v>
      </c>
      <c r="E65" s="27" t="s">
        <v>641</v>
      </c>
    </row>
    <row r="66" ht="38.25">
      <c r="A66" s="1" t="s">
        <v>172</v>
      </c>
      <c r="E66" s="33" t="s">
        <v>642</v>
      </c>
    </row>
    <row r="67">
      <c r="A67" s="1" t="s">
        <v>173</v>
      </c>
      <c r="E67" s="27" t="s">
        <v>167</v>
      </c>
    </row>
    <row r="68">
      <c r="A68" s="1" t="s">
        <v>165</v>
      </c>
      <c r="B68" s="1">
        <v>22</v>
      </c>
      <c r="C68" s="26" t="s">
        <v>643</v>
      </c>
      <c r="D68" t="s">
        <v>167</v>
      </c>
      <c r="E68" s="27" t="s">
        <v>644</v>
      </c>
      <c r="F68" s="28" t="s">
        <v>432</v>
      </c>
      <c r="G68" s="29">
        <v>0.21299999999999999</v>
      </c>
      <c r="H68" s="28">
        <v>1</v>
      </c>
      <c r="I68" s="30">
        <f>ROUND(G68*H68,P4)</f>
        <v>0</v>
      </c>
      <c r="L68" s="31">
        <v>0</v>
      </c>
      <c r="M68" s="24">
        <f>ROUND(G68*L68,P4)</f>
        <v>0</v>
      </c>
      <c r="N68" s="25" t="s">
        <v>185</v>
      </c>
      <c r="O68" s="32">
        <f>M68*AA68</f>
        <v>0</v>
      </c>
      <c r="P68" s="1">
        <v>3</v>
      </c>
      <c r="AA68" s="1">
        <f>IF(P68=1,$O$3,IF(P68=2,$O$4,$O$5))</f>
        <v>0</v>
      </c>
    </row>
    <row r="69">
      <c r="A69" s="1" t="s">
        <v>171</v>
      </c>
      <c r="E69" s="27" t="s">
        <v>644</v>
      </c>
    </row>
    <row r="70" ht="38.25">
      <c r="A70" s="1" t="s">
        <v>172</v>
      </c>
      <c r="E70" s="33" t="s">
        <v>645</v>
      </c>
    </row>
    <row r="71">
      <c r="A71" s="1" t="s">
        <v>173</v>
      </c>
      <c r="E71" s="27" t="s">
        <v>167</v>
      </c>
    </row>
    <row r="72">
      <c r="A72" s="1" t="s">
        <v>165</v>
      </c>
      <c r="B72" s="1">
        <v>23</v>
      </c>
      <c r="C72" s="26" t="s">
        <v>646</v>
      </c>
      <c r="D72" t="s">
        <v>167</v>
      </c>
      <c r="E72" s="27" t="s">
        <v>647</v>
      </c>
      <c r="F72" s="28" t="s">
        <v>432</v>
      </c>
      <c r="G72" s="29">
        <v>0.35599999999999998</v>
      </c>
      <c r="H72" s="28">
        <v>1</v>
      </c>
      <c r="I72" s="30">
        <f>ROUND(G72*H72,P4)</f>
        <v>0</v>
      </c>
      <c r="L72" s="31">
        <v>0</v>
      </c>
      <c r="M72" s="24">
        <f>ROUND(G72*L72,P4)</f>
        <v>0</v>
      </c>
      <c r="N72" s="25" t="s">
        <v>185</v>
      </c>
      <c r="O72" s="32">
        <f>M72*AA72</f>
        <v>0</v>
      </c>
      <c r="P72" s="1">
        <v>3</v>
      </c>
      <c r="AA72" s="1">
        <f>IF(P72=1,$O$3,IF(P72=2,$O$4,$O$5))</f>
        <v>0</v>
      </c>
    </row>
    <row r="73">
      <c r="A73" s="1" t="s">
        <v>171</v>
      </c>
      <c r="E73" s="27" t="s">
        <v>647</v>
      </c>
    </row>
    <row r="74" ht="38.25">
      <c r="A74" s="1" t="s">
        <v>172</v>
      </c>
      <c r="E74" s="33" t="s">
        <v>648</v>
      </c>
    </row>
    <row r="75">
      <c r="A75" s="1" t="s">
        <v>173</v>
      </c>
      <c r="E75" s="27" t="s">
        <v>167</v>
      </c>
    </row>
    <row r="76" ht="25.5">
      <c r="A76" s="1" t="s">
        <v>165</v>
      </c>
      <c r="B76" s="1">
        <v>14</v>
      </c>
      <c r="C76" s="26" t="s">
        <v>649</v>
      </c>
      <c r="D76" t="s">
        <v>167</v>
      </c>
      <c r="E76" s="27" t="s">
        <v>650</v>
      </c>
      <c r="F76" s="28" t="s">
        <v>424</v>
      </c>
      <c r="G76" s="29">
        <v>2.1600000000000001</v>
      </c>
      <c r="H76" s="28">
        <v>1.8774999999999999</v>
      </c>
      <c r="I76" s="30">
        <f>ROUND(G76*H76,P4)</f>
        <v>0</v>
      </c>
      <c r="L76" s="31">
        <v>0</v>
      </c>
      <c r="M76" s="24">
        <f>ROUND(G76*L76,P4)</f>
        <v>0</v>
      </c>
      <c r="N76" s="25" t="s">
        <v>185</v>
      </c>
      <c r="O76" s="32">
        <f>M76*AA76</f>
        <v>0</v>
      </c>
      <c r="P76" s="1">
        <v>3</v>
      </c>
      <c r="AA76" s="1">
        <f>IF(P76=1,$O$3,IF(P76=2,$O$4,$O$5))</f>
        <v>0</v>
      </c>
    </row>
    <row r="77" ht="25.5">
      <c r="A77" s="1" t="s">
        <v>171</v>
      </c>
      <c r="E77" s="27" t="s">
        <v>650</v>
      </c>
    </row>
    <row r="78" ht="38.25">
      <c r="A78" s="1" t="s">
        <v>172</v>
      </c>
      <c r="E78" s="33" t="s">
        <v>651</v>
      </c>
    </row>
    <row r="79">
      <c r="A79" s="1" t="s">
        <v>173</v>
      </c>
      <c r="E79" s="27" t="s">
        <v>167</v>
      </c>
    </row>
    <row r="80" ht="25.5">
      <c r="A80" s="1" t="s">
        <v>165</v>
      </c>
      <c r="B80" s="1">
        <v>15</v>
      </c>
      <c r="C80" s="26" t="s">
        <v>652</v>
      </c>
      <c r="D80" t="s">
        <v>167</v>
      </c>
      <c r="E80" s="27" t="s">
        <v>653</v>
      </c>
      <c r="F80" s="28" t="s">
        <v>424</v>
      </c>
      <c r="G80" s="29">
        <v>0.59999999999999998</v>
      </c>
      <c r="H80" s="28">
        <v>1.3271500000000001</v>
      </c>
      <c r="I80" s="30">
        <f>ROUND(G80*H80,P4)</f>
        <v>0</v>
      </c>
      <c r="L80" s="31">
        <v>0</v>
      </c>
      <c r="M80" s="24">
        <f>ROUND(G80*L80,P4)</f>
        <v>0</v>
      </c>
      <c r="N80" s="25" t="s">
        <v>185</v>
      </c>
      <c r="O80" s="32">
        <f>M80*AA80</f>
        <v>0</v>
      </c>
      <c r="P80" s="1">
        <v>3</v>
      </c>
      <c r="AA80" s="1">
        <f>IF(P80=1,$O$3,IF(P80=2,$O$4,$O$5))</f>
        <v>0</v>
      </c>
    </row>
    <row r="81" ht="25.5">
      <c r="A81" s="1" t="s">
        <v>171</v>
      </c>
      <c r="E81" s="27" t="s">
        <v>653</v>
      </c>
    </row>
    <row r="82" ht="38.25">
      <c r="A82" s="1" t="s">
        <v>172</v>
      </c>
      <c r="E82" s="33" t="s">
        <v>654</v>
      </c>
    </row>
    <row r="83">
      <c r="A83" s="1" t="s">
        <v>173</v>
      </c>
      <c r="E83" s="27" t="s">
        <v>167</v>
      </c>
    </row>
    <row r="84" ht="25.5">
      <c r="A84" s="1" t="s">
        <v>165</v>
      </c>
      <c r="B84" s="1">
        <v>16</v>
      </c>
      <c r="C84" s="26" t="s">
        <v>655</v>
      </c>
      <c r="D84" t="s">
        <v>167</v>
      </c>
      <c r="E84" s="27" t="s">
        <v>656</v>
      </c>
      <c r="F84" s="28" t="s">
        <v>424</v>
      </c>
      <c r="G84" s="29">
        <v>1.034</v>
      </c>
      <c r="H84" s="28">
        <v>1.6627000000000001</v>
      </c>
      <c r="I84" s="30">
        <f>ROUND(G84*H84,P4)</f>
        <v>0</v>
      </c>
      <c r="L84" s="31">
        <v>0</v>
      </c>
      <c r="M84" s="24">
        <f>ROUND(G84*L84,P4)</f>
        <v>0</v>
      </c>
      <c r="N84" s="25" t="s">
        <v>185</v>
      </c>
      <c r="O84" s="32">
        <f>M84*AA84</f>
        <v>0</v>
      </c>
      <c r="P84" s="1">
        <v>3</v>
      </c>
      <c r="AA84" s="1">
        <f>IF(P84=1,$O$3,IF(P84=2,$O$4,$O$5))</f>
        <v>0</v>
      </c>
    </row>
    <row r="85" ht="25.5">
      <c r="A85" s="1" t="s">
        <v>171</v>
      </c>
      <c r="E85" s="27" t="s">
        <v>656</v>
      </c>
    </row>
    <row r="86" ht="38.25">
      <c r="A86" s="1" t="s">
        <v>172</v>
      </c>
      <c r="E86" s="33" t="s">
        <v>657</v>
      </c>
    </row>
    <row r="87">
      <c r="A87" s="1" t="s">
        <v>173</v>
      </c>
      <c r="E87" s="27" t="s">
        <v>167</v>
      </c>
    </row>
    <row r="88" ht="25.5">
      <c r="A88" s="1" t="s">
        <v>165</v>
      </c>
      <c r="B88" s="1">
        <v>17</v>
      </c>
      <c r="C88" s="26" t="s">
        <v>658</v>
      </c>
      <c r="D88" t="s">
        <v>167</v>
      </c>
      <c r="E88" s="27" t="s">
        <v>659</v>
      </c>
      <c r="F88" s="28" t="s">
        <v>447</v>
      </c>
      <c r="G88" s="29">
        <v>9.1189999999999998</v>
      </c>
      <c r="H88" s="28">
        <v>0.24410999999999999</v>
      </c>
      <c r="I88" s="30">
        <f>ROUND(G88*H88,P4)</f>
        <v>0</v>
      </c>
      <c r="L88" s="31">
        <v>0</v>
      </c>
      <c r="M88" s="24">
        <f>ROUND(G88*L88,P4)</f>
        <v>0</v>
      </c>
      <c r="N88" s="25" t="s">
        <v>185</v>
      </c>
      <c r="O88" s="32">
        <f>M88*AA88</f>
        <v>0</v>
      </c>
      <c r="P88" s="1">
        <v>3</v>
      </c>
      <c r="AA88" s="1">
        <f>IF(P88=1,$O$3,IF(P88=2,$O$4,$O$5))</f>
        <v>0</v>
      </c>
    </row>
    <row r="89" ht="38.25">
      <c r="A89" s="1" t="s">
        <v>171</v>
      </c>
      <c r="E89" s="27" t="s">
        <v>660</v>
      </c>
    </row>
    <row r="90" ht="51">
      <c r="A90" s="1" t="s">
        <v>172</v>
      </c>
      <c r="E90" s="33" t="s">
        <v>661</v>
      </c>
    </row>
    <row r="91">
      <c r="A91" s="1" t="s">
        <v>173</v>
      </c>
      <c r="E91" s="27" t="s">
        <v>167</v>
      </c>
    </row>
    <row r="92">
      <c r="A92" s="1" t="s">
        <v>165</v>
      </c>
      <c r="B92" s="1">
        <v>18</v>
      </c>
      <c r="C92" s="26" t="s">
        <v>662</v>
      </c>
      <c r="D92" t="s">
        <v>167</v>
      </c>
      <c r="E92" s="27" t="s">
        <v>663</v>
      </c>
      <c r="F92" s="28" t="s">
        <v>424</v>
      </c>
      <c r="G92" s="29">
        <v>0.871</v>
      </c>
      <c r="H92" s="28">
        <v>1.94302</v>
      </c>
      <c r="I92" s="30">
        <f>ROUND(G92*H92,P4)</f>
        <v>0</v>
      </c>
      <c r="L92" s="31">
        <v>0</v>
      </c>
      <c r="M92" s="24">
        <f>ROUND(G92*L92,P4)</f>
        <v>0</v>
      </c>
      <c r="N92" s="25" t="s">
        <v>185</v>
      </c>
      <c r="O92" s="32">
        <f>M92*AA92</f>
        <v>0</v>
      </c>
      <c r="P92" s="1">
        <v>3</v>
      </c>
      <c r="AA92" s="1">
        <f>IF(P92=1,$O$3,IF(P92=2,$O$4,$O$5))</f>
        <v>0</v>
      </c>
    </row>
    <row r="93">
      <c r="A93" s="1" t="s">
        <v>171</v>
      </c>
      <c r="E93" s="27" t="s">
        <v>663</v>
      </c>
    </row>
    <row r="94" ht="89.25">
      <c r="A94" s="1" t="s">
        <v>172</v>
      </c>
      <c r="E94" s="33" t="s">
        <v>664</v>
      </c>
    </row>
    <row r="95">
      <c r="A95" s="1" t="s">
        <v>173</v>
      </c>
      <c r="E95" s="27" t="s">
        <v>167</v>
      </c>
    </row>
    <row r="96" ht="25.5">
      <c r="A96" s="1" t="s">
        <v>165</v>
      </c>
      <c r="B96" s="1">
        <v>19</v>
      </c>
      <c r="C96" s="26" t="s">
        <v>665</v>
      </c>
      <c r="D96" t="s">
        <v>167</v>
      </c>
      <c r="E96" s="27" t="s">
        <v>666</v>
      </c>
      <c r="F96" s="28" t="s">
        <v>432</v>
      </c>
      <c r="G96" s="29">
        <v>0.035999999999999997</v>
      </c>
      <c r="H96" s="28">
        <v>0.019539999999999998</v>
      </c>
      <c r="I96" s="30">
        <f>ROUND(G96*H96,P4)</f>
        <v>0</v>
      </c>
      <c r="L96" s="31">
        <v>0</v>
      </c>
      <c r="M96" s="24">
        <f>ROUND(G96*L96,P4)</f>
        <v>0</v>
      </c>
      <c r="N96" s="25" t="s">
        <v>185</v>
      </c>
      <c r="O96" s="32">
        <f>M96*AA96</f>
        <v>0</v>
      </c>
      <c r="P96" s="1">
        <v>3</v>
      </c>
      <c r="AA96" s="1">
        <f>IF(P96=1,$O$3,IF(P96=2,$O$4,$O$5))</f>
        <v>0</v>
      </c>
    </row>
    <row r="97" ht="25.5">
      <c r="A97" s="1" t="s">
        <v>171</v>
      </c>
      <c r="E97" s="27" t="s">
        <v>666</v>
      </c>
    </row>
    <row r="98" ht="38.25">
      <c r="A98" s="1" t="s">
        <v>172</v>
      </c>
      <c r="E98" s="33" t="s">
        <v>667</v>
      </c>
    </row>
    <row r="99">
      <c r="A99" s="1" t="s">
        <v>173</v>
      </c>
      <c r="E99" s="27" t="s">
        <v>167</v>
      </c>
    </row>
    <row r="100" ht="25.5">
      <c r="A100" s="1" t="s">
        <v>165</v>
      </c>
      <c r="B100" s="1">
        <v>21</v>
      </c>
      <c r="C100" s="26" t="s">
        <v>668</v>
      </c>
      <c r="D100" t="s">
        <v>167</v>
      </c>
      <c r="E100" s="27" t="s">
        <v>669</v>
      </c>
      <c r="F100" s="28" t="s">
        <v>432</v>
      </c>
      <c r="G100" s="29">
        <v>0.52700000000000002</v>
      </c>
      <c r="H100" s="28">
        <v>0.017090000000000001</v>
      </c>
      <c r="I100" s="30">
        <f>ROUND(G100*H100,P4)</f>
        <v>0</v>
      </c>
      <c r="L100" s="31">
        <v>0</v>
      </c>
      <c r="M100" s="24">
        <f>ROUND(G100*L100,P4)</f>
        <v>0</v>
      </c>
      <c r="N100" s="25" t="s">
        <v>185</v>
      </c>
      <c r="O100" s="32">
        <f>M100*AA100</f>
        <v>0</v>
      </c>
      <c r="P100" s="1">
        <v>3</v>
      </c>
      <c r="AA100" s="1">
        <f>IF(P100=1,$O$3,IF(P100=2,$O$4,$O$5))</f>
        <v>0</v>
      </c>
    </row>
    <row r="101" ht="25.5">
      <c r="A101" s="1" t="s">
        <v>171</v>
      </c>
      <c r="E101" s="27" t="s">
        <v>669</v>
      </c>
    </row>
    <row r="102" ht="63.75">
      <c r="A102" s="1" t="s">
        <v>172</v>
      </c>
      <c r="E102" s="33" t="s">
        <v>670</v>
      </c>
    </row>
    <row r="103">
      <c r="A103" s="1" t="s">
        <v>173</v>
      </c>
      <c r="E103" s="27" t="s">
        <v>167</v>
      </c>
    </row>
    <row r="104" ht="25.5">
      <c r="A104" s="1" t="s">
        <v>165</v>
      </c>
      <c r="B104" s="1">
        <v>24</v>
      </c>
      <c r="C104" s="26" t="s">
        <v>671</v>
      </c>
      <c r="D104" t="s">
        <v>167</v>
      </c>
      <c r="E104" s="27" t="s">
        <v>672</v>
      </c>
      <c r="F104" s="28" t="s">
        <v>447</v>
      </c>
      <c r="G104" s="29">
        <v>47.633000000000003</v>
      </c>
      <c r="H104" s="28">
        <v>0.079210000000000003</v>
      </c>
      <c r="I104" s="30">
        <f>ROUND(G104*H104,P4)</f>
        <v>0</v>
      </c>
      <c r="L104" s="31">
        <v>0</v>
      </c>
      <c r="M104" s="24">
        <f>ROUND(G104*L104,P4)</f>
        <v>0</v>
      </c>
      <c r="N104" s="25" t="s">
        <v>185</v>
      </c>
      <c r="O104" s="32">
        <f>M104*AA104</f>
        <v>0</v>
      </c>
      <c r="P104" s="1">
        <v>3</v>
      </c>
      <c r="AA104" s="1">
        <f>IF(P104=1,$O$3,IF(P104=2,$O$4,$O$5))</f>
        <v>0</v>
      </c>
    </row>
    <row r="105" ht="25.5">
      <c r="A105" s="1" t="s">
        <v>171</v>
      </c>
      <c r="E105" s="27" t="s">
        <v>672</v>
      </c>
    </row>
    <row r="106" ht="38.25">
      <c r="A106" s="1" t="s">
        <v>172</v>
      </c>
      <c r="E106" s="33" t="s">
        <v>673</v>
      </c>
    </row>
    <row r="107">
      <c r="A107" s="1" t="s">
        <v>173</v>
      </c>
      <c r="E107" s="27" t="s">
        <v>167</v>
      </c>
    </row>
    <row r="108">
      <c r="A108" s="1" t="s">
        <v>162</v>
      </c>
      <c r="C108" s="22" t="s">
        <v>433</v>
      </c>
      <c r="E108" s="23" t="s">
        <v>434</v>
      </c>
      <c r="L108" s="24">
        <f>SUMIFS(L109:L140,A109:A140,"P")</f>
        <v>0</v>
      </c>
      <c r="M108" s="24">
        <f>SUMIFS(M109:M140,A109:A140,"P")</f>
        <v>0</v>
      </c>
      <c r="N108" s="25"/>
    </row>
    <row r="109">
      <c r="A109" s="1" t="s">
        <v>165</v>
      </c>
      <c r="B109" s="1">
        <v>29</v>
      </c>
      <c r="C109" s="26" t="s">
        <v>674</v>
      </c>
      <c r="D109" t="s">
        <v>167</v>
      </c>
      <c r="E109" s="27" t="s">
        <v>675</v>
      </c>
      <c r="F109" s="28" t="s">
        <v>432</v>
      </c>
      <c r="G109" s="29">
        <v>0.096000000000000002</v>
      </c>
      <c r="H109" s="28">
        <v>1</v>
      </c>
      <c r="I109" s="30">
        <f>ROUND(G109*H109,P4)</f>
        <v>0</v>
      </c>
      <c r="L109" s="31">
        <v>0</v>
      </c>
      <c r="M109" s="24">
        <f>ROUND(G109*L109,P4)</f>
        <v>0</v>
      </c>
      <c r="N109" s="25" t="s">
        <v>185</v>
      </c>
      <c r="O109" s="32">
        <f>M109*AA109</f>
        <v>0</v>
      </c>
      <c r="P109" s="1">
        <v>3</v>
      </c>
      <c r="AA109" s="1">
        <f>IF(P109=1,$O$3,IF(P109=2,$O$4,$O$5))</f>
        <v>0</v>
      </c>
    </row>
    <row r="110">
      <c r="A110" s="1" t="s">
        <v>171</v>
      </c>
      <c r="E110" s="27" t="s">
        <v>675</v>
      </c>
    </row>
    <row r="111" ht="38.25">
      <c r="A111" s="1" t="s">
        <v>172</v>
      </c>
      <c r="E111" s="33" t="s">
        <v>676</v>
      </c>
    </row>
    <row r="112">
      <c r="A112" s="1" t="s">
        <v>173</v>
      </c>
      <c r="E112" s="27" t="s">
        <v>167</v>
      </c>
    </row>
    <row r="113" ht="25.5">
      <c r="A113" s="1" t="s">
        <v>165</v>
      </c>
      <c r="B113" s="1">
        <v>25</v>
      </c>
      <c r="C113" s="26" t="s">
        <v>677</v>
      </c>
      <c r="D113" t="s">
        <v>167</v>
      </c>
      <c r="E113" s="27" t="s">
        <v>678</v>
      </c>
      <c r="F113" s="28" t="s">
        <v>447</v>
      </c>
      <c r="G113" s="29">
        <v>4.5</v>
      </c>
      <c r="H113" s="28">
        <v>0.14551</v>
      </c>
      <c r="I113" s="30">
        <f>ROUND(G113*H113,P4)</f>
        <v>0</v>
      </c>
      <c r="L113" s="31">
        <v>0</v>
      </c>
      <c r="M113" s="24">
        <f>ROUND(G113*L113,P4)</f>
        <v>0</v>
      </c>
      <c r="N113" s="25" t="s">
        <v>185</v>
      </c>
      <c r="O113" s="32">
        <f>M113*AA113</f>
        <v>0</v>
      </c>
      <c r="P113" s="1">
        <v>3</v>
      </c>
      <c r="AA113" s="1">
        <f>IF(P113=1,$O$3,IF(P113=2,$O$4,$O$5))</f>
        <v>0</v>
      </c>
    </row>
    <row r="114" ht="38.25">
      <c r="A114" s="1" t="s">
        <v>171</v>
      </c>
      <c r="E114" s="27" t="s">
        <v>679</v>
      </c>
    </row>
    <row r="115" ht="38.25">
      <c r="A115" s="1" t="s">
        <v>172</v>
      </c>
      <c r="E115" s="33" t="s">
        <v>680</v>
      </c>
    </row>
    <row r="116">
      <c r="A116" s="1" t="s">
        <v>173</v>
      </c>
      <c r="E116" s="27" t="s">
        <v>167</v>
      </c>
    </row>
    <row r="117" ht="25.5">
      <c r="A117" s="1" t="s">
        <v>165</v>
      </c>
      <c r="B117" s="1">
        <v>26</v>
      </c>
      <c r="C117" s="26" t="s">
        <v>681</v>
      </c>
      <c r="D117" t="s">
        <v>167</v>
      </c>
      <c r="E117" s="27" t="s">
        <v>682</v>
      </c>
      <c r="F117" s="28" t="s">
        <v>201</v>
      </c>
      <c r="G117" s="29">
        <v>4</v>
      </c>
      <c r="H117" s="28">
        <v>0.022780000000000002</v>
      </c>
      <c r="I117" s="30">
        <f>ROUND(G117*H117,P4)</f>
        <v>0</v>
      </c>
      <c r="L117" s="31">
        <v>0</v>
      </c>
      <c r="M117" s="24">
        <f>ROUND(G117*L117,P4)</f>
        <v>0</v>
      </c>
      <c r="N117" s="25" t="s">
        <v>185</v>
      </c>
      <c r="O117" s="32">
        <f>M117*AA117</f>
        <v>0</v>
      </c>
      <c r="P117" s="1">
        <v>3</v>
      </c>
      <c r="AA117" s="1">
        <f>IF(P117=1,$O$3,IF(P117=2,$O$4,$O$5))</f>
        <v>0</v>
      </c>
    </row>
    <row r="118" ht="25.5">
      <c r="A118" s="1" t="s">
        <v>171</v>
      </c>
      <c r="E118" s="27" t="s">
        <v>682</v>
      </c>
    </row>
    <row r="119" ht="38.25">
      <c r="A119" s="1" t="s">
        <v>172</v>
      </c>
      <c r="E119" s="33" t="s">
        <v>683</v>
      </c>
    </row>
    <row r="120">
      <c r="A120" s="1" t="s">
        <v>173</v>
      </c>
      <c r="E120" s="27" t="s">
        <v>167</v>
      </c>
    </row>
    <row r="121" ht="25.5">
      <c r="A121" s="1" t="s">
        <v>165</v>
      </c>
      <c r="B121" s="1">
        <v>27</v>
      </c>
      <c r="C121" s="26" t="s">
        <v>684</v>
      </c>
      <c r="D121" t="s">
        <v>167</v>
      </c>
      <c r="E121" s="27" t="s">
        <v>685</v>
      </c>
      <c r="F121" s="28" t="s">
        <v>201</v>
      </c>
      <c r="G121" s="29">
        <v>4</v>
      </c>
      <c r="H121" s="28">
        <v>0.058999999999999997</v>
      </c>
      <c r="I121" s="30">
        <f>ROUND(G121*H121,P4)</f>
        <v>0</v>
      </c>
      <c r="L121" s="31">
        <v>0</v>
      </c>
      <c r="M121" s="24">
        <f>ROUND(G121*L121,P4)</f>
        <v>0</v>
      </c>
      <c r="N121" s="25" t="s">
        <v>185</v>
      </c>
      <c r="O121" s="32">
        <f>M121*AA121</f>
        <v>0</v>
      </c>
      <c r="P121" s="1">
        <v>3</v>
      </c>
      <c r="AA121" s="1">
        <f>IF(P121=1,$O$3,IF(P121=2,$O$4,$O$5))</f>
        <v>0</v>
      </c>
    </row>
    <row r="122" ht="25.5">
      <c r="A122" s="1" t="s">
        <v>171</v>
      </c>
      <c r="E122" s="27" t="s">
        <v>685</v>
      </c>
    </row>
    <row r="123" ht="38.25">
      <c r="A123" s="1" t="s">
        <v>172</v>
      </c>
      <c r="E123" s="33" t="s">
        <v>686</v>
      </c>
    </row>
    <row r="124">
      <c r="A124" s="1" t="s">
        <v>173</v>
      </c>
      <c r="E124" s="27" t="s">
        <v>167</v>
      </c>
    </row>
    <row r="125" ht="25.5">
      <c r="A125" s="1" t="s">
        <v>165</v>
      </c>
      <c r="B125" s="1">
        <v>28</v>
      </c>
      <c r="C125" s="26" t="s">
        <v>687</v>
      </c>
      <c r="D125" t="s">
        <v>167</v>
      </c>
      <c r="E125" s="27" t="s">
        <v>688</v>
      </c>
      <c r="F125" s="28" t="s">
        <v>432</v>
      </c>
      <c r="G125" s="29">
        <v>0.088999999999999996</v>
      </c>
      <c r="H125" s="28">
        <v>0.019539999999999998</v>
      </c>
      <c r="I125" s="30">
        <f>ROUND(G125*H125,P4)</f>
        <v>0</v>
      </c>
      <c r="L125" s="31">
        <v>0</v>
      </c>
      <c r="M125" s="24">
        <f>ROUND(G125*L125,P4)</f>
        <v>0</v>
      </c>
      <c r="N125" s="25" t="s">
        <v>185</v>
      </c>
      <c r="O125" s="32">
        <f>M125*AA125</f>
        <v>0</v>
      </c>
      <c r="P125" s="1">
        <v>3</v>
      </c>
      <c r="AA125" s="1">
        <f>IF(P125=1,$O$3,IF(P125=2,$O$4,$O$5))</f>
        <v>0</v>
      </c>
    </row>
    <row r="126" ht="25.5">
      <c r="A126" s="1" t="s">
        <v>171</v>
      </c>
      <c r="E126" s="27" t="s">
        <v>688</v>
      </c>
    </row>
    <row r="127" ht="38.25">
      <c r="A127" s="1" t="s">
        <v>172</v>
      </c>
      <c r="E127" s="33" t="s">
        <v>689</v>
      </c>
    </row>
    <row r="128">
      <c r="A128" s="1" t="s">
        <v>173</v>
      </c>
      <c r="E128" s="27" t="s">
        <v>167</v>
      </c>
    </row>
    <row r="129" ht="25.5">
      <c r="A129" s="1" t="s">
        <v>165</v>
      </c>
      <c r="B129" s="1">
        <v>30</v>
      </c>
      <c r="C129" s="26" t="s">
        <v>690</v>
      </c>
      <c r="D129" t="s">
        <v>167</v>
      </c>
      <c r="E129" s="27" t="s">
        <v>691</v>
      </c>
      <c r="F129" s="28" t="s">
        <v>192</v>
      </c>
      <c r="G129" s="29">
        <v>2.6000000000000001</v>
      </c>
      <c r="H129" s="28">
        <v>0.11046</v>
      </c>
      <c r="I129" s="30">
        <f>ROUND(G129*H129,P4)</f>
        <v>0</v>
      </c>
      <c r="L129" s="31">
        <v>0</v>
      </c>
      <c r="M129" s="24">
        <f>ROUND(G129*L129,P4)</f>
        <v>0</v>
      </c>
      <c r="N129" s="25" t="s">
        <v>185</v>
      </c>
      <c r="O129" s="32">
        <f>M129*AA129</f>
        <v>0</v>
      </c>
      <c r="P129" s="1">
        <v>3</v>
      </c>
      <c r="AA129" s="1">
        <f>IF(P129=1,$O$3,IF(P129=2,$O$4,$O$5))</f>
        <v>0</v>
      </c>
    </row>
    <row r="130" ht="25.5">
      <c r="A130" s="1" t="s">
        <v>171</v>
      </c>
      <c r="E130" s="27" t="s">
        <v>691</v>
      </c>
    </row>
    <row r="131" ht="38.25">
      <c r="A131" s="1" t="s">
        <v>172</v>
      </c>
      <c r="E131" s="33" t="s">
        <v>692</v>
      </c>
    </row>
    <row r="132">
      <c r="A132" s="1" t="s">
        <v>173</v>
      </c>
      <c r="E132" s="27" t="s">
        <v>167</v>
      </c>
    </row>
    <row r="133" ht="25.5">
      <c r="A133" s="1" t="s">
        <v>165</v>
      </c>
      <c r="B133" s="1">
        <v>31</v>
      </c>
      <c r="C133" s="26" t="s">
        <v>693</v>
      </c>
      <c r="D133" t="s">
        <v>167</v>
      </c>
      <c r="E133" s="27" t="s">
        <v>694</v>
      </c>
      <c r="F133" s="28" t="s">
        <v>447</v>
      </c>
      <c r="G133" s="29">
        <v>2</v>
      </c>
      <c r="H133" s="28">
        <v>0.0065799999999999999</v>
      </c>
      <c r="I133" s="30">
        <f>ROUND(G133*H133,P4)</f>
        <v>0</v>
      </c>
      <c r="L133" s="31">
        <v>0</v>
      </c>
      <c r="M133" s="24">
        <f>ROUND(G133*L133,P4)</f>
        <v>0</v>
      </c>
      <c r="N133" s="25" t="s">
        <v>185</v>
      </c>
      <c r="O133" s="32">
        <f>M133*AA133</f>
        <v>0</v>
      </c>
      <c r="P133" s="1">
        <v>3</v>
      </c>
      <c r="AA133" s="1">
        <f>IF(P133=1,$O$3,IF(P133=2,$O$4,$O$5))</f>
        <v>0</v>
      </c>
    </row>
    <row r="134" ht="25.5">
      <c r="A134" s="1" t="s">
        <v>171</v>
      </c>
      <c r="E134" s="27" t="s">
        <v>694</v>
      </c>
    </row>
    <row r="135">
      <c r="A135" s="1" t="s">
        <v>172</v>
      </c>
    </row>
    <row r="136">
      <c r="A136" s="1" t="s">
        <v>173</v>
      </c>
      <c r="E136" s="27" t="s">
        <v>167</v>
      </c>
    </row>
    <row r="137" ht="25.5">
      <c r="A137" s="1" t="s">
        <v>165</v>
      </c>
      <c r="B137" s="1">
        <v>32</v>
      </c>
      <c r="C137" s="26" t="s">
        <v>695</v>
      </c>
      <c r="D137" t="s">
        <v>167</v>
      </c>
      <c r="E137" s="27" t="s">
        <v>696</v>
      </c>
      <c r="F137" s="28" t="s">
        <v>447</v>
      </c>
      <c r="G137" s="29">
        <v>2</v>
      </c>
      <c r="H137" s="28">
        <v>0</v>
      </c>
      <c r="I137" s="30">
        <f>ROUND(G137*H137,P4)</f>
        <v>0</v>
      </c>
      <c r="L137" s="31">
        <v>0</v>
      </c>
      <c r="M137" s="24">
        <f>ROUND(G137*L137,P4)</f>
        <v>0</v>
      </c>
      <c r="N137" s="25" t="s">
        <v>185</v>
      </c>
      <c r="O137" s="32">
        <f>M137*AA137</f>
        <v>0</v>
      </c>
      <c r="P137" s="1">
        <v>3</v>
      </c>
      <c r="AA137" s="1">
        <f>IF(P137=1,$O$3,IF(P137=2,$O$4,$O$5))</f>
        <v>0</v>
      </c>
    </row>
    <row r="138" ht="25.5">
      <c r="A138" s="1" t="s">
        <v>171</v>
      </c>
      <c r="E138" s="27" t="s">
        <v>696</v>
      </c>
    </row>
    <row r="139">
      <c r="A139" s="1" t="s">
        <v>172</v>
      </c>
    </row>
    <row r="140">
      <c r="A140" s="1" t="s">
        <v>173</v>
      </c>
      <c r="E140" s="27" t="s">
        <v>167</v>
      </c>
    </row>
    <row r="141">
      <c r="A141" s="1" t="s">
        <v>162</v>
      </c>
      <c r="C141" s="22" t="s">
        <v>443</v>
      </c>
      <c r="E141" s="23" t="s">
        <v>444</v>
      </c>
      <c r="L141" s="24">
        <f>SUMIFS(L142:L145,A142:A145,"P")</f>
        <v>0</v>
      </c>
      <c r="M141" s="24">
        <f>SUMIFS(M142:M145,A142:A145,"P")</f>
        <v>0</v>
      </c>
      <c r="N141" s="25"/>
    </row>
    <row r="142">
      <c r="A142" s="1" t="s">
        <v>165</v>
      </c>
      <c r="B142" s="1">
        <v>33</v>
      </c>
      <c r="C142" s="26" t="s">
        <v>697</v>
      </c>
      <c r="D142" t="s">
        <v>167</v>
      </c>
      <c r="E142" s="27" t="s">
        <v>698</v>
      </c>
      <c r="F142" s="28" t="s">
        <v>192</v>
      </c>
      <c r="G142" s="29">
        <v>35</v>
      </c>
      <c r="H142" s="28">
        <v>0</v>
      </c>
      <c r="I142" s="30">
        <f>ROUND(G142*H142,P4)</f>
        <v>0</v>
      </c>
      <c r="L142" s="31">
        <v>0</v>
      </c>
      <c r="M142" s="24">
        <f>ROUND(G142*L142,P4)</f>
        <v>0</v>
      </c>
      <c r="N142" s="25" t="s">
        <v>185</v>
      </c>
      <c r="O142" s="32">
        <f>M142*AA142</f>
        <v>0</v>
      </c>
      <c r="P142" s="1">
        <v>3</v>
      </c>
      <c r="AA142" s="1">
        <f>IF(P142=1,$O$3,IF(P142=2,$O$4,$O$5))</f>
        <v>0</v>
      </c>
    </row>
    <row r="143">
      <c r="A143" s="1" t="s">
        <v>171</v>
      </c>
      <c r="E143" s="27" t="s">
        <v>698</v>
      </c>
    </row>
    <row r="144" ht="63.75">
      <c r="A144" s="1" t="s">
        <v>172</v>
      </c>
      <c r="E144" s="33" t="s">
        <v>699</v>
      </c>
    </row>
    <row r="145">
      <c r="A145" s="1" t="s">
        <v>173</v>
      </c>
      <c r="E145" s="27" t="s">
        <v>167</v>
      </c>
    </row>
    <row r="146">
      <c r="A146" s="1" t="s">
        <v>162</v>
      </c>
      <c r="C146" s="22" t="s">
        <v>567</v>
      </c>
      <c r="E146" s="23" t="s">
        <v>700</v>
      </c>
      <c r="L146" s="24">
        <f>SUMIFS(L147:L358,A147:A358,"P")</f>
        <v>0</v>
      </c>
      <c r="M146" s="24">
        <f>SUMIFS(M147:M358,A147:A358,"P")</f>
        <v>0</v>
      </c>
      <c r="N146" s="25"/>
    </row>
    <row r="147">
      <c r="A147" s="1" t="s">
        <v>165</v>
      </c>
      <c r="B147" s="1">
        <v>59</v>
      </c>
      <c r="C147" s="26" t="s">
        <v>701</v>
      </c>
      <c r="D147" t="s">
        <v>167</v>
      </c>
      <c r="E147" s="27" t="s">
        <v>702</v>
      </c>
      <c r="F147" s="28" t="s">
        <v>192</v>
      </c>
      <c r="G147" s="29">
        <v>299.39999999999998</v>
      </c>
      <c r="H147" s="28">
        <v>4.0000000000000003E-05</v>
      </c>
      <c r="I147" s="30">
        <f>ROUND(G147*H147,P4)</f>
        <v>0</v>
      </c>
      <c r="L147" s="31">
        <v>0</v>
      </c>
      <c r="M147" s="24">
        <f>ROUND(G147*L147,P4)</f>
        <v>0</v>
      </c>
      <c r="N147" s="25" t="s">
        <v>185</v>
      </c>
      <c r="O147" s="32">
        <f>M147*AA147</f>
        <v>0</v>
      </c>
      <c r="P147" s="1">
        <v>3</v>
      </c>
      <c r="AA147" s="1">
        <f>IF(P147=1,$O$3,IF(P147=2,$O$4,$O$5))</f>
        <v>0</v>
      </c>
    </row>
    <row r="148">
      <c r="A148" s="1" t="s">
        <v>171</v>
      </c>
      <c r="E148" s="27" t="s">
        <v>702</v>
      </c>
    </row>
    <row r="149" ht="51">
      <c r="A149" s="1" t="s">
        <v>172</v>
      </c>
      <c r="E149" s="33" t="s">
        <v>703</v>
      </c>
    </row>
    <row r="150">
      <c r="A150" s="1" t="s">
        <v>173</v>
      </c>
      <c r="E150" s="27" t="s">
        <v>167</v>
      </c>
    </row>
    <row r="151">
      <c r="A151" s="1" t="s">
        <v>165</v>
      </c>
      <c r="B151" s="1">
        <v>47</v>
      </c>
      <c r="C151" s="26" t="s">
        <v>704</v>
      </c>
      <c r="D151" t="s">
        <v>167</v>
      </c>
      <c r="E151" s="27" t="s">
        <v>705</v>
      </c>
      <c r="F151" s="28" t="s">
        <v>447</v>
      </c>
      <c r="G151" s="29">
        <v>21.806000000000001</v>
      </c>
      <c r="H151" s="28">
        <v>0.00034000000000000002</v>
      </c>
      <c r="I151" s="30">
        <f>ROUND(G151*H151,P4)</f>
        <v>0</v>
      </c>
      <c r="L151" s="31">
        <v>0</v>
      </c>
      <c r="M151" s="24">
        <f>ROUND(G151*L151,P4)</f>
        <v>0</v>
      </c>
      <c r="N151" s="25" t="s">
        <v>185</v>
      </c>
      <c r="O151" s="32">
        <f>M151*AA151</f>
        <v>0</v>
      </c>
      <c r="P151" s="1">
        <v>3</v>
      </c>
      <c r="AA151" s="1">
        <f>IF(P151=1,$O$3,IF(P151=2,$O$4,$O$5))</f>
        <v>0</v>
      </c>
    </row>
    <row r="152">
      <c r="A152" s="1" t="s">
        <v>171</v>
      </c>
      <c r="E152" s="27" t="s">
        <v>705</v>
      </c>
    </row>
    <row r="153" ht="38.25">
      <c r="A153" s="1" t="s">
        <v>172</v>
      </c>
      <c r="E153" s="33" t="s">
        <v>706</v>
      </c>
    </row>
    <row r="154">
      <c r="A154" s="1" t="s">
        <v>173</v>
      </c>
      <c r="E154" s="27" t="s">
        <v>167</v>
      </c>
    </row>
    <row r="155">
      <c r="A155" s="1" t="s">
        <v>165</v>
      </c>
      <c r="B155" s="1">
        <v>43</v>
      </c>
      <c r="C155" s="26" t="s">
        <v>707</v>
      </c>
      <c r="D155" t="s">
        <v>167</v>
      </c>
      <c r="E155" s="27" t="s">
        <v>708</v>
      </c>
      <c r="F155" s="28" t="s">
        <v>447</v>
      </c>
      <c r="G155" s="29">
        <v>47.578000000000003</v>
      </c>
      <c r="H155" s="28">
        <v>0.00068000000000000005</v>
      </c>
      <c r="I155" s="30">
        <f>ROUND(G155*H155,P4)</f>
        <v>0</v>
      </c>
      <c r="L155" s="31">
        <v>0</v>
      </c>
      <c r="M155" s="24">
        <f>ROUND(G155*L155,P4)</f>
        <v>0</v>
      </c>
      <c r="N155" s="25" t="s">
        <v>185</v>
      </c>
      <c r="O155" s="32">
        <f>M155*AA155</f>
        <v>0</v>
      </c>
      <c r="P155" s="1">
        <v>3</v>
      </c>
      <c r="AA155" s="1">
        <f>IF(P155=1,$O$3,IF(P155=2,$O$4,$O$5))</f>
        <v>0</v>
      </c>
    </row>
    <row r="156">
      <c r="A156" s="1" t="s">
        <v>171</v>
      </c>
      <c r="E156" s="27" t="s">
        <v>708</v>
      </c>
    </row>
    <row r="157" ht="38.25">
      <c r="A157" s="1" t="s">
        <v>172</v>
      </c>
      <c r="E157" s="33" t="s">
        <v>709</v>
      </c>
    </row>
    <row r="158">
      <c r="A158" s="1" t="s">
        <v>173</v>
      </c>
      <c r="E158" s="27" t="s">
        <v>167</v>
      </c>
    </row>
    <row r="159">
      <c r="A159" s="1" t="s">
        <v>165</v>
      </c>
      <c r="B159" s="1">
        <v>53</v>
      </c>
      <c r="C159" s="26" t="s">
        <v>710</v>
      </c>
      <c r="D159" t="s">
        <v>167</v>
      </c>
      <c r="E159" s="27" t="s">
        <v>711</v>
      </c>
      <c r="F159" s="28" t="s">
        <v>447</v>
      </c>
      <c r="G159" s="29">
        <v>48.195</v>
      </c>
      <c r="H159" s="28">
        <v>0.00084999999999999995</v>
      </c>
      <c r="I159" s="30">
        <f>ROUND(G159*H159,P4)</f>
        <v>0</v>
      </c>
      <c r="L159" s="31">
        <v>0</v>
      </c>
      <c r="M159" s="24">
        <f>ROUND(G159*L159,P4)</f>
        <v>0</v>
      </c>
      <c r="N159" s="25" t="s">
        <v>185</v>
      </c>
      <c r="O159" s="32">
        <f>M159*AA159</f>
        <v>0</v>
      </c>
      <c r="P159" s="1">
        <v>3</v>
      </c>
      <c r="AA159" s="1">
        <f>IF(P159=1,$O$3,IF(P159=2,$O$4,$O$5))</f>
        <v>0</v>
      </c>
    </row>
    <row r="160">
      <c r="A160" s="1" t="s">
        <v>171</v>
      </c>
      <c r="E160" s="27" t="s">
        <v>711</v>
      </c>
    </row>
    <row r="161" ht="38.25">
      <c r="A161" s="1" t="s">
        <v>172</v>
      </c>
      <c r="E161" s="33" t="s">
        <v>712</v>
      </c>
    </row>
    <row r="162">
      <c r="A162" s="1" t="s">
        <v>173</v>
      </c>
      <c r="E162" s="27" t="s">
        <v>167</v>
      </c>
    </row>
    <row r="163">
      <c r="A163" s="1" t="s">
        <v>165</v>
      </c>
      <c r="B163" s="1">
        <v>51</v>
      </c>
      <c r="C163" s="26" t="s">
        <v>713</v>
      </c>
      <c r="D163" t="s">
        <v>167</v>
      </c>
      <c r="E163" s="27" t="s">
        <v>714</v>
      </c>
      <c r="F163" s="28" t="s">
        <v>447</v>
      </c>
      <c r="G163" s="29">
        <v>213.50700000000001</v>
      </c>
      <c r="H163" s="28">
        <v>0.0023</v>
      </c>
      <c r="I163" s="30">
        <f>ROUND(G163*H163,P4)</f>
        <v>0</v>
      </c>
      <c r="L163" s="31">
        <v>0</v>
      </c>
      <c r="M163" s="24">
        <f>ROUND(G163*L163,P4)</f>
        <v>0</v>
      </c>
      <c r="N163" s="25" t="s">
        <v>185</v>
      </c>
      <c r="O163" s="32">
        <f>M163*AA163</f>
        <v>0</v>
      </c>
      <c r="P163" s="1">
        <v>3</v>
      </c>
      <c r="AA163" s="1">
        <f>IF(P163=1,$O$3,IF(P163=2,$O$4,$O$5))</f>
        <v>0</v>
      </c>
    </row>
    <row r="164">
      <c r="A164" s="1" t="s">
        <v>171</v>
      </c>
      <c r="E164" s="27" t="s">
        <v>714</v>
      </c>
    </row>
    <row r="165" ht="25.5">
      <c r="A165" s="1" t="s">
        <v>172</v>
      </c>
      <c r="E165" s="33" t="s">
        <v>715</v>
      </c>
    </row>
    <row r="166">
      <c r="A166" s="1" t="s">
        <v>173</v>
      </c>
      <c r="E166" s="27" t="s">
        <v>167</v>
      </c>
    </row>
    <row r="167">
      <c r="A167" s="1" t="s">
        <v>165</v>
      </c>
      <c r="B167" s="1">
        <v>49</v>
      </c>
      <c r="C167" s="26" t="s">
        <v>716</v>
      </c>
      <c r="D167" t="s">
        <v>394</v>
      </c>
      <c r="E167" s="27" t="s">
        <v>717</v>
      </c>
      <c r="F167" s="28" t="s">
        <v>447</v>
      </c>
      <c r="G167" s="29">
        <v>90.804000000000002</v>
      </c>
      <c r="H167" s="28">
        <v>0.0035999999999999999</v>
      </c>
      <c r="I167" s="30">
        <f>ROUND(G167*H167,P4)</f>
        <v>0</v>
      </c>
      <c r="L167" s="31">
        <v>0</v>
      </c>
      <c r="M167" s="24">
        <f>ROUND(G167*L167,P4)</f>
        <v>0</v>
      </c>
      <c r="N167" s="25" t="s">
        <v>718</v>
      </c>
      <c r="O167" s="32">
        <f>M167*AA167</f>
        <v>0</v>
      </c>
      <c r="P167" s="1">
        <v>3</v>
      </c>
      <c r="AA167" s="1">
        <f>IF(P167=1,$O$3,IF(P167=2,$O$4,$O$5))</f>
        <v>0</v>
      </c>
    </row>
    <row r="168">
      <c r="A168" s="1" t="s">
        <v>171</v>
      </c>
      <c r="E168" s="27" t="s">
        <v>717</v>
      </c>
    </row>
    <row r="169" ht="25.5">
      <c r="A169" s="1" t="s">
        <v>172</v>
      </c>
      <c r="E169" s="33" t="s">
        <v>719</v>
      </c>
    </row>
    <row r="170">
      <c r="A170" s="1" t="s">
        <v>173</v>
      </c>
      <c r="E170" s="27" t="s">
        <v>167</v>
      </c>
    </row>
    <row r="171">
      <c r="A171" s="1" t="s">
        <v>165</v>
      </c>
      <c r="B171" s="1">
        <v>84</v>
      </c>
      <c r="C171" s="26" t="s">
        <v>720</v>
      </c>
      <c r="D171" t="s">
        <v>167</v>
      </c>
      <c r="E171" s="27" t="s">
        <v>721</v>
      </c>
      <c r="F171" s="28" t="s">
        <v>201</v>
      </c>
      <c r="G171" s="29">
        <v>2</v>
      </c>
      <c r="H171" s="28">
        <v>0.01521</v>
      </c>
      <c r="I171" s="30">
        <f>ROUND(G171*H171,P4)</f>
        <v>0</v>
      </c>
      <c r="L171" s="31">
        <v>0</v>
      </c>
      <c r="M171" s="24">
        <f>ROUND(G171*L171,P4)</f>
        <v>0</v>
      </c>
      <c r="N171" s="25" t="s">
        <v>185</v>
      </c>
      <c r="O171" s="32">
        <f>M171*AA171</f>
        <v>0</v>
      </c>
      <c r="P171" s="1">
        <v>3</v>
      </c>
      <c r="AA171" s="1">
        <f>IF(P171=1,$O$3,IF(P171=2,$O$4,$O$5))</f>
        <v>0</v>
      </c>
    </row>
    <row r="172">
      <c r="A172" s="1" t="s">
        <v>171</v>
      </c>
      <c r="E172" s="27" t="s">
        <v>721</v>
      </c>
    </row>
    <row r="173" ht="38.25">
      <c r="A173" s="1" t="s">
        <v>172</v>
      </c>
      <c r="E173" s="33" t="s">
        <v>722</v>
      </c>
    </row>
    <row r="174">
      <c r="A174" s="1" t="s">
        <v>173</v>
      </c>
      <c r="E174" s="27" t="s">
        <v>167</v>
      </c>
    </row>
    <row r="175">
      <c r="A175" s="1" t="s">
        <v>165</v>
      </c>
      <c r="B175" s="1">
        <v>86</v>
      </c>
      <c r="C175" s="26" t="s">
        <v>723</v>
      </c>
      <c r="D175" t="s">
        <v>167</v>
      </c>
      <c r="E175" s="27" t="s">
        <v>724</v>
      </c>
      <c r="F175" s="28" t="s">
        <v>201</v>
      </c>
      <c r="G175" s="29">
        <v>1</v>
      </c>
      <c r="H175" s="28">
        <v>0.017860000000000001</v>
      </c>
      <c r="I175" s="30">
        <f>ROUND(G175*H175,P4)</f>
        <v>0</v>
      </c>
      <c r="L175" s="31">
        <v>0</v>
      </c>
      <c r="M175" s="24">
        <f>ROUND(G175*L175,P4)</f>
        <v>0</v>
      </c>
      <c r="N175" s="25" t="s">
        <v>185</v>
      </c>
      <c r="O175" s="32">
        <f>M175*AA175</f>
        <v>0</v>
      </c>
      <c r="P175" s="1">
        <v>3</v>
      </c>
      <c r="AA175" s="1">
        <f>IF(P175=1,$O$3,IF(P175=2,$O$4,$O$5))</f>
        <v>0</v>
      </c>
    </row>
    <row r="176">
      <c r="A176" s="1" t="s">
        <v>171</v>
      </c>
      <c r="E176" s="27" t="s">
        <v>724</v>
      </c>
    </row>
    <row r="177" ht="38.25">
      <c r="A177" s="1" t="s">
        <v>172</v>
      </c>
      <c r="E177" s="33" t="s">
        <v>725</v>
      </c>
    </row>
    <row r="178">
      <c r="A178" s="1" t="s">
        <v>173</v>
      </c>
      <c r="E178" s="27" t="s">
        <v>167</v>
      </c>
    </row>
    <row r="179">
      <c r="A179" s="1" t="s">
        <v>165</v>
      </c>
      <c r="B179" s="1">
        <v>57</v>
      </c>
      <c r="C179" s="26" t="s">
        <v>726</v>
      </c>
      <c r="D179" t="s">
        <v>167</v>
      </c>
      <c r="E179" s="27" t="s">
        <v>727</v>
      </c>
      <c r="F179" s="28" t="s">
        <v>192</v>
      </c>
      <c r="G179" s="29">
        <v>336.89999999999998</v>
      </c>
      <c r="H179" s="28">
        <v>3.0000000000000001E-05</v>
      </c>
      <c r="I179" s="30">
        <f>ROUND(G179*H179,P4)</f>
        <v>0</v>
      </c>
      <c r="L179" s="31">
        <v>0</v>
      </c>
      <c r="M179" s="24">
        <f>ROUND(G179*L179,P4)</f>
        <v>0</v>
      </c>
      <c r="N179" s="25" t="s">
        <v>185</v>
      </c>
      <c r="O179" s="32">
        <f>M179*AA179</f>
        <v>0</v>
      </c>
      <c r="P179" s="1">
        <v>3</v>
      </c>
      <c r="AA179" s="1">
        <f>IF(P179=1,$O$3,IF(P179=2,$O$4,$O$5))</f>
        <v>0</v>
      </c>
    </row>
    <row r="180">
      <c r="A180" s="1" t="s">
        <v>171</v>
      </c>
      <c r="E180" s="27" t="s">
        <v>727</v>
      </c>
    </row>
    <row r="181" ht="63.75">
      <c r="A181" s="1" t="s">
        <v>172</v>
      </c>
      <c r="E181" s="33" t="s">
        <v>728</v>
      </c>
    </row>
    <row r="182">
      <c r="A182" s="1" t="s">
        <v>173</v>
      </c>
      <c r="E182" s="27" t="s">
        <v>167</v>
      </c>
    </row>
    <row r="183">
      <c r="A183" s="1" t="s">
        <v>165</v>
      </c>
      <c r="B183" s="1">
        <v>58</v>
      </c>
      <c r="C183" s="26" t="s">
        <v>729</v>
      </c>
      <c r="D183" t="s">
        <v>167</v>
      </c>
      <c r="E183" s="27" t="s">
        <v>730</v>
      </c>
      <c r="F183" s="28" t="s">
        <v>192</v>
      </c>
      <c r="G183" s="29">
        <v>7</v>
      </c>
      <c r="H183" s="28">
        <v>0.00050000000000000001</v>
      </c>
      <c r="I183" s="30">
        <f>ROUND(G183*H183,P4)</f>
        <v>0</v>
      </c>
      <c r="L183" s="31">
        <v>0</v>
      </c>
      <c r="M183" s="24">
        <f>ROUND(G183*L183,P4)</f>
        <v>0</v>
      </c>
      <c r="N183" s="25" t="s">
        <v>185</v>
      </c>
      <c r="O183" s="32">
        <f>M183*AA183</f>
        <v>0</v>
      </c>
      <c r="P183" s="1">
        <v>3</v>
      </c>
      <c r="AA183" s="1">
        <f>IF(P183=1,$O$3,IF(P183=2,$O$4,$O$5))</f>
        <v>0</v>
      </c>
    </row>
    <row r="184">
      <c r="A184" s="1" t="s">
        <v>171</v>
      </c>
      <c r="E184" s="27" t="s">
        <v>730</v>
      </c>
    </row>
    <row r="185" ht="38.25">
      <c r="A185" s="1" t="s">
        <v>172</v>
      </c>
      <c r="E185" s="33" t="s">
        <v>731</v>
      </c>
    </row>
    <row r="186">
      <c r="A186" s="1" t="s">
        <v>173</v>
      </c>
      <c r="E186" s="27" t="s">
        <v>167</v>
      </c>
    </row>
    <row r="187">
      <c r="A187" s="1" t="s">
        <v>165</v>
      </c>
      <c r="B187" s="1">
        <v>60</v>
      </c>
      <c r="C187" s="26" t="s">
        <v>732</v>
      </c>
      <c r="D187" t="s">
        <v>167</v>
      </c>
      <c r="E187" s="27" t="s">
        <v>733</v>
      </c>
      <c r="F187" s="28" t="s">
        <v>192</v>
      </c>
      <c r="G187" s="29">
        <v>157.69999999999999</v>
      </c>
      <c r="H187" s="28">
        <v>0.00029999999999999997</v>
      </c>
      <c r="I187" s="30">
        <f>ROUND(G187*H187,P4)</f>
        <v>0</v>
      </c>
      <c r="L187" s="31">
        <v>0</v>
      </c>
      <c r="M187" s="24">
        <f>ROUND(G187*L187,P4)</f>
        <v>0</v>
      </c>
      <c r="N187" s="25" t="s">
        <v>185</v>
      </c>
      <c r="O187" s="32">
        <f>M187*AA187</f>
        <v>0</v>
      </c>
      <c r="P187" s="1">
        <v>3</v>
      </c>
      <c r="AA187" s="1">
        <f>IF(P187=1,$O$3,IF(P187=2,$O$4,$O$5))</f>
        <v>0</v>
      </c>
    </row>
    <row r="188">
      <c r="A188" s="1" t="s">
        <v>171</v>
      </c>
      <c r="E188" s="27" t="s">
        <v>733</v>
      </c>
    </row>
    <row r="189" ht="38.25">
      <c r="A189" s="1" t="s">
        <v>172</v>
      </c>
      <c r="E189" s="33" t="s">
        <v>734</v>
      </c>
    </row>
    <row r="190">
      <c r="A190" s="1" t="s">
        <v>173</v>
      </c>
      <c r="E190" s="27" t="s">
        <v>167</v>
      </c>
    </row>
    <row r="191">
      <c r="A191" s="1" t="s">
        <v>165</v>
      </c>
      <c r="B191" s="1">
        <v>61</v>
      </c>
      <c r="C191" s="26" t="s">
        <v>735</v>
      </c>
      <c r="D191" t="s">
        <v>167</v>
      </c>
      <c r="E191" s="27" t="s">
        <v>736</v>
      </c>
      <c r="F191" s="28" t="s">
        <v>192</v>
      </c>
      <c r="G191" s="29">
        <v>24</v>
      </c>
      <c r="H191" s="28">
        <v>0.00020000000000000001</v>
      </c>
      <c r="I191" s="30">
        <f>ROUND(G191*H191,P4)</f>
        <v>0</v>
      </c>
      <c r="L191" s="31">
        <v>0</v>
      </c>
      <c r="M191" s="24">
        <f>ROUND(G191*L191,P4)</f>
        <v>0</v>
      </c>
      <c r="N191" s="25" t="s">
        <v>185</v>
      </c>
      <c r="O191" s="32">
        <f>M191*AA191</f>
        <v>0</v>
      </c>
      <c r="P191" s="1">
        <v>3</v>
      </c>
      <c r="AA191" s="1">
        <f>IF(P191=1,$O$3,IF(P191=2,$O$4,$O$5))</f>
        <v>0</v>
      </c>
    </row>
    <row r="192">
      <c r="A192" s="1" t="s">
        <v>171</v>
      </c>
      <c r="E192" s="27" t="s">
        <v>736</v>
      </c>
    </row>
    <row r="193" ht="38.25">
      <c r="A193" s="1" t="s">
        <v>172</v>
      </c>
      <c r="E193" s="33" t="s">
        <v>737</v>
      </c>
    </row>
    <row r="194">
      <c r="A194" s="1" t="s">
        <v>173</v>
      </c>
      <c r="E194" s="27" t="s">
        <v>167</v>
      </c>
    </row>
    <row r="195">
      <c r="A195" s="1" t="s">
        <v>165</v>
      </c>
      <c r="B195" s="1">
        <v>55</v>
      </c>
      <c r="C195" s="26" t="s">
        <v>738</v>
      </c>
      <c r="D195" t="s">
        <v>167</v>
      </c>
      <c r="E195" s="27" t="s">
        <v>739</v>
      </c>
      <c r="F195" s="28" t="s">
        <v>192</v>
      </c>
      <c r="G195" s="29">
        <v>118.91</v>
      </c>
      <c r="H195" s="28">
        <v>0.00055999999999999995</v>
      </c>
      <c r="I195" s="30">
        <f>ROUND(G195*H195,P4)</f>
        <v>0</v>
      </c>
      <c r="L195" s="31">
        <v>0</v>
      </c>
      <c r="M195" s="24">
        <f>ROUND(G195*L195,P4)</f>
        <v>0</v>
      </c>
      <c r="N195" s="25" t="s">
        <v>185</v>
      </c>
      <c r="O195" s="32">
        <f>M195*AA195</f>
        <v>0</v>
      </c>
      <c r="P195" s="1">
        <v>3</v>
      </c>
      <c r="AA195" s="1">
        <f>IF(P195=1,$O$3,IF(P195=2,$O$4,$O$5))</f>
        <v>0</v>
      </c>
    </row>
    <row r="196">
      <c r="A196" s="1" t="s">
        <v>171</v>
      </c>
      <c r="E196" s="27" t="s">
        <v>739</v>
      </c>
    </row>
    <row r="197" ht="25.5">
      <c r="A197" s="1" t="s">
        <v>172</v>
      </c>
      <c r="E197" s="33" t="s">
        <v>740</v>
      </c>
    </row>
    <row r="198">
      <c r="A198" s="1" t="s">
        <v>173</v>
      </c>
      <c r="E198" s="27" t="s">
        <v>167</v>
      </c>
    </row>
    <row r="199" ht="25.5">
      <c r="A199" s="1" t="s">
        <v>165</v>
      </c>
      <c r="B199" s="1">
        <v>34</v>
      </c>
      <c r="C199" s="26" t="s">
        <v>741</v>
      </c>
      <c r="D199" t="s">
        <v>167</v>
      </c>
      <c r="E199" s="27" t="s">
        <v>742</v>
      </c>
      <c r="F199" s="28" t="s">
        <v>447</v>
      </c>
      <c r="G199" s="29">
        <v>393.69999999999999</v>
      </c>
      <c r="H199" s="28">
        <v>0.0043800000000000002</v>
      </c>
      <c r="I199" s="30">
        <f>ROUND(G199*H199,P4)</f>
        <v>0</v>
      </c>
      <c r="L199" s="31">
        <v>0</v>
      </c>
      <c r="M199" s="24">
        <f>ROUND(G199*L199,P4)</f>
        <v>0</v>
      </c>
      <c r="N199" s="25" t="s">
        <v>185</v>
      </c>
      <c r="O199" s="32">
        <f>M199*AA199</f>
        <v>0</v>
      </c>
      <c r="P199" s="1">
        <v>3</v>
      </c>
      <c r="AA199" s="1">
        <f>IF(P199=1,$O$3,IF(P199=2,$O$4,$O$5))</f>
        <v>0</v>
      </c>
    </row>
    <row r="200" ht="25.5">
      <c r="A200" s="1" t="s">
        <v>171</v>
      </c>
      <c r="E200" s="27" t="s">
        <v>742</v>
      </c>
    </row>
    <row r="201" ht="63.75">
      <c r="A201" s="1" t="s">
        <v>172</v>
      </c>
      <c r="E201" s="33" t="s">
        <v>743</v>
      </c>
    </row>
    <row r="202">
      <c r="A202" s="1" t="s">
        <v>173</v>
      </c>
      <c r="E202" s="27" t="s">
        <v>167</v>
      </c>
    </row>
    <row r="203" ht="25.5">
      <c r="A203" s="1" t="s">
        <v>165</v>
      </c>
      <c r="B203" s="1">
        <v>35</v>
      </c>
      <c r="C203" s="26" t="s">
        <v>744</v>
      </c>
      <c r="D203" t="s">
        <v>167</v>
      </c>
      <c r="E203" s="27" t="s">
        <v>745</v>
      </c>
      <c r="F203" s="28" t="s">
        <v>447</v>
      </c>
      <c r="G203" s="29">
        <v>393.69999999999999</v>
      </c>
      <c r="H203" s="28">
        <v>0.018380000000000001</v>
      </c>
      <c r="I203" s="30">
        <f>ROUND(G203*H203,P4)</f>
        <v>0</v>
      </c>
      <c r="L203" s="31">
        <v>0</v>
      </c>
      <c r="M203" s="24">
        <f>ROUND(G203*L203,P4)</f>
        <v>0</v>
      </c>
      <c r="N203" s="25" t="s">
        <v>185</v>
      </c>
      <c r="O203" s="32">
        <f>M203*AA203</f>
        <v>0</v>
      </c>
      <c r="P203" s="1">
        <v>3</v>
      </c>
      <c r="AA203" s="1">
        <f>IF(P203=1,$O$3,IF(P203=2,$O$4,$O$5))</f>
        <v>0</v>
      </c>
    </row>
    <row r="204" ht="38.25">
      <c r="A204" s="1" t="s">
        <v>171</v>
      </c>
      <c r="E204" s="27" t="s">
        <v>746</v>
      </c>
    </row>
    <row r="205" ht="63.75">
      <c r="A205" s="1" t="s">
        <v>172</v>
      </c>
      <c r="E205" s="33" t="s">
        <v>743</v>
      </c>
    </row>
    <row r="206">
      <c r="A206" s="1" t="s">
        <v>173</v>
      </c>
      <c r="E206" s="27" t="s">
        <v>167</v>
      </c>
    </row>
    <row r="207" ht="25.5">
      <c r="A207" s="1" t="s">
        <v>165</v>
      </c>
      <c r="B207" s="1">
        <v>36</v>
      </c>
      <c r="C207" s="26" t="s">
        <v>747</v>
      </c>
      <c r="D207" t="s">
        <v>167</v>
      </c>
      <c r="E207" s="27" t="s">
        <v>748</v>
      </c>
      <c r="F207" s="28" t="s">
        <v>447</v>
      </c>
      <c r="G207" s="29">
        <v>124.33</v>
      </c>
      <c r="H207" s="28">
        <v>0.018380000000000001</v>
      </c>
      <c r="I207" s="30">
        <f>ROUND(G207*H207,P4)</f>
        <v>0</v>
      </c>
      <c r="L207" s="31">
        <v>0</v>
      </c>
      <c r="M207" s="24">
        <f>ROUND(G207*L207,P4)</f>
        <v>0</v>
      </c>
      <c r="N207" s="25" t="s">
        <v>185</v>
      </c>
      <c r="O207" s="32">
        <f>M207*AA207</f>
        <v>0</v>
      </c>
      <c r="P207" s="1">
        <v>3</v>
      </c>
      <c r="AA207" s="1">
        <f>IF(P207=1,$O$3,IF(P207=2,$O$4,$O$5))</f>
        <v>0</v>
      </c>
    </row>
    <row r="208" ht="25.5">
      <c r="A208" s="1" t="s">
        <v>171</v>
      </c>
      <c r="E208" s="27" t="s">
        <v>748</v>
      </c>
    </row>
    <row r="209" ht="63.75">
      <c r="A209" s="1" t="s">
        <v>172</v>
      </c>
      <c r="E209" s="33" t="s">
        <v>749</v>
      </c>
    </row>
    <row r="210">
      <c r="A210" s="1" t="s">
        <v>173</v>
      </c>
      <c r="E210" s="27" t="s">
        <v>167</v>
      </c>
    </row>
    <row r="211">
      <c r="A211" s="1" t="s">
        <v>165</v>
      </c>
      <c r="B211" s="1">
        <v>37</v>
      </c>
      <c r="C211" s="26" t="s">
        <v>750</v>
      </c>
      <c r="D211" t="s">
        <v>167</v>
      </c>
      <c r="E211" s="27" t="s">
        <v>751</v>
      </c>
      <c r="F211" s="28" t="s">
        <v>447</v>
      </c>
      <c r="G211" s="29">
        <v>11.205</v>
      </c>
      <c r="H211" s="28">
        <v>0.033579999999999999</v>
      </c>
      <c r="I211" s="30">
        <f>ROUND(G211*H211,P4)</f>
        <v>0</v>
      </c>
      <c r="L211" s="31">
        <v>0</v>
      </c>
      <c r="M211" s="24">
        <f>ROUND(G211*L211,P4)</f>
        <v>0</v>
      </c>
      <c r="N211" s="25" t="s">
        <v>185</v>
      </c>
      <c r="O211" s="32">
        <f>M211*AA211</f>
        <v>0</v>
      </c>
      <c r="P211" s="1">
        <v>3</v>
      </c>
      <c r="AA211" s="1">
        <f>IF(P211=1,$O$3,IF(P211=2,$O$4,$O$5))</f>
        <v>0</v>
      </c>
    </row>
    <row r="212">
      <c r="A212" s="1" t="s">
        <v>171</v>
      </c>
      <c r="E212" s="27" t="s">
        <v>751</v>
      </c>
    </row>
    <row r="213" ht="38.25">
      <c r="A213" s="1" t="s">
        <v>172</v>
      </c>
      <c r="E213" s="33" t="s">
        <v>752</v>
      </c>
    </row>
    <row r="214">
      <c r="A214" s="1" t="s">
        <v>173</v>
      </c>
      <c r="E214" s="27" t="s">
        <v>167</v>
      </c>
    </row>
    <row r="215" ht="25.5">
      <c r="A215" s="1" t="s">
        <v>165</v>
      </c>
      <c r="B215" s="1">
        <v>38</v>
      </c>
      <c r="C215" s="26" t="s">
        <v>753</v>
      </c>
      <c r="D215" t="s">
        <v>167</v>
      </c>
      <c r="E215" s="27" t="s">
        <v>754</v>
      </c>
      <c r="F215" s="28" t="s">
        <v>447</v>
      </c>
      <c r="G215" s="29">
        <v>1183.7560000000001</v>
      </c>
      <c r="H215" s="28">
        <v>0.017000000000000001</v>
      </c>
      <c r="I215" s="30">
        <f>ROUND(G215*H215,P4)</f>
        <v>0</v>
      </c>
      <c r="L215" s="31">
        <v>0</v>
      </c>
      <c r="M215" s="24">
        <f>ROUND(G215*L215,P4)</f>
        <v>0</v>
      </c>
      <c r="N215" s="25" t="s">
        <v>185</v>
      </c>
      <c r="O215" s="32">
        <f>M215*AA215</f>
        <v>0</v>
      </c>
      <c r="P215" s="1">
        <v>3</v>
      </c>
      <c r="AA215" s="1">
        <f>IF(P215=1,$O$3,IF(P215=2,$O$4,$O$5))</f>
        <v>0</v>
      </c>
    </row>
    <row r="216" ht="25.5">
      <c r="A216" s="1" t="s">
        <v>171</v>
      </c>
      <c r="E216" s="27" t="s">
        <v>754</v>
      </c>
    </row>
    <row r="217" ht="408">
      <c r="A217" s="1" t="s">
        <v>172</v>
      </c>
      <c r="E217" s="33" t="s">
        <v>755</v>
      </c>
    </row>
    <row r="218">
      <c r="A218" s="1" t="s">
        <v>173</v>
      </c>
      <c r="E218" s="27" t="s">
        <v>167</v>
      </c>
    </row>
    <row r="219" ht="25.5">
      <c r="A219" s="1" t="s">
        <v>165</v>
      </c>
      <c r="B219" s="1">
        <v>39</v>
      </c>
      <c r="C219" s="26" t="s">
        <v>756</v>
      </c>
      <c r="D219" t="s">
        <v>167</v>
      </c>
      <c r="E219" s="27" t="s">
        <v>757</v>
      </c>
      <c r="F219" s="28" t="s">
        <v>447</v>
      </c>
      <c r="G219" s="29">
        <v>9.7200000000000006</v>
      </c>
      <c r="H219" s="28">
        <v>0.00084999999999999995</v>
      </c>
      <c r="I219" s="30">
        <f>ROUND(G219*H219,P4)</f>
        <v>0</v>
      </c>
      <c r="L219" s="31">
        <v>0</v>
      </c>
      <c r="M219" s="24">
        <f>ROUND(G219*L219,P4)</f>
        <v>0</v>
      </c>
      <c r="N219" s="25" t="s">
        <v>185</v>
      </c>
      <c r="O219" s="32">
        <f>M219*AA219</f>
        <v>0</v>
      </c>
      <c r="P219" s="1">
        <v>3</v>
      </c>
      <c r="AA219" s="1">
        <f>IF(P219=1,$O$3,IF(P219=2,$O$4,$O$5))</f>
        <v>0</v>
      </c>
    </row>
    <row r="220" ht="25.5">
      <c r="A220" s="1" t="s">
        <v>171</v>
      </c>
      <c r="E220" s="27" t="s">
        <v>757</v>
      </c>
    </row>
    <row r="221" ht="89.25">
      <c r="A221" s="1" t="s">
        <v>172</v>
      </c>
      <c r="E221" s="33" t="s">
        <v>758</v>
      </c>
    </row>
    <row r="222">
      <c r="A222" s="1" t="s">
        <v>173</v>
      </c>
      <c r="E222" s="27" t="s">
        <v>167</v>
      </c>
    </row>
    <row r="223">
      <c r="A223" s="1" t="s">
        <v>165</v>
      </c>
      <c r="B223" s="1">
        <v>40</v>
      </c>
      <c r="C223" s="26" t="s">
        <v>759</v>
      </c>
      <c r="D223" t="s">
        <v>167</v>
      </c>
      <c r="E223" s="27" t="s">
        <v>760</v>
      </c>
      <c r="F223" s="28" t="s">
        <v>192</v>
      </c>
      <c r="G223" s="29">
        <v>362</v>
      </c>
      <c r="H223" s="28">
        <v>0.0015</v>
      </c>
      <c r="I223" s="30">
        <f>ROUND(G223*H223,P4)</f>
        <v>0</v>
      </c>
      <c r="L223" s="31">
        <v>0</v>
      </c>
      <c r="M223" s="24">
        <f>ROUND(G223*L223,P4)</f>
        <v>0</v>
      </c>
      <c r="N223" s="25" t="s">
        <v>185</v>
      </c>
      <c r="O223" s="32">
        <f>M223*AA223</f>
        <v>0</v>
      </c>
      <c r="P223" s="1">
        <v>3</v>
      </c>
      <c r="AA223" s="1">
        <f>IF(P223=1,$O$3,IF(P223=2,$O$4,$O$5))</f>
        <v>0</v>
      </c>
    </row>
    <row r="224">
      <c r="A224" s="1" t="s">
        <v>171</v>
      </c>
      <c r="E224" s="27" t="s">
        <v>760</v>
      </c>
    </row>
    <row r="225">
      <c r="A225" s="1" t="s">
        <v>172</v>
      </c>
    </row>
    <row r="226">
      <c r="A226" s="1" t="s">
        <v>173</v>
      </c>
      <c r="E226" s="27" t="s">
        <v>167</v>
      </c>
    </row>
    <row r="227" ht="25.5">
      <c r="A227" s="1" t="s">
        <v>165</v>
      </c>
      <c r="B227" s="1">
        <v>41</v>
      </c>
      <c r="C227" s="26" t="s">
        <v>761</v>
      </c>
      <c r="D227" t="s">
        <v>167</v>
      </c>
      <c r="E227" s="27" t="s">
        <v>762</v>
      </c>
      <c r="F227" s="28" t="s">
        <v>447</v>
      </c>
      <c r="G227" s="29">
        <v>45.311999999999998</v>
      </c>
      <c r="H227" s="28">
        <v>0.00029999999999999997</v>
      </c>
      <c r="I227" s="30">
        <f>ROUND(G227*H227,P4)</f>
        <v>0</v>
      </c>
      <c r="L227" s="31">
        <v>0</v>
      </c>
      <c r="M227" s="24">
        <f>ROUND(G227*L227,P4)</f>
        <v>0</v>
      </c>
      <c r="N227" s="25" t="s">
        <v>185</v>
      </c>
      <c r="O227" s="32">
        <f>M227*AA227</f>
        <v>0</v>
      </c>
      <c r="P227" s="1">
        <v>3</v>
      </c>
      <c r="AA227" s="1">
        <f>IF(P227=1,$O$3,IF(P227=2,$O$4,$O$5))</f>
        <v>0</v>
      </c>
    </row>
    <row r="228" ht="25.5">
      <c r="A228" s="1" t="s">
        <v>171</v>
      </c>
      <c r="E228" s="27" t="s">
        <v>762</v>
      </c>
    </row>
    <row r="229" ht="38.25">
      <c r="A229" s="1" t="s">
        <v>172</v>
      </c>
      <c r="E229" s="33" t="s">
        <v>763</v>
      </c>
    </row>
    <row r="230">
      <c r="A230" s="1" t="s">
        <v>173</v>
      </c>
      <c r="E230" s="27" t="s">
        <v>167</v>
      </c>
    </row>
    <row r="231" ht="25.5">
      <c r="A231" s="1" t="s">
        <v>165</v>
      </c>
      <c r="B231" s="1">
        <v>42</v>
      </c>
      <c r="C231" s="26" t="s">
        <v>764</v>
      </c>
      <c r="D231" t="s">
        <v>167</v>
      </c>
      <c r="E231" s="27" t="s">
        <v>765</v>
      </c>
      <c r="F231" s="28" t="s">
        <v>447</v>
      </c>
      <c r="G231" s="29">
        <v>45.311999999999998</v>
      </c>
      <c r="H231" s="28">
        <v>0.0083899999999999999</v>
      </c>
      <c r="I231" s="30">
        <f>ROUND(G231*H231,P4)</f>
        <v>0</v>
      </c>
      <c r="L231" s="31">
        <v>0</v>
      </c>
      <c r="M231" s="24">
        <f>ROUND(G231*L231,P4)</f>
        <v>0</v>
      </c>
      <c r="N231" s="25" t="s">
        <v>185</v>
      </c>
      <c r="O231" s="32">
        <f>M231*AA231</f>
        <v>0</v>
      </c>
      <c r="P231" s="1">
        <v>3</v>
      </c>
      <c r="AA231" s="1">
        <f>IF(P231=1,$O$3,IF(P231=2,$O$4,$O$5))</f>
        <v>0</v>
      </c>
    </row>
    <row r="232" ht="38.25">
      <c r="A232" s="1" t="s">
        <v>171</v>
      </c>
      <c r="E232" s="27" t="s">
        <v>766</v>
      </c>
    </row>
    <row r="233" ht="38.25">
      <c r="A233" s="1" t="s">
        <v>172</v>
      </c>
      <c r="E233" s="33" t="s">
        <v>763</v>
      </c>
    </row>
    <row r="234">
      <c r="A234" s="1" t="s">
        <v>173</v>
      </c>
      <c r="E234" s="27" t="s">
        <v>167</v>
      </c>
    </row>
    <row r="235" ht="25.5">
      <c r="A235" s="1" t="s">
        <v>165</v>
      </c>
      <c r="B235" s="1">
        <v>44</v>
      </c>
      <c r="C235" s="26" t="s">
        <v>767</v>
      </c>
      <c r="D235" t="s">
        <v>167</v>
      </c>
      <c r="E235" s="27" t="s">
        <v>768</v>
      </c>
      <c r="F235" s="28" t="s">
        <v>447</v>
      </c>
      <c r="G235" s="29">
        <v>45.311999999999998</v>
      </c>
      <c r="H235" s="28">
        <v>0.0027000000000000001</v>
      </c>
      <c r="I235" s="30">
        <f>ROUND(G235*H235,P4)</f>
        <v>0</v>
      </c>
      <c r="L235" s="31">
        <v>0</v>
      </c>
      <c r="M235" s="24">
        <f>ROUND(G235*L235,P4)</f>
        <v>0</v>
      </c>
      <c r="N235" s="25" t="s">
        <v>185</v>
      </c>
      <c r="O235" s="32">
        <f>M235*AA235</f>
        <v>0</v>
      </c>
      <c r="P235" s="1">
        <v>3</v>
      </c>
      <c r="AA235" s="1">
        <f>IF(P235=1,$O$3,IF(P235=2,$O$4,$O$5))</f>
        <v>0</v>
      </c>
    </row>
    <row r="236" ht="25.5">
      <c r="A236" s="1" t="s">
        <v>171</v>
      </c>
      <c r="E236" s="27" t="s">
        <v>768</v>
      </c>
    </row>
    <row r="237" ht="38.25">
      <c r="A237" s="1" t="s">
        <v>172</v>
      </c>
      <c r="E237" s="33" t="s">
        <v>763</v>
      </c>
    </row>
    <row r="238">
      <c r="A238" s="1" t="s">
        <v>173</v>
      </c>
      <c r="E238" s="27" t="s">
        <v>167</v>
      </c>
    </row>
    <row r="239">
      <c r="A239" s="1" t="s">
        <v>165</v>
      </c>
      <c r="B239" s="1">
        <v>45</v>
      </c>
      <c r="C239" s="26" t="s">
        <v>769</v>
      </c>
      <c r="D239" t="s">
        <v>167</v>
      </c>
      <c r="E239" s="27" t="s">
        <v>770</v>
      </c>
      <c r="F239" s="28" t="s">
        <v>447</v>
      </c>
      <c r="G239" s="29">
        <v>357.44799999999998</v>
      </c>
      <c r="H239" s="28">
        <v>0.00029999999999999997</v>
      </c>
      <c r="I239" s="30">
        <f>ROUND(G239*H239,P4)</f>
        <v>0</v>
      </c>
      <c r="L239" s="31">
        <v>0</v>
      </c>
      <c r="M239" s="24">
        <f>ROUND(G239*L239,P4)</f>
        <v>0</v>
      </c>
      <c r="N239" s="25" t="s">
        <v>185</v>
      </c>
      <c r="O239" s="32">
        <f>M239*AA239</f>
        <v>0</v>
      </c>
      <c r="P239" s="1">
        <v>3</v>
      </c>
      <c r="AA239" s="1">
        <f>IF(P239=1,$O$3,IF(P239=2,$O$4,$O$5))</f>
        <v>0</v>
      </c>
    </row>
    <row r="240">
      <c r="A240" s="1" t="s">
        <v>171</v>
      </c>
      <c r="E240" s="27" t="s">
        <v>770</v>
      </c>
    </row>
    <row r="241" ht="178.5">
      <c r="A241" s="1" t="s">
        <v>172</v>
      </c>
      <c r="E241" s="33" t="s">
        <v>771</v>
      </c>
    </row>
    <row r="242">
      <c r="A242" s="1" t="s">
        <v>173</v>
      </c>
      <c r="E242" s="27" t="s">
        <v>167</v>
      </c>
    </row>
    <row r="243" ht="25.5">
      <c r="A243" s="1" t="s">
        <v>165</v>
      </c>
      <c r="B243" s="1">
        <v>46</v>
      </c>
      <c r="C243" s="26" t="s">
        <v>772</v>
      </c>
      <c r="D243" t="s">
        <v>167</v>
      </c>
      <c r="E243" s="27" t="s">
        <v>773</v>
      </c>
      <c r="F243" s="28" t="s">
        <v>447</v>
      </c>
      <c r="G243" s="29">
        <v>20.768000000000001</v>
      </c>
      <c r="H243" s="28">
        <v>0.0083499999999999998</v>
      </c>
      <c r="I243" s="30">
        <f>ROUND(G243*H243,P4)</f>
        <v>0</v>
      </c>
      <c r="L243" s="31">
        <v>0</v>
      </c>
      <c r="M243" s="24">
        <f>ROUND(G243*L243,P4)</f>
        <v>0</v>
      </c>
      <c r="N243" s="25" t="s">
        <v>185</v>
      </c>
      <c r="O243" s="32">
        <f>M243*AA243</f>
        <v>0</v>
      </c>
      <c r="P243" s="1">
        <v>3</v>
      </c>
      <c r="AA243" s="1">
        <f>IF(P243=1,$O$3,IF(P243=2,$O$4,$O$5))</f>
        <v>0</v>
      </c>
    </row>
    <row r="244" ht="38.25">
      <c r="A244" s="1" t="s">
        <v>171</v>
      </c>
      <c r="E244" s="27" t="s">
        <v>774</v>
      </c>
    </row>
    <row r="245" ht="38.25">
      <c r="A245" s="1" t="s">
        <v>172</v>
      </c>
      <c r="E245" s="33" t="s">
        <v>775</v>
      </c>
    </row>
    <row r="246">
      <c r="A246" s="1" t="s">
        <v>173</v>
      </c>
      <c r="E246" s="27" t="s">
        <v>167</v>
      </c>
    </row>
    <row r="247" ht="25.5">
      <c r="A247" s="1" t="s">
        <v>165</v>
      </c>
      <c r="B247" s="1">
        <v>48</v>
      </c>
      <c r="C247" s="26" t="s">
        <v>776</v>
      </c>
      <c r="D247" t="s">
        <v>167</v>
      </c>
      <c r="E247" s="27" t="s">
        <v>773</v>
      </c>
      <c r="F247" s="28" t="s">
        <v>447</v>
      </c>
      <c r="G247" s="29">
        <v>86.480000000000004</v>
      </c>
      <c r="H247" s="28">
        <v>0.0085199999999999998</v>
      </c>
      <c r="I247" s="30">
        <f>ROUND(G247*H247,P4)</f>
        <v>0</v>
      </c>
      <c r="L247" s="31">
        <v>0</v>
      </c>
      <c r="M247" s="24">
        <f>ROUND(G247*L247,P4)</f>
        <v>0</v>
      </c>
      <c r="N247" s="25" t="s">
        <v>185</v>
      </c>
      <c r="O247" s="32">
        <f>M247*AA247</f>
        <v>0</v>
      </c>
      <c r="P247" s="1">
        <v>3</v>
      </c>
      <c r="AA247" s="1">
        <f>IF(P247=1,$O$3,IF(P247=2,$O$4,$O$5))</f>
        <v>0</v>
      </c>
    </row>
    <row r="248" ht="38.25">
      <c r="A248" s="1" t="s">
        <v>171</v>
      </c>
      <c r="E248" s="27" t="s">
        <v>777</v>
      </c>
    </row>
    <row r="249" ht="76.5">
      <c r="A249" s="1" t="s">
        <v>172</v>
      </c>
      <c r="E249" s="33" t="s">
        <v>778</v>
      </c>
    </row>
    <row r="250">
      <c r="A250" s="1" t="s">
        <v>173</v>
      </c>
      <c r="E250" s="27" t="s">
        <v>167</v>
      </c>
    </row>
    <row r="251" ht="25.5">
      <c r="A251" s="1" t="s">
        <v>165</v>
      </c>
      <c r="B251" s="1">
        <v>50</v>
      </c>
      <c r="C251" s="26" t="s">
        <v>779</v>
      </c>
      <c r="D251" t="s">
        <v>167</v>
      </c>
      <c r="E251" s="27" t="s">
        <v>773</v>
      </c>
      <c r="F251" s="28" t="s">
        <v>447</v>
      </c>
      <c r="G251" s="29">
        <v>203.34</v>
      </c>
      <c r="H251" s="28">
        <v>0.0086</v>
      </c>
      <c r="I251" s="30">
        <f>ROUND(G251*H251,P4)</f>
        <v>0</v>
      </c>
      <c r="L251" s="31">
        <v>0</v>
      </c>
      <c r="M251" s="24">
        <f>ROUND(G251*L251,P4)</f>
        <v>0</v>
      </c>
      <c r="N251" s="25" t="s">
        <v>185</v>
      </c>
      <c r="O251" s="32">
        <f>M251*AA251</f>
        <v>0</v>
      </c>
      <c r="P251" s="1">
        <v>3</v>
      </c>
      <c r="AA251" s="1">
        <f>IF(P251=1,$O$3,IF(P251=2,$O$4,$O$5))</f>
        <v>0</v>
      </c>
    </row>
    <row r="252" ht="38.25">
      <c r="A252" s="1" t="s">
        <v>171</v>
      </c>
      <c r="E252" s="27" t="s">
        <v>780</v>
      </c>
    </row>
    <row r="253" ht="51">
      <c r="A253" s="1" t="s">
        <v>172</v>
      </c>
      <c r="E253" s="33" t="s">
        <v>781</v>
      </c>
    </row>
    <row r="254">
      <c r="A254" s="1" t="s">
        <v>173</v>
      </c>
      <c r="E254" s="27" t="s">
        <v>167</v>
      </c>
    </row>
    <row r="255" ht="25.5">
      <c r="A255" s="1" t="s">
        <v>165</v>
      </c>
      <c r="B255" s="1">
        <v>52</v>
      </c>
      <c r="C255" s="26" t="s">
        <v>782</v>
      </c>
      <c r="D255" t="s">
        <v>167</v>
      </c>
      <c r="E255" s="27" t="s">
        <v>783</v>
      </c>
      <c r="F255" s="28" t="s">
        <v>192</v>
      </c>
      <c r="G255" s="29">
        <v>153</v>
      </c>
      <c r="H255" s="28">
        <v>0.0033899999999999998</v>
      </c>
      <c r="I255" s="30">
        <f>ROUND(G255*H255,P4)</f>
        <v>0</v>
      </c>
      <c r="L255" s="31">
        <v>0</v>
      </c>
      <c r="M255" s="24">
        <f>ROUND(G255*L255,P4)</f>
        <v>0</v>
      </c>
      <c r="N255" s="25" t="s">
        <v>185</v>
      </c>
      <c r="O255" s="32">
        <f>M255*AA255</f>
        <v>0</v>
      </c>
      <c r="P255" s="1">
        <v>3</v>
      </c>
      <c r="AA255" s="1">
        <f>IF(P255=1,$O$3,IF(P255=2,$O$4,$O$5))</f>
        <v>0</v>
      </c>
    </row>
    <row r="256" ht="38.25">
      <c r="A256" s="1" t="s">
        <v>171</v>
      </c>
      <c r="E256" s="27" t="s">
        <v>784</v>
      </c>
    </row>
    <row r="257" ht="38.25">
      <c r="A257" s="1" t="s">
        <v>172</v>
      </c>
      <c r="E257" s="33" t="s">
        <v>785</v>
      </c>
    </row>
    <row r="258">
      <c r="A258" s="1" t="s">
        <v>173</v>
      </c>
      <c r="E258" s="27" t="s">
        <v>167</v>
      </c>
    </row>
    <row r="259">
      <c r="A259" s="1" t="s">
        <v>165</v>
      </c>
      <c r="B259" s="1">
        <v>54</v>
      </c>
      <c r="C259" s="26" t="s">
        <v>786</v>
      </c>
      <c r="D259" t="s">
        <v>167</v>
      </c>
      <c r="E259" s="27" t="s">
        <v>787</v>
      </c>
      <c r="F259" s="28" t="s">
        <v>192</v>
      </c>
      <c r="G259" s="29">
        <v>108.09999999999999</v>
      </c>
      <c r="H259" s="28">
        <v>3.0000000000000001E-05</v>
      </c>
      <c r="I259" s="30">
        <f>ROUND(G259*H259,P4)</f>
        <v>0</v>
      </c>
      <c r="L259" s="31">
        <v>0</v>
      </c>
      <c r="M259" s="24">
        <f>ROUND(G259*L259,P4)</f>
        <v>0</v>
      </c>
      <c r="N259" s="25" t="s">
        <v>185</v>
      </c>
      <c r="O259" s="32">
        <f>M259*AA259</f>
        <v>0</v>
      </c>
      <c r="P259" s="1">
        <v>3</v>
      </c>
      <c r="AA259" s="1">
        <f>IF(P259=1,$O$3,IF(P259=2,$O$4,$O$5))</f>
        <v>0</v>
      </c>
    </row>
    <row r="260">
      <c r="A260" s="1" t="s">
        <v>171</v>
      </c>
      <c r="E260" s="27" t="s">
        <v>787</v>
      </c>
    </row>
    <row r="261" ht="38.25">
      <c r="A261" s="1" t="s">
        <v>172</v>
      </c>
      <c r="E261" s="33" t="s">
        <v>788</v>
      </c>
    </row>
    <row r="262">
      <c r="A262" s="1" t="s">
        <v>173</v>
      </c>
      <c r="E262" s="27" t="s">
        <v>167</v>
      </c>
    </row>
    <row r="263" ht="25.5">
      <c r="A263" s="1" t="s">
        <v>165</v>
      </c>
      <c r="B263" s="1">
        <v>56</v>
      </c>
      <c r="C263" s="26" t="s">
        <v>789</v>
      </c>
      <c r="D263" t="s">
        <v>167</v>
      </c>
      <c r="E263" s="27" t="s">
        <v>790</v>
      </c>
      <c r="F263" s="28" t="s">
        <v>192</v>
      </c>
      <c r="G263" s="29">
        <v>825</v>
      </c>
      <c r="H263" s="28">
        <v>0</v>
      </c>
      <c r="I263" s="30">
        <f>ROUND(G263*H263,P4)</f>
        <v>0</v>
      </c>
      <c r="L263" s="31">
        <v>0</v>
      </c>
      <c r="M263" s="24">
        <f>ROUND(G263*L263,P4)</f>
        <v>0</v>
      </c>
      <c r="N263" s="25" t="s">
        <v>185</v>
      </c>
      <c r="O263" s="32">
        <f>M263*AA263</f>
        <v>0</v>
      </c>
      <c r="P263" s="1">
        <v>3</v>
      </c>
      <c r="AA263" s="1">
        <f>IF(P263=1,$O$3,IF(P263=2,$O$4,$O$5))</f>
        <v>0</v>
      </c>
    </row>
    <row r="264" ht="25.5">
      <c r="A264" s="1" t="s">
        <v>171</v>
      </c>
      <c r="E264" s="27" t="s">
        <v>790</v>
      </c>
    </row>
    <row r="265" ht="178.5">
      <c r="A265" s="1" t="s">
        <v>172</v>
      </c>
      <c r="E265" s="33" t="s">
        <v>791</v>
      </c>
    </row>
    <row r="266">
      <c r="A266" s="1" t="s">
        <v>173</v>
      </c>
      <c r="E266" s="27" t="s">
        <v>167</v>
      </c>
    </row>
    <row r="267" ht="25.5">
      <c r="A267" s="1" t="s">
        <v>165</v>
      </c>
      <c r="B267" s="1">
        <v>62</v>
      </c>
      <c r="C267" s="26" t="s">
        <v>792</v>
      </c>
      <c r="D267" t="s">
        <v>167</v>
      </c>
      <c r="E267" s="27" t="s">
        <v>793</v>
      </c>
      <c r="F267" s="28" t="s">
        <v>447</v>
      </c>
      <c r="G267" s="29">
        <v>54.049999999999997</v>
      </c>
      <c r="H267" s="28">
        <v>0.0057000000000000002</v>
      </c>
      <c r="I267" s="30">
        <f>ROUND(G267*H267,P4)</f>
        <v>0</v>
      </c>
      <c r="L267" s="31">
        <v>0</v>
      </c>
      <c r="M267" s="24">
        <f>ROUND(G267*L267,P4)</f>
        <v>0</v>
      </c>
      <c r="N267" s="25" t="s">
        <v>185</v>
      </c>
      <c r="O267" s="32">
        <f>M267*AA267</f>
        <v>0</v>
      </c>
      <c r="P267" s="1">
        <v>3</v>
      </c>
      <c r="AA267" s="1">
        <f>IF(P267=1,$O$3,IF(P267=2,$O$4,$O$5))</f>
        <v>0</v>
      </c>
    </row>
    <row r="268" ht="25.5">
      <c r="A268" s="1" t="s">
        <v>171</v>
      </c>
      <c r="E268" s="27" t="s">
        <v>793</v>
      </c>
    </row>
    <row r="269" ht="51">
      <c r="A269" s="1" t="s">
        <v>172</v>
      </c>
      <c r="E269" s="33" t="s">
        <v>794</v>
      </c>
    </row>
    <row r="270">
      <c r="A270" s="1" t="s">
        <v>173</v>
      </c>
      <c r="E270" s="27" t="s">
        <v>167</v>
      </c>
    </row>
    <row r="271" ht="25.5">
      <c r="A271" s="1" t="s">
        <v>165</v>
      </c>
      <c r="B271" s="1">
        <v>63</v>
      </c>
      <c r="C271" s="26" t="s">
        <v>795</v>
      </c>
      <c r="D271" t="s">
        <v>167</v>
      </c>
      <c r="E271" s="27" t="s">
        <v>796</v>
      </c>
      <c r="F271" s="28" t="s">
        <v>447</v>
      </c>
      <c r="G271" s="29">
        <v>303.39800000000002</v>
      </c>
      <c r="H271" s="28">
        <v>0.0027000000000000001</v>
      </c>
      <c r="I271" s="30">
        <f>ROUND(G271*H271,P4)</f>
        <v>0</v>
      </c>
      <c r="L271" s="31">
        <v>0</v>
      </c>
      <c r="M271" s="24">
        <f>ROUND(G271*L271,P4)</f>
        <v>0</v>
      </c>
      <c r="N271" s="25" t="s">
        <v>185</v>
      </c>
      <c r="O271" s="32">
        <f>M271*AA271</f>
        <v>0</v>
      </c>
      <c r="P271" s="1">
        <v>3</v>
      </c>
      <c r="AA271" s="1">
        <f>IF(P271=1,$O$3,IF(P271=2,$O$4,$O$5))</f>
        <v>0</v>
      </c>
    </row>
    <row r="272" ht="25.5">
      <c r="A272" s="1" t="s">
        <v>171</v>
      </c>
      <c r="E272" s="27" t="s">
        <v>796</v>
      </c>
    </row>
    <row r="273" ht="127.5">
      <c r="A273" s="1" t="s">
        <v>172</v>
      </c>
      <c r="E273" s="33" t="s">
        <v>797</v>
      </c>
    </row>
    <row r="274">
      <c r="A274" s="1" t="s">
        <v>173</v>
      </c>
      <c r="E274" s="27" t="s">
        <v>167</v>
      </c>
    </row>
    <row r="275" ht="25.5">
      <c r="A275" s="1" t="s">
        <v>165</v>
      </c>
      <c r="B275" s="1">
        <v>64</v>
      </c>
      <c r="C275" s="26" t="s">
        <v>798</v>
      </c>
      <c r="D275" t="s">
        <v>167</v>
      </c>
      <c r="E275" s="27" t="s">
        <v>799</v>
      </c>
      <c r="F275" s="28" t="s">
        <v>447</v>
      </c>
      <c r="G275" s="29">
        <v>370.92000000000002</v>
      </c>
      <c r="H275" s="28">
        <v>0</v>
      </c>
      <c r="I275" s="30">
        <f>ROUND(G275*H275,P4)</f>
        <v>0</v>
      </c>
      <c r="L275" s="31">
        <v>0</v>
      </c>
      <c r="M275" s="24">
        <f>ROUND(G275*L275,P4)</f>
        <v>0</v>
      </c>
      <c r="N275" s="25" t="s">
        <v>167</v>
      </c>
      <c r="O275" s="32">
        <f>M275*AA275</f>
        <v>0</v>
      </c>
      <c r="P275" s="1">
        <v>3</v>
      </c>
      <c r="AA275" s="1">
        <f>IF(P275=1,$O$3,IF(P275=2,$O$4,$O$5))</f>
        <v>0</v>
      </c>
    </row>
    <row r="276" ht="25.5">
      <c r="A276" s="1" t="s">
        <v>171</v>
      </c>
      <c r="E276" s="27" t="s">
        <v>799</v>
      </c>
    </row>
    <row r="277" ht="165.75">
      <c r="A277" s="1" t="s">
        <v>172</v>
      </c>
      <c r="E277" s="33" t="s">
        <v>800</v>
      </c>
    </row>
    <row r="278">
      <c r="A278" s="1" t="s">
        <v>173</v>
      </c>
      <c r="E278" s="27" t="s">
        <v>167</v>
      </c>
    </row>
    <row r="279" ht="25.5">
      <c r="A279" s="1" t="s">
        <v>165</v>
      </c>
      <c r="B279" s="1">
        <v>65</v>
      </c>
      <c r="C279" s="26" t="s">
        <v>801</v>
      </c>
      <c r="D279" t="s">
        <v>167</v>
      </c>
      <c r="E279" s="27" t="s">
        <v>802</v>
      </c>
      <c r="F279" s="28" t="s">
        <v>447</v>
      </c>
      <c r="G279" s="29">
        <v>35.200000000000003</v>
      </c>
      <c r="H279" s="28">
        <v>0.0044099999999999999</v>
      </c>
      <c r="I279" s="30">
        <f>ROUND(G279*H279,P4)</f>
        <v>0</v>
      </c>
      <c r="L279" s="31">
        <v>0</v>
      </c>
      <c r="M279" s="24">
        <f>ROUND(G279*L279,P4)</f>
        <v>0</v>
      </c>
      <c r="N279" s="25" t="s">
        <v>185</v>
      </c>
      <c r="O279" s="32">
        <f>M279*AA279</f>
        <v>0</v>
      </c>
      <c r="P279" s="1">
        <v>3</v>
      </c>
      <c r="AA279" s="1">
        <f>IF(P279=1,$O$3,IF(P279=2,$O$4,$O$5))</f>
        <v>0</v>
      </c>
    </row>
    <row r="280" ht="25.5">
      <c r="A280" s="1" t="s">
        <v>171</v>
      </c>
      <c r="E280" s="27" t="s">
        <v>802</v>
      </c>
    </row>
    <row r="281" ht="51">
      <c r="A281" s="1" t="s">
        <v>172</v>
      </c>
      <c r="E281" s="33" t="s">
        <v>803</v>
      </c>
    </row>
    <row r="282">
      <c r="A282" s="1" t="s">
        <v>173</v>
      </c>
      <c r="E282" s="27" t="s">
        <v>167</v>
      </c>
    </row>
    <row r="283" ht="25.5">
      <c r="A283" s="1" t="s">
        <v>165</v>
      </c>
      <c r="B283" s="1">
        <v>66</v>
      </c>
      <c r="C283" s="26" t="s">
        <v>804</v>
      </c>
      <c r="D283" t="s">
        <v>167</v>
      </c>
      <c r="E283" s="27" t="s">
        <v>805</v>
      </c>
      <c r="F283" s="28" t="s">
        <v>447</v>
      </c>
      <c r="G283" s="29">
        <v>35.200000000000003</v>
      </c>
      <c r="H283" s="28">
        <v>0.0027000000000000001</v>
      </c>
      <c r="I283" s="30">
        <f>ROUND(G283*H283,P4)</f>
        <v>0</v>
      </c>
      <c r="L283" s="31">
        <v>0</v>
      </c>
      <c r="M283" s="24">
        <f>ROUND(G283*L283,P4)</f>
        <v>0</v>
      </c>
      <c r="N283" s="25" t="s">
        <v>185</v>
      </c>
      <c r="O283" s="32">
        <f>M283*AA283</f>
        <v>0</v>
      </c>
      <c r="P283" s="1">
        <v>3</v>
      </c>
      <c r="AA283" s="1">
        <f>IF(P283=1,$O$3,IF(P283=2,$O$4,$O$5))</f>
        <v>0</v>
      </c>
    </row>
    <row r="284" ht="25.5">
      <c r="A284" s="1" t="s">
        <v>171</v>
      </c>
      <c r="E284" s="27" t="s">
        <v>805</v>
      </c>
    </row>
    <row r="285" ht="51">
      <c r="A285" s="1" t="s">
        <v>172</v>
      </c>
      <c r="E285" s="33" t="s">
        <v>803</v>
      </c>
    </row>
    <row r="286">
      <c r="A286" s="1" t="s">
        <v>173</v>
      </c>
      <c r="E286" s="27" t="s">
        <v>167</v>
      </c>
    </row>
    <row r="287" ht="25.5">
      <c r="A287" s="1" t="s">
        <v>165</v>
      </c>
      <c r="B287" s="1">
        <v>67</v>
      </c>
      <c r="C287" s="26" t="s">
        <v>806</v>
      </c>
      <c r="D287" t="s">
        <v>167</v>
      </c>
      <c r="E287" s="27" t="s">
        <v>807</v>
      </c>
      <c r="F287" s="28" t="s">
        <v>447</v>
      </c>
      <c r="G287" s="29">
        <v>158.96000000000001</v>
      </c>
      <c r="H287" s="28">
        <v>0</v>
      </c>
      <c r="I287" s="30">
        <f>ROUND(G287*H287,P4)</f>
        <v>0</v>
      </c>
      <c r="L287" s="31">
        <v>0</v>
      </c>
      <c r="M287" s="24">
        <f>ROUND(G287*L287,P4)</f>
        <v>0</v>
      </c>
      <c r="N287" s="25" t="s">
        <v>185</v>
      </c>
      <c r="O287" s="32">
        <f>M287*AA287</f>
        <v>0</v>
      </c>
      <c r="P287" s="1">
        <v>3</v>
      </c>
      <c r="AA287" s="1">
        <f>IF(P287=1,$O$3,IF(P287=2,$O$4,$O$5))</f>
        <v>0</v>
      </c>
    </row>
    <row r="288" ht="25.5">
      <c r="A288" s="1" t="s">
        <v>171</v>
      </c>
      <c r="E288" s="27" t="s">
        <v>807</v>
      </c>
    </row>
    <row r="289" ht="51">
      <c r="A289" s="1" t="s">
        <v>172</v>
      </c>
      <c r="E289" s="33" t="s">
        <v>808</v>
      </c>
    </row>
    <row r="290">
      <c r="A290" s="1" t="s">
        <v>173</v>
      </c>
      <c r="E290" s="27" t="s">
        <v>167</v>
      </c>
    </row>
    <row r="291" ht="25.5">
      <c r="A291" s="1" t="s">
        <v>165</v>
      </c>
      <c r="B291" s="1">
        <v>68</v>
      </c>
      <c r="C291" s="26" t="s">
        <v>809</v>
      </c>
      <c r="D291" t="s">
        <v>167</v>
      </c>
      <c r="E291" s="27" t="s">
        <v>810</v>
      </c>
      <c r="F291" s="28" t="s">
        <v>424</v>
      </c>
      <c r="G291" s="29">
        <v>19.103999999999999</v>
      </c>
      <c r="H291" s="28">
        <v>2.3010199999999998</v>
      </c>
      <c r="I291" s="30">
        <f>ROUND(G291*H291,P4)</f>
        <v>0</v>
      </c>
      <c r="L291" s="31">
        <v>0</v>
      </c>
      <c r="M291" s="24">
        <f>ROUND(G291*L291,P4)</f>
        <v>0</v>
      </c>
      <c r="N291" s="25" t="s">
        <v>185</v>
      </c>
      <c r="O291" s="32">
        <f>M291*AA291</f>
        <v>0</v>
      </c>
      <c r="P291" s="1">
        <v>3</v>
      </c>
      <c r="AA291" s="1">
        <f>IF(P291=1,$O$3,IF(P291=2,$O$4,$O$5))</f>
        <v>0</v>
      </c>
    </row>
    <row r="292" ht="25.5">
      <c r="A292" s="1" t="s">
        <v>171</v>
      </c>
      <c r="E292" s="27" t="s">
        <v>810</v>
      </c>
    </row>
    <row r="293" ht="38.25">
      <c r="A293" s="1" t="s">
        <v>172</v>
      </c>
      <c r="E293" s="33" t="s">
        <v>811</v>
      </c>
    </row>
    <row r="294">
      <c r="A294" s="1" t="s">
        <v>173</v>
      </c>
      <c r="E294" s="27" t="s">
        <v>167</v>
      </c>
    </row>
    <row r="295" ht="25.5">
      <c r="A295" s="1" t="s">
        <v>165</v>
      </c>
      <c r="B295" s="1">
        <v>69</v>
      </c>
      <c r="C295" s="26" t="s">
        <v>812</v>
      </c>
      <c r="D295" t="s">
        <v>167</v>
      </c>
      <c r="E295" s="27" t="s">
        <v>813</v>
      </c>
      <c r="F295" s="28" t="s">
        <v>424</v>
      </c>
      <c r="G295" s="29">
        <v>34.970999999999997</v>
      </c>
      <c r="H295" s="28">
        <v>2.5018699999999998</v>
      </c>
      <c r="I295" s="30">
        <f>ROUND(G295*H295,P4)</f>
        <v>0</v>
      </c>
      <c r="L295" s="31">
        <v>0</v>
      </c>
      <c r="M295" s="24">
        <f>ROUND(G295*L295,P4)</f>
        <v>0</v>
      </c>
      <c r="N295" s="25" t="s">
        <v>718</v>
      </c>
      <c r="O295" s="32">
        <f>M295*AA295</f>
        <v>0</v>
      </c>
      <c r="P295" s="1">
        <v>3</v>
      </c>
      <c r="AA295" s="1">
        <f>IF(P295=1,$O$3,IF(P295=2,$O$4,$O$5))</f>
        <v>0</v>
      </c>
    </row>
    <row r="296" ht="25.5">
      <c r="A296" s="1" t="s">
        <v>171</v>
      </c>
      <c r="E296" s="27" t="s">
        <v>813</v>
      </c>
    </row>
    <row r="297" ht="114.75">
      <c r="A297" s="1" t="s">
        <v>172</v>
      </c>
      <c r="E297" s="33" t="s">
        <v>814</v>
      </c>
    </row>
    <row r="298">
      <c r="A298" s="1" t="s">
        <v>173</v>
      </c>
      <c r="E298" s="27" t="s">
        <v>167</v>
      </c>
    </row>
    <row r="299" ht="25.5">
      <c r="A299" s="1" t="s">
        <v>165</v>
      </c>
      <c r="B299" s="1">
        <v>70</v>
      </c>
      <c r="C299" s="26" t="s">
        <v>815</v>
      </c>
      <c r="D299" t="s">
        <v>167</v>
      </c>
      <c r="E299" s="27" t="s">
        <v>816</v>
      </c>
      <c r="F299" s="28" t="s">
        <v>424</v>
      </c>
      <c r="G299" s="29">
        <v>34.106999999999999</v>
      </c>
      <c r="H299" s="28">
        <v>0</v>
      </c>
      <c r="I299" s="30">
        <f>ROUND(G299*H299,P4)</f>
        <v>0</v>
      </c>
      <c r="L299" s="31">
        <v>0</v>
      </c>
      <c r="M299" s="24">
        <f>ROUND(G299*L299,P4)</f>
        <v>0</v>
      </c>
      <c r="N299" s="25" t="s">
        <v>185</v>
      </c>
      <c r="O299" s="32">
        <f>M299*AA299</f>
        <v>0</v>
      </c>
      <c r="P299" s="1">
        <v>3</v>
      </c>
      <c r="AA299" s="1">
        <f>IF(P299=1,$O$3,IF(P299=2,$O$4,$O$5))</f>
        <v>0</v>
      </c>
    </row>
    <row r="300" ht="25.5">
      <c r="A300" s="1" t="s">
        <v>171</v>
      </c>
      <c r="E300" s="27" t="s">
        <v>816</v>
      </c>
    </row>
    <row r="301">
      <c r="A301" s="1" t="s">
        <v>172</v>
      </c>
    </row>
    <row r="302">
      <c r="A302" s="1" t="s">
        <v>173</v>
      </c>
      <c r="E302" s="27" t="s">
        <v>167</v>
      </c>
    </row>
    <row r="303" ht="25.5">
      <c r="A303" s="1" t="s">
        <v>165</v>
      </c>
      <c r="B303" s="1">
        <v>71</v>
      </c>
      <c r="C303" s="26" t="s">
        <v>817</v>
      </c>
      <c r="D303" t="s">
        <v>167</v>
      </c>
      <c r="E303" s="27" t="s">
        <v>818</v>
      </c>
      <c r="F303" s="28" t="s">
        <v>424</v>
      </c>
      <c r="G303" s="29">
        <v>34.106999999999999</v>
      </c>
      <c r="H303" s="28">
        <v>0</v>
      </c>
      <c r="I303" s="30">
        <f>ROUND(G303*H303,P4)</f>
        <v>0</v>
      </c>
      <c r="L303" s="31">
        <v>0</v>
      </c>
      <c r="M303" s="24">
        <f>ROUND(G303*L303,P4)</f>
        <v>0</v>
      </c>
      <c r="N303" s="25" t="s">
        <v>185</v>
      </c>
      <c r="O303" s="32">
        <f>M303*AA303</f>
        <v>0</v>
      </c>
      <c r="P303" s="1">
        <v>3</v>
      </c>
      <c r="AA303" s="1">
        <f>IF(P303=1,$O$3,IF(P303=2,$O$4,$O$5))</f>
        <v>0</v>
      </c>
    </row>
    <row r="304" ht="25.5">
      <c r="A304" s="1" t="s">
        <v>171</v>
      </c>
      <c r="E304" s="27" t="s">
        <v>818</v>
      </c>
    </row>
    <row r="305">
      <c r="A305" s="1" t="s">
        <v>172</v>
      </c>
    </row>
    <row r="306">
      <c r="A306" s="1" t="s">
        <v>173</v>
      </c>
      <c r="E306" s="27" t="s">
        <v>167</v>
      </c>
    </row>
    <row r="307" ht="25.5">
      <c r="A307" s="1" t="s">
        <v>165</v>
      </c>
      <c r="B307" s="1">
        <v>72</v>
      </c>
      <c r="C307" s="26" t="s">
        <v>819</v>
      </c>
      <c r="D307" t="s">
        <v>167</v>
      </c>
      <c r="E307" s="27" t="s">
        <v>820</v>
      </c>
      <c r="F307" s="28" t="s">
        <v>424</v>
      </c>
      <c r="G307" s="29">
        <v>2.3759999999999999</v>
      </c>
      <c r="H307" s="28">
        <v>0</v>
      </c>
      <c r="I307" s="30">
        <f>ROUND(G307*H307,P4)</f>
        <v>0</v>
      </c>
      <c r="L307" s="31">
        <v>0</v>
      </c>
      <c r="M307" s="24">
        <f>ROUND(G307*L307,P4)</f>
        <v>0</v>
      </c>
      <c r="N307" s="25" t="s">
        <v>185</v>
      </c>
      <c r="O307" s="32">
        <f>M307*AA307</f>
        <v>0</v>
      </c>
      <c r="P307" s="1">
        <v>3</v>
      </c>
      <c r="AA307" s="1">
        <f>IF(P307=1,$O$3,IF(P307=2,$O$4,$O$5))</f>
        <v>0</v>
      </c>
    </row>
    <row r="308" ht="25.5">
      <c r="A308" s="1" t="s">
        <v>171</v>
      </c>
      <c r="E308" s="27" t="s">
        <v>820</v>
      </c>
    </row>
    <row r="309" ht="38.25">
      <c r="A309" s="1" t="s">
        <v>172</v>
      </c>
      <c r="E309" s="33" t="s">
        <v>821</v>
      </c>
    </row>
    <row r="310">
      <c r="A310" s="1" t="s">
        <v>173</v>
      </c>
      <c r="E310" s="27" t="s">
        <v>167</v>
      </c>
    </row>
    <row r="311">
      <c r="A311" s="1" t="s">
        <v>165</v>
      </c>
      <c r="B311" s="1">
        <v>73</v>
      </c>
      <c r="C311" s="26" t="s">
        <v>822</v>
      </c>
      <c r="D311" t="s">
        <v>167</v>
      </c>
      <c r="E311" s="27" t="s">
        <v>823</v>
      </c>
      <c r="F311" s="28" t="s">
        <v>447</v>
      </c>
      <c r="G311" s="29">
        <v>15</v>
      </c>
      <c r="H311" s="28">
        <v>0.013520000000000001</v>
      </c>
      <c r="I311" s="30">
        <f>ROUND(G311*H311,P4)</f>
        <v>0</v>
      </c>
      <c r="L311" s="31">
        <v>0</v>
      </c>
      <c r="M311" s="24">
        <f>ROUND(G311*L311,P4)</f>
        <v>0</v>
      </c>
      <c r="N311" s="25" t="s">
        <v>185</v>
      </c>
      <c r="O311" s="32">
        <f>M311*AA311</f>
        <v>0</v>
      </c>
      <c r="P311" s="1">
        <v>3</v>
      </c>
      <c r="AA311" s="1">
        <f>IF(P311=1,$O$3,IF(P311=2,$O$4,$O$5))</f>
        <v>0</v>
      </c>
    </row>
    <row r="312">
      <c r="A312" s="1" t="s">
        <v>171</v>
      </c>
      <c r="E312" s="27" t="s">
        <v>823</v>
      </c>
    </row>
    <row r="313">
      <c r="A313" s="1" t="s">
        <v>172</v>
      </c>
    </row>
    <row r="314">
      <c r="A314" s="1" t="s">
        <v>173</v>
      </c>
      <c r="E314" s="27" t="s">
        <v>167</v>
      </c>
    </row>
    <row r="315">
      <c r="A315" s="1" t="s">
        <v>165</v>
      </c>
      <c r="B315" s="1">
        <v>74</v>
      </c>
      <c r="C315" s="26" t="s">
        <v>824</v>
      </c>
      <c r="D315" t="s">
        <v>167</v>
      </c>
      <c r="E315" s="27" t="s">
        <v>825</v>
      </c>
      <c r="F315" s="28" t="s">
        <v>447</v>
      </c>
      <c r="G315" s="29">
        <v>15</v>
      </c>
      <c r="H315" s="28">
        <v>0</v>
      </c>
      <c r="I315" s="30">
        <f>ROUND(G315*H315,P4)</f>
        <v>0</v>
      </c>
      <c r="L315" s="31">
        <v>0</v>
      </c>
      <c r="M315" s="24">
        <f>ROUND(G315*L315,P4)</f>
        <v>0</v>
      </c>
      <c r="N315" s="25" t="s">
        <v>185</v>
      </c>
      <c r="O315" s="32">
        <f>M315*AA315</f>
        <v>0</v>
      </c>
      <c r="P315" s="1">
        <v>3</v>
      </c>
      <c r="AA315" s="1">
        <f>IF(P315=1,$O$3,IF(P315=2,$O$4,$O$5))</f>
        <v>0</v>
      </c>
    </row>
    <row r="316">
      <c r="A316" s="1" t="s">
        <v>171</v>
      </c>
      <c r="E316" s="27" t="s">
        <v>825</v>
      </c>
    </row>
    <row r="317">
      <c r="A317" s="1" t="s">
        <v>172</v>
      </c>
    </row>
    <row r="318">
      <c r="A318" s="1" t="s">
        <v>173</v>
      </c>
      <c r="E318" s="27" t="s">
        <v>167</v>
      </c>
    </row>
    <row r="319">
      <c r="A319" s="1" t="s">
        <v>165</v>
      </c>
      <c r="B319" s="1">
        <v>75</v>
      </c>
      <c r="C319" s="26" t="s">
        <v>826</v>
      </c>
      <c r="D319" t="s">
        <v>167</v>
      </c>
      <c r="E319" s="27" t="s">
        <v>827</v>
      </c>
      <c r="F319" s="28" t="s">
        <v>447</v>
      </c>
      <c r="G319" s="29">
        <v>7</v>
      </c>
      <c r="H319" s="28">
        <v>0.014630000000000001</v>
      </c>
      <c r="I319" s="30">
        <f>ROUND(G319*H319,P4)</f>
        <v>0</v>
      </c>
      <c r="L319" s="31">
        <v>0</v>
      </c>
      <c r="M319" s="24">
        <f>ROUND(G319*L319,P4)</f>
        <v>0</v>
      </c>
      <c r="N319" s="25" t="s">
        <v>185</v>
      </c>
      <c r="O319" s="32">
        <f>M319*AA319</f>
        <v>0</v>
      </c>
      <c r="P319" s="1">
        <v>3</v>
      </c>
      <c r="AA319" s="1">
        <f>IF(P319=1,$O$3,IF(P319=2,$O$4,$O$5))</f>
        <v>0</v>
      </c>
    </row>
    <row r="320">
      <c r="A320" s="1" t="s">
        <v>171</v>
      </c>
      <c r="E320" s="27" t="s">
        <v>827</v>
      </c>
    </row>
    <row r="321">
      <c r="A321" s="1" t="s">
        <v>172</v>
      </c>
    </row>
    <row r="322">
      <c r="A322" s="1" t="s">
        <v>173</v>
      </c>
      <c r="E322" s="27" t="s">
        <v>167</v>
      </c>
    </row>
    <row r="323">
      <c r="A323" s="1" t="s">
        <v>165</v>
      </c>
      <c r="B323" s="1">
        <v>76</v>
      </c>
      <c r="C323" s="26" t="s">
        <v>828</v>
      </c>
      <c r="D323" t="s">
        <v>167</v>
      </c>
      <c r="E323" s="27" t="s">
        <v>829</v>
      </c>
      <c r="F323" s="28" t="s">
        <v>447</v>
      </c>
      <c r="G323" s="29">
        <v>7</v>
      </c>
      <c r="H323" s="28">
        <v>0</v>
      </c>
      <c r="I323" s="30">
        <f>ROUND(G323*H323,P4)</f>
        <v>0</v>
      </c>
      <c r="L323" s="31">
        <v>0</v>
      </c>
      <c r="M323" s="24">
        <f>ROUND(G323*L323,P4)</f>
        <v>0</v>
      </c>
      <c r="N323" s="25" t="s">
        <v>185</v>
      </c>
      <c r="O323" s="32">
        <f>M323*AA323</f>
        <v>0</v>
      </c>
      <c r="P323" s="1">
        <v>3</v>
      </c>
      <c r="AA323" s="1">
        <f>IF(P323=1,$O$3,IF(P323=2,$O$4,$O$5))</f>
        <v>0</v>
      </c>
    </row>
    <row r="324">
      <c r="A324" s="1" t="s">
        <v>171</v>
      </c>
      <c r="E324" s="27" t="s">
        <v>829</v>
      </c>
    </row>
    <row r="325">
      <c r="A325" s="1" t="s">
        <v>172</v>
      </c>
    </row>
    <row r="326">
      <c r="A326" s="1" t="s">
        <v>173</v>
      </c>
      <c r="E326" s="27" t="s">
        <v>167</v>
      </c>
    </row>
    <row r="327">
      <c r="A327" s="1" t="s">
        <v>165</v>
      </c>
      <c r="B327" s="1">
        <v>77</v>
      </c>
      <c r="C327" s="26" t="s">
        <v>830</v>
      </c>
      <c r="D327" t="s">
        <v>167</v>
      </c>
      <c r="E327" s="27" t="s">
        <v>831</v>
      </c>
      <c r="F327" s="28" t="s">
        <v>432</v>
      </c>
      <c r="G327" s="29">
        <v>3.9510000000000001</v>
      </c>
      <c r="H327" s="28">
        <v>1.06277</v>
      </c>
      <c r="I327" s="30">
        <f>ROUND(G327*H327,P4)</f>
        <v>0</v>
      </c>
      <c r="L327" s="31">
        <v>0</v>
      </c>
      <c r="M327" s="24">
        <f>ROUND(G327*L327,P4)</f>
        <v>0</v>
      </c>
      <c r="N327" s="25" t="s">
        <v>185</v>
      </c>
      <c r="O327" s="32">
        <f>M327*AA327</f>
        <v>0</v>
      </c>
      <c r="P327" s="1">
        <v>3</v>
      </c>
      <c r="AA327" s="1">
        <f>IF(P327=1,$O$3,IF(P327=2,$O$4,$O$5))</f>
        <v>0</v>
      </c>
    </row>
    <row r="328">
      <c r="A328" s="1" t="s">
        <v>171</v>
      </c>
      <c r="E328" s="27" t="s">
        <v>831</v>
      </c>
    </row>
    <row r="329" ht="89.25">
      <c r="A329" s="1" t="s">
        <v>172</v>
      </c>
      <c r="E329" s="33" t="s">
        <v>832</v>
      </c>
    </row>
    <row r="330">
      <c r="A330" s="1" t="s">
        <v>173</v>
      </c>
      <c r="E330" s="27" t="s">
        <v>167</v>
      </c>
    </row>
    <row r="331" ht="25.5">
      <c r="A331" s="1" t="s">
        <v>165</v>
      </c>
      <c r="B331" s="1">
        <v>78</v>
      </c>
      <c r="C331" s="26" t="s">
        <v>833</v>
      </c>
      <c r="D331" t="s">
        <v>167</v>
      </c>
      <c r="E331" s="27" t="s">
        <v>834</v>
      </c>
      <c r="F331" s="28" t="s">
        <v>447</v>
      </c>
      <c r="G331" s="29">
        <v>7.3799999999999999</v>
      </c>
      <c r="H331" s="28">
        <v>0.042000000000000003</v>
      </c>
      <c r="I331" s="30">
        <f>ROUND(G331*H331,P4)</f>
        <v>0</v>
      </c>
      <c r="L331" s="31">
        <v>0</v>
      </c>
      <c r="M331" s="24">
        <f>ROUND(G331*L331,P4)</f>
        <v>0</v>
      </c>
      <c r="N331" s="25" t="s">
        <v>185</v>
      </c>
      <c r="O331" s="32">
        <f>M331*AA331</f>
        <v>0</v>
      </c>
      <c r="P331" s="1">
        <v>3</v>
      </c>
      <c r="AA331" s="1">
        <f>IF(P331=1,$O$3,IF(P331=2,$O$4,$O$5))</f>
        <v>0</v>
      </c>
    </row>
    <row r="332" ht="25.5">
      <c r="A332" s="1" t="s">
        <v>171</v>
      </c>
      <c r="E332" s="27" t="s">
        <v>834</v>
      </c>
    </row>
    <row r="333" ht="38.25">
      <c r="A333" s="1" t="s">
        <v>172</v>
      </c>
      <c r="E333" s="33" t="s">
        <v>835</v>
      </c>
    </row>
    <row r="334">
      <c r="A334" s="1" t="s">
        <v>173</v>
      </c>
      <c r="E334" s="27" t="s">
        <v>167</v>
      </c>
    </row>
    <row r="335" ht="25.5">
      <c r="A335" s="1" t="s">
        <v>165</v>
      </c>
      <c r="B335" s="1">
        <v>79</v>
      </c>
      <c r="C335" s="26" t="s">
        <v>836</v>
      </c>
      <c r="D335" t="s">
        <v>167</v>
      </c>
      <c r="E335" s="27" t="s">
        <v>837</v>
      </c>
      <c r="F335" s="28" t="s">
        <v>447</v>
      </c>
      <c r="G335" s="29">
        <v>367.14999999999998</v>
      </c>
      <c r="H335" s="28">
        <v>0.055320000000000001</v>
      </c>
      <c r="I335" s="30">
        <f>ROUND(G335*H335,P4)</f>
        <v>0</v>
      </c>
      <c r="L335" s="31">
        <v>0</v>
      </c>
      <c r="M335" s="24">
        <f>ROUND(G335*L335,P4)</f>
        <v>0</v>
      </c>
      <c r="N335" s="25" t="s">
        <v>185</v>
      </c>
      <c r="O335" s="32">
        <f>M335*AA335</f>
        <v>0</v>
      </c>
      <c r="P335" s="1">
        <v>3</v>
      </c>
      <c r="AA335" s="1">
        <f>IF(P335=1,$O$3,IF(P335=2,$O$4,$O$5))</f>
        <v>0</v>
      </c>
    </row>
    <row r="336" ht="25.5">
      <c r="A336" s="1" t="s">
        <v>171</v>
      </c>
      <c r="E336" s="27" t="s">
        <v>837</v>
      </c>
    </row>
    <row r="337" ht="38.25">
      <c r="A337" s="1" t="s">
        <v>172</v>
      </c>
      <c r="E337" s="33" t="s">
        <v>838</v>
      </c>
    </row>
    <row r="338">
      <c r="A338" s="1" t="s">
        <v>173</v>
      </c>
      <c r="E338" s="27" t="s">
        <v>167</v>
      </c>
    </row>
    <row r="339">
      <c r="A339" s="1" t="s">
        <v>165</v>
      </c>
      <c r="B339" s="1">
        <v>80</v>
      </c>
      <c r="C339" s="26" t="s">
        <v>839</v>
      </c>
      <c r="D339" t="s">
        <v>167</v>
      </c>
      <c r="E339" s="27" t="s">
        <v>840</v>
      </c>
      <c r="F339" s="28" t="s">
        <v>447</v>
      </c>
      <c r="G339" s="29">
        <v>191.03999999999999</v>
      </c>
      <c r="H339" s="28">
        <v>0</v>
      </c>
      <c r="I339" s="30">
        <f>ROUND(G339*H339,P4)</f>
        <v>0</v>
      </c>
      <c r="L339" s="31">
        <v>0</v>
      </c>
      <c r="M339" s="24">
        <f>ROUND(G339*L339,P4)</f>
        <v>0</v>
      </c>
      <c r="N339" s="25" t="s">
        <v>185</v>
      </c>
      <c r="O339" s="32">
        <f>M339*AA339</f>
        <v>0</v>
      </c>
      <c r="P339" s="1">
        <v>3</v>
      </c>
      <c r="AA339" s="1">
        <f>IF(P339=1,$O$3,IF(P339=2,$O$4,$O$5))</f>
        <v>0</v>
      </c>
    </row>
    <row r="340">
      <c r="A340" s="1" t="s">
        <v>171</v>
      </c>
      <c r="E340" s="27" t="s">
        <v>840</v>
      </c>
    </row>
    <row r="341" ht="38.25">
      <c r="A341" s="1" t="s">
        <v>172</v>
      </c>
      <c r="E341" s="33" t="s">
        <v>841</v>
      </c>
    </row>
    <row r="342">
      <c r="A342" s="1" t="s">
        <v>173</v>
      </c>
      <c r="E342" s="27" t="s">
        <v>167</v>
      </c>
    </row>
    <row r="343">
      <c r="A343" s="1" t="s">
        <v>165</v>
      </c>
      <c r="B343" s="1">
        <v>81</v>
      </c>
      <c r="C343" s="26" t="s">
        <v>842</v>
      </c>
      <c r="D343" t="s">
        <v>167</v>
      </c>
      <c r="E343" s="27" t="s">
        <v>843</v>
      </c>
      <c r="F343" s="28" t="s">
        <v>192</v>
      </c>
      <c r="G343" s="29">
        <v>11.199999999999999</v>
      </c>
      <c r="H343" s="28">
        <v>0.00054000000000000001</v>
      </c>
      <c r="I343" s="30">
        <f>ROUND(G343*H343,P4)</f>
        <v>0</v>
      </c>
      <c r="L343" s="31">
        <v>0</v>
      </c>
      <c r="M343" s="24">
        <f>ROUND(G343*L343,P4)</f>
        <v>0</v>
      </c>
      <c r="N343" s="25" t="s">
        <v>185</v>
      </c>
      <c r="O343" s="32">
        <f>M343*AA343</f>
        <v>0</v>
      </c>
      <c r="P343" s="1">
        <v>3</v>
      </c>
      <c r="AA343" s="1">
        <f>IF(P343=1,$O$3,IF(P343=2,$O$4,$O$5))</f>
        <v>0</v>
      </c>
    </row>
    <row r="344">
      <c r="A344" s="1" t="s">
        <v>171</v>
      </c>
      <c r="E344" s="27" t="s">
        <v>843</v>
      </c>
    </row>
    <row r="345" ht="38.25">
      <c r="A345" s="1" t="s">
        <v>172</v>
      </c>
      <c r="E345" s="33" t="s">
        <v>844</v>
      </c>
    </row>
    <row r="346">
      <c r="A346" s="1" t="s">
        <v>173</v>
      </c>
      <c r="E346" s="27" t="s">
        <v>167</v>
      </c>
    </row>
    <row r="347">
      <c r="A347" s="1" t="s">
        <v>165</v>
      </c>
      <c r="B347" s="1">
        <v>82</v>
      </c>
      <c r="C347" s="26" t="s">
        <v>845</v>
      </c>
      <c r="D347" t="s">
        <v>167</v>
      </c>
      <c r="E347" s="27" t="s">
        <v>846</v>
      </c>
      <c r="F347" s="28" t="s">
        <v>424</v>
      </c>
      <c r="G347" s="29">
        <v>33.408000000000001</v>
      </c>
      <c r="H347" s="28">
        <v>1.98</v>
      </c>
      <c r="I347" s="30">
        <f>ROUND(G347*H347,P4)</f>
        <v>0</v>
      </c>
      <c r="L347" s="31">
        <v>0</v>
      </c>
      <c r="M347" s="24">
        <f>ROUND(G347*L347,P4)</f>
        <v>0</v>
      </c>
      <c r="N347" s="25" t="s">
        <v>185</v>
      </c>
      <c r="O347" s="32">
        <f>M347*AA347</f>
        <v>0</v>
      </c>
      <c r="P347" s="1">
        <v>3</v>
      </c>
      <c r="AA347" s="1">
        <f>IF(P347=1,$O$3,IF(P347=2,$O$4,$O$5))</f>
        <v>0</v>
      </c>
    </row>
    <row r="348">
      <c r="A348" s="1" t="s">
        <v>171</v>
      </c>
      <c r="E348" s="27" t="s">
        <v>846</v>
      </c>
    </row>
    <row r="349" ht="63.75">
      <c r="A349" s="1" t="s">
        <v>172</v>
      </c>
      <c r="E349" s="33" t="s">
        <v>847</v>
      </c>
    </row>
    <row r="350">
      <c r="A350" s="1" t="s">
        <v>173</v>
      </c>
      <c r="E350" s="27" t="s">
        <v>167</v>
      </c>
    </row>
    <row r="351" ht="25.5">
      <c r="A351" s="1" t="s">
        <v>165</v>
      </c>
      <c r="B351" s="1">
        <v>83</v>
      </c>
      <c r="C351" s="26" t="s">
        <v>848</v>
      </c>
      <c r="D351" t="s">
        <v>167</v>
      </c>
      <c r="E351" s="27" t="s">
        <v>849</v>
      </c>
      <c r="F351" s="28" t="s">
        <v>201</v>
      </c>
      <c r="G351" s="29">
        <v>2</v>
      </c>
      <c r="H351" s="28">
        <v>0.00048000000000000001</v>
      </c>
      <c r="I351" s="30">
        <f>ROUND(G351*H351,P4)</f>
        <v>0</v>
      </c>
      <c r="L351" s="31">
        <v>0</v>
      </c>
      <c r="M351" s="24">
        <f>ROUND(G351*L351,P4)</f>
        <v>0</v>
      </c>
      <c r="N351" s="25" t="s">
        <v>185</v>
      </c>
      <c r="O351" s="32">
        <f>M351*AA351</f>
        <v>0</v>
      </c>
      <c r="P351" s="1">
        <v>3</v>
      </c>
      <c r="AA351" s="1">
        <f>IF(P351=1,$O$3,IF(P351=2,$O$4,$O$5))</f>
        <v>0</v>
      </c>
    </row>
    <row r="352" ht="25.5">
      <c r="A352" s="1" t="s">
        <v>171</v>
      </c>
      <c r="E352" s="27" t="s">
        <v>849</v>
      </c>
    </row>
    <row r="353" ht="38.25">
      <c r="A353" s="1" t="s">
        <v>172</v>
      </c>
      <c r="E353" s="33" t="s">
        <v>722</v>
      </c>
    </row>
    <row r="354">
      <c r="A354" s="1" t="s">
        <v>173</v>
      </c>
      <c r="E354" s="27" t="s">
        <v>167</v>
      </c>
    </row>
    <row r="355" ht="25.5">
      <c r="A355" s="1" t="s">
        <v>165</v>
      </c>
      <c r="B355" s="1">
        <v>85</v>
      </c>
      <c r="C355" s="26" t="s">
        <v>850</v>
      </c>
      <c r="D355" t="s">
        <v>167</v>
      </c>
      <c r="E355" s="27" t="s">
        <v>851</v>
      </c>
      <c r="F355" s="28" t="s">
        <v>201</v>
      </c>
      <c r="G355" s="29">
        <v>1</v>
      </c>
      <c r="H355" s="28">
        <v>0.00096000000000000002</v>
      </c>
      <c r="I355" s="30">
        <f>ROUND(G355*H355,P4)</f>
        <v>0</v>
      </c>
      <c r="L355" s="31">
        <v>0</v>
      </c>
      <c r="M355" s="24">
        <f>ROUND(G355*L355,P4)</f>
        <v>0</v>
      </c>
      <c r="N355" s="25" t="s">
        <v>185</v>
      </c>
      <c r="O355" s="32">
        <f>M355*AA355</f>
        <v>0</v>
      </c>
      <c r="P355" s="1">
        <v>3</v>
      </c>
      <c r="AA355" s="1">
        <f>IF(P355=1,$O$3,IF(P355=2,$O$4,$O$5))</f>
        <v>0</v>
      </c>
    </row>
    <row r="356" ht="25.5">
      <c r="A356" s="1" t="s">
        <v>171</v>
      </c>
      <c r="E356" s="27" t="s">
        <v>851</v>
      </c>
    </row>
    <row r="357" ht="38.25">
      <c r="A357" s="1" t="s">
        <v>172</v>
      </c>
      <c r="E357" s="33" t="s">
        <v>725</v>
      </c>
    </row>
    <row r="358">
      <c r="A358" s="1" t="s">
        <v>173</v>
      </c>
      <c r="E358" s="27" t="s">
        <v>167</v>
      </c>
    </row>
    <row r="359">
      <c r="A359" s="1" t="s">
        <v>162</v>
      </c>
      <c r="C359" s="22" t="s">
        <v>852</v>
      </c>
      <c r="E359" s="23" t="s">
        <v>853</v>
      </c>
      <c r="L359" s="24">
        <f>SUMIFS(L360:L395,A360:A395,"P")</f>
        <v>0</v>
      </c>
      <c r="M359" s="24">
        <f>SUMIFS(M360:M395,A360:A395,"P")</f>
        <v>0</v>
      </c>
      <c r="N359" s="25"/>
    </row>
    <row r="360">
      <c r="A360" s="1" t="s">
        <v>165</v>
      </c>
      <c r="B360" s="1">
        <v>142</v>
      </c>
      <c r="C360" s="26" t="s">
        <v>854</v>
      </c>
      <c r="D360" t="s">
        <v>167</v>
      </c>
      <c r="E360" s="27" t="s">
        <v>855</v>
      </c>
      <c r="F360" s="28" t="s">
        <v>856</v>
      </c>
      <c r="G360" s="29">
        <v>100.681</v>
      </c>
      <c r="H360" s="28">
        <v>0.001</v>
      </c>
      <c r="I360" s="30">
        <f>ROUND(G360*H360,P4)</f>
        <v>0</v>
      </c>
      <c r="L360" s="31">
        <v>0</v>
      </c>
      <c r="M360" s="24">
        <f>ROUND(G360*L360,P4)</f>
        <v>0</v>
      </c>
      <c r="N360" s="25" t="s">
        <v>185</v>
      </c>
      <c r="O360" s="32">
        <f>M360*AA360</f>
        <v>0</v>
      </c>
      <c r="P360" s="1">
        <v>3</v>
      </c>
      <c r="AA360" s="1">
        <f>IF(P360=1,$O$3,IF(P360=2,$O$4,$O$5))</f>
        <v>0</v>
      </c>
    </row>
    <row r="361">
      <c r="A361" s="1" t="s">
        <v>171</v>
      </c>
      <c r="E361" s="27" t="s">
        <v>855</v>
      </c>
    </row>
    <row r="362" ht="63.75">
      <c r="A362" s="1" t="s">
        <v>172</v>
      </c>
      <c r="E362" s="33" t="s">
        <v>857</v>
      </c>
    </row>
    <row r="363">
      <c r="A363" s="1" t="s">
        <v>173</v>
      </c>
      <c r="E363" s="27" t="s">
        <v>167</v>
      </c>
    </row>
    <row r="364" ht="25.5">
      <c r="A364" s="1" t="s">
        <v>165</v>
      </c>
      <c r="B364" s="1">
        <v>146</v>
      </c>
      <c r="C364" s="26" t="s">
        <v>858</v>
      </c>
      <c r="D364" t="s">
        <v>394</v>
      </c>
      <c r="E364" s="27" t="s">
        <v>859</v>
      </c>
      <c r="F364" s="28" t="s">
        <v>447</v>
      </c>
      <c r="G364" s="29">
        <v>248.148</v>
      </c>
      <c r="H364" s="28">
        <v>0.0054000000000000003</v>
      </c>
      <c r="I364" s="30">
        <f>ROUND(G364*H364,P4)</f>
        <v>0</v>
      </c>
      <c r="L364" s="31">
        <v>0</v>
      </c>
      <c r="M364" s="24">
        <f>ROUND(G364*L364,P4)</f>
        <v>0</v>
      </c>
      <c r="N364" s="25" t="s">
        <v>718</v>
      </c>
      <c r="O364" s="32">
        <f>M364*AA364</f>
        <v>0</v>
      </c>
      <c r="P364" s="1">
        <v>3</v>
      </c>
      <c r="AA364" s="1">
        <f>IF(P364=1,$O$3,IF(P364=2,$O$4,$O$5))</f>
        <v>0</v>
      </c>
    </row>
    <row r="365" ht="25.5">
      <c r="A365" s="1" t="s">
        <v>171</v>
      </c>
      <c r="E365" s="27" t="s">
        <v>859</v>
      </c>
    </row>
    <row r="366" ht="63.75">
      <c r="A366" s="1" t="s">
        <v>172</v>
      </c>
      <c r="E366" s="33" t="s">
        <v>860</v>
      </c>
    </row>
    <row r="367">
      <c r="A367" s="1" t="s">
        <v>173</v>
      </c>
      <c r="E367" s="27" t="s">
        <v>167</v>
      </c>
    </row>
    <row r="368" ht="25.5">
      <c r="A368" s="1" t="s">
        <v>165</v>
      </c>
      <c r="B368" s="1">
        <v>140</v>
      </c>
      <c r="C368" s="26" t="s">
        <v>861</v>
      </c>
      <c r="D368" t="s">
        <v>167</v>
      </c>
      <c r="E368" s="27" t="s">
        <v>862</v>
      </c>
      <c r="F368" s="28" t="s">
        <v>447</v>
      </c>
      <c r="G368" s="29">
        <v>191.03999999999999</v>
      </c>
      <c r="H368" s="28">
        <v>0</v>
      </c>
      <c r="I368" s="30">
        <f>ROUND(G368*H368,P4)</f>
        <v>0</v>
      </c>
      <c r="L368" s="31">
        <v>0</v>
      </c>
      <c r="M368" s="24">
        <f>ROUND(G368*L368,P4)</f>
        <v>0</v>
      </c>
      <c r="N368" s="25" t="s">
        <v>185</v>
      </c>
      <c r="O368" s="32">
        <f>M368*AA368</f>
        <v>0</v>
      </c>
      <c r="P368" s="1">
        <v>3</v>
      </c>
      <c r="AA368" s="1">
        <f>IF(P368=1,$O$3,IF(P368=2,$O$4,$O$5))</f>
        <v>0</v>
      </c>
    </row>
    <row r="369" ht="25.5">
      <c r="A369" s="1" t="s">
        <v>171</v>
      </c>
      <c r="E369" s="27" t="s">
        <v>862</v>
      </c>
    </row>
    <row r="370" ht="38.25">
      <c r="A370" s="1" t="s">
        <v>172</v>
      </c>
      <c r="E370" s="33" t="s">
        <v>841</v>
      </c>
    </row>
    <row r="371">
      <c r="A371" s="1" t="s">
        <v>173</v>
      </c>
      <c r="E371" s="27" t="s">
        <v>167</v>
      </c>
    </row>
    <row r="372" ht="25.5">
      <c r="A372" s="1" t="s">
        <v>165</v>
      </c>
      <c r="B372" s="1">
        <v>141</v>
      </c>
      <c r="C372" s="26" t="s">
        <v>863</v>
      </c>
      <c r="D372" t="s">
        <v>167</v>
      </c>
      <c r="E372" s="27" t="s">
        <v>864</v>
      </c>
      <c r="F372" s="28" t="s">
        <v>447</v>
      </c>
      <c r="G372" s="29">
        <v>23.710000000000001</v>
      </c>
      <c r="H372" s="28">
        <v>0</v>
      </c>
      <c r="I372" s="30">
        <f>ROUND(G372*H372,P4)</f>
        <v>0</v>
      </c>
      <c r="L372" s="31">
        <v>0</v>
      </c>
      <c r="M372" s="24">
        <f>ROUND(G372*L372,P4)</f>
        <v>0</v>
      </c>
      <c r="N372" s="25" t="s">
        <v>185</v>
      </c>
      <c r="O372" s="32">
        <f>M372*AA372</f>
        <v>0</v>
      </c>
      <c r="P372" s="1">
        <v>3</v>
      </c>
      <c r="AA372" s="1">
        <f>IF(P372=1,$O$3,IF(P372=2,$O$4,$O$5))</f>
        <v>0</v>
      </c>
    </row>
    <row r="373" ht="25.5">
      <c r="A373" s="1" t="s">
        <v>171</v>
      </c>
      <c r="E373" s="27" t="s">
        <v>864</v>
      </c>
    </row>
    <row r="374" ht="38.25">
      <c r="A374" s="1" t="s">
        <v>172</v>
      </c>
      <c r="E374" s="33" t="s">
        <v>865</v>
      </c>
    </row>
    <row r="375">
      <c r="A375" s="1" t="s">
        <v>173</v>
      </c>
      <c r="E375" s="27" t="s">
        <v>167</v>
      </c>
    </row>
    <row r="376">
      <c r="A376" s="1" t="s">
        <v>165</v>
      </c>
      <c r="B376" s="1">
        <v>143</v>
      </c>
      <c r="C376" s="26" t="s">
        <v>866</v>
      </c>
      <c r="D376" t="s">
        <v>167</v>
      </c>
      <c r="E376" s="27" t="s">
        <v>867</v>
      </c>
      <c r="F376" s="28" t="s">
        <v>447</v>
      </c>
      <c r="G376" s="29">
        <v>185.881</v>
      </c>
      <c r="H376" s="28">
        <v>0</v>
      </c>
      <c r="I376" s="30">
        <f>ROUND(G376*H376,P4)</f>
        <v>0</v>
      </c>
      <c r="L376" s="31">
        <v>0</v>
      </c>
      <c r="M376" s="24">
        <f>ROUND(G376*L376,P4)</f>
        <v>0</v>
      </c>
      <c r="N376" s="25" t="s">
        <v>185</v>
      </c>
      <c r="O376" s="32">
        <f>M376*AA376</f>
        <v>0</v>
      </c>
      <c r="P376" s="1">
        <v>3</v>
      </c>
      <c r="AA376" s="1">
        <f>IF(P376=1,$O$3,IF(P376=2,$O$4,$O$5))</f>
        <v>0</v>
      </c>
    </row>
    <row r="377">
      <c r="A377" s="1" t="s">
        <v>171</v>
      </c>
      <c r="E377" s="27" t="s">
        <v>867</v>
      </c>
    </row>
    <row r="378" ht="178.5">
      <c r="A378" s="1" t="s">
        <v>172</v>
      </c>
      <c r="E378" s="33" t="s">
        <v>868</v>
      </c>
    </row>
    <row r="379">
      <c r="A379" s="1" t="s">
        <v>173</v>
      </c>
      <c r="E379" s="27" t="s">
        <v>167</v>
      </c>
    </row>
    <row r="380">
      <c r="A380" s="1" t="s">
        <v>165</v>
      </c>
      <c r="B380" s="1">
        <v>144</v>
      </c>
      <c r="C380" s="26" t="s">
        <v>869</v>
      </c>
      <c r="D380" t="s">
        <v>167</v>
      </c>
      <c r="E380" s="27" t="s">
        <v>870</v>
      </c>
      <c r="F380" s="28" t="s">
        <v>447</v>
      </c>
      <c r="G380" s="29">
        <v>191.03999999999999</v>
      </c>
      <c r="H380" s="28">
        <v>0.00040000000000000002</v>
      </c>
      <c r="I380" s="30">
        <f>ROUND(G380*H380,P4)</f>
        <v>0</v>
      </c>
      <c r="L380" s="31">
        <v>0</v>
      </c>
      <c r="M380" s="24">
        <f>ROUND(G380*L380,P4)</f>
        <v>0</v>
      </c>
      <c r="N380" s="25" t="s">
        <v>185</v>
      </c>
      <c r="O380" s="32">
        <f>M380*AA380</f>
        <v>0</v>
      </c>
      <c r="P380" s="1">
        <v>3</v>
      </c>
      <c r="AA380" s="1">
        <f>IF(P380=1,$O$3,IF(P380=2,$O$4,$O$5))</f>
        <v>0</v>
      </c>
    </row>
    <row r="381">
      <c r="A381" s="1" t="s">
        <v>171</v>
      </c>
      <c r="E381" s="27" t="s">
        <v>870</v>
      </c>
    </row>
    <row r="382" ht="38.25">
      <c r="A382" s="1" t="s">
        <v>172</v>
      </c>
      <c r="E382" s="33" t="s">
        <v>841</v>
      </c>
    </row>
    <row r="383">
      <c r="A383" s="1" t="s">
        <v>173</v>
      </c>
      <c r="E383" s="27" t="s">
        <v>167</v>
      </c>
    </row>
    <row r="384">
      <c r="A384" s="1" t="s">
        <v>165</v>
      </c>
      <c r="B384" s="1">
        <v>145</v>
      </c>
      <c r="C384" s="26" t="s">
        <v>871</v>
      </c>
      <c r="D384" t="s">
        <v>167</v>
      </c>
      <c r="E384" s="27" t="s">
        <v>872</v>
      </c>
      <c r="F384" s="28" t="s">
        <v>447</v>
      </c>
      <c r="G384" s="29">
        <v>23.710000000000001</v>
      </c>
      <c r="H384" s="28">
        <v>0.00040000000000000002</v>
      </c>
      <c r="I384" s="30">
        <f>ROUND(G384*H384,P4)</f>
        <v>0</v>
      </c>
      <c r="L384" s="31">
        <v>0</v>
      </c>
      <c r="M384" s="24">
        <f>ROUND(G384*L384,P4)</f>
        <v>0</v>
      </c>
      <c r="N384" s="25" t="s">
        <v>185</v>
      </c>
      <c r="O384" s="32">
        <f>M384*AA384</f>
        <v>0</v>
      </c>
      <c r="P384" s="1">
        <v>3</v>
      </c>
      <c r="AA384" s="1">
        <f>IF(P384=1,$O$3,IF(P384=2,$O$4,$O$5))</f>
        <v>0</v>
      </c>
    </row>
    <row r="385">
      <c r="A385" s="1" t="s">
        <v>171</v>
      </c>
      <c r="E385" s="27" t="s">
        <v>872</v>
      </c>
    </row>
    <row r="386" ht="38.25">
      <c r="A386" s="1" t="s">
        <v>172</v>
      </c>
      <c r="E386" s="33" t="s">
        <v>865</v>
      </c>
    </row>
    <row r="387">
      <c r="A387" s="1" t="s">
        <v>173</v>
      </c>
      <c r="E387" s="27" t="s">
        <v>167</v>
      </c>
    </row>
    <row r="388" ht="25.5">
      <c r="A388" s="1" t="s">
        <v>165</v>
      </c>
      <c r="B388" s="1">
        <v>147</v>
      </c>
      <c r="C388" s="26" t="s">
        <v>873</v>
      </c>
      <c r="D388" t="s">
        <v>167</v>
      </c>
      <c r="E388" s="27" t="s">
        <v>874</v>
      </c>
      <c r="F388" s="28" t="s">
        <v>432</v>
      </c>
      <c r="G388" s="29">
        <v>1.5269999999999999</v>
      </c>
      <c r="H388" s="28">
        <v>0</v>
      </c>
      <c r="I388" s="30">
        <f>ROUND(G388*H388,P4)</f>
        <v>0</v>
      </c>
      <c r="L388" s="31">
        <v>0</v>
      </c>
      <c r="M388" s="24">
        <f>ROUND(G388*L388,P4)</f>
        <v>0</v>
      </c>
      <c r="N388" s="25" t="s">
        <v>185</v>
      </c>
      <c r="O388" s="32">
        <f>M388*AA388</f>
        <v>0</v>
      </c>
      <c r="P388" s="1">
        <v>3</v>
      </c>
      <c r="AA388" s="1">
        <f>IF(P388=1,$O$3,IF(P388=2,$O$4,$O$5))</f>
        <v>0</v>
      </c>
    </row>
    <row r="389" ht="38.25">
      <c r="A389" s="1" t="s">
        <v>171</v>
      </c>
      <c r="E389" s="27" t="s">
        <v>875</v>
      </c>
    </row>
    <row r="390">
      <c r="A390" s="1" t="s">
        <v>172</v>
      </c>
    </row>
    <row r="391">
      <c r="A391" s="1" t="s">
        <v>173</v>
      </c>
      <c r="E391" s="27" t="s">
        <v>167</v>
      </c>
    </row>
    <row r="392" ht="38.25">
      <c r="A392" s="1" t="s">
        <v>165</v>
      </c>
      <c r="B392" s="1">
        <v>148</v>
      </c>
      <c r="C392" s="26" t="s">
        <v>876</v>
      </c>
      <c r="D392" t="s">
        <v>167</v>
      </c>
      <c r="E392" s="27" t="s">
        <v>877</v>
      </c>
      <c r="F392" s="28" t="s">
        <v>432</v>
      </c>
      <c r="G392" s="29">
        <v>1.5269999999999999</v>
      </c>
      <c r="H392" s="28">
        <v>0</v>
      </c>
      <c r="I392" s="30">
        <f>ROUND(G392*H392,P4)</f>
        <v>0</v>
      </c>
      <c r="L392" s="31">
        <v>0</v>
      </c>
      <c r="M392" s="24">
        <f>ROUND(G392*L392,P4)</f>
        <v>0</v>
      </c>
      <c r="N392" s="25" t="s">
        <v>185</v>
      </c>
      <c r="O392" s="32">
        <f>M392*AA392</f>
        <v>0</v>
      </c>
      <c r="P392" s="1">
        <v>3</v>
      </c>
      <c r="AA392" s="1">
        <f>IF(P392=1,$O$3,IF(P392=2,$O$4,$O$5))</f>
        <v>0</v>
      </c>
    </row>
    <row r="393" ht="38.25">
      <c r="A393" s="1" t="s">
        <v>171</v>
      </c>
      <c r="E393" s="27" t="s">
        <v>878</v>
      </c>
    </row>
    <row r="394">
      <c r="A394" s="1" t="s">
        <v>172</v>
      </c>
    </row>
    <row r="395">
      <c r="A395" s="1" t="s">
        <v>173</v>
      </c>
      <c r="E395" s="27" t="s">
        <v>167</v>
      </c>
    </row>
    <row r="396">
      <c r="A396" s="1" t="s">
        <v>162</v>
      </c>
      <c r="C396" s="22" t="s">
        <v>879</v>
      </c>
      <c r="E396" s="23" t="s">
        <v>880</v>
      </c>
      <c r="L396" s="24">
        <f>SUMIFS(L397:L496,A397:A496,"P")</f>
        <v>0</v>
      </c>
      <c r="M396" s="24">
        <f>SUMIFS(M397:M496,A397:A496,"P")</f>
        <v>0</v>
      </c>
      <c r="N396" s="25"/>
    </row>
    <row r="397">
      <c r="A397" s="1" t="s">
        <v>165</v>
      </c>
      <c r="B397" s="1">
        <v>151</v>
      </c>
      <c r="C397" s="26" t="s">
        <v>854</v>
      </c>
      <c r="D397" t="s">
        <v>394</v>
      </c>
      <c r="E397" s="27" t="s">
        <v>855</v>
      </c>
      <c r="F397" s="28" t="s">
        <v>856</v>
      </c>
      <c r="G397" s="29">
        <v>22.321000000000002</v>
      </c>
      <c r="H397" s="28">
        <v>0.001</v>
      </c>
      <c r="I397" s="30">
        <f>ROUND(G397*H397,P4)</f>
        <v>0</v>
      </c>
      <c r="L397" s="31">
        <v>0</v>
      </c>
      <c r="M397" s="24">
        <f>ROUND(G397*L397,P4)</f>
        <v>0</v>
      </c>
      <c r="N397" s="25" t="s">
        <v>185</v>
      </c>
      <c r="O397" s="32">
        <f>M397*AA397</f>
        <v>0</v>
      </c>
      <c r="P397" s="1">
        <v>3</v>
      </c>
      <c r="AA397" s="1">
        <f>IF(P397=1,$O$3,IF(P397=2,$O$4,$O$5))</f>
        <v>0</v>
      </c>
    </row>
    <row r="398">
      <c r="A398" s="1" t="s">
        <v>171</v>
      </c>
      <c r="E398" s="27" t="s">
        <v>855</v>
      </c>
    </row>
    <row r="399" ht="38.25">
      <c r="A399" s="1" t="s">
        <v>172</v>
      </c>
      <c r="E399" s="33" t="s">
        <v>881</v>
      </c>
    </row>
    <row r="400">
      <c r="A400" s="1" t="s">
        <v>173</v>
      </c>
      <c r="E400" s="27" t="s">
        <v>167</v>
      </c>
    </row>
    <row r="401">
      <c r="A401" s="1" t="s">
        <v>165</v>
      </c>
      <c r="B401" s="1">
        <v>159</v>
      </c>
      <c r="C401" s="26" t="s">
        <v>882</v>
      </c>
      <c r="D401" t="s">
        <v>167</v>
      </c>
      <c r="E401" s="27" t="s">
        <v>883</v>
      </c>
      <c r="F401" s="28" t="s">
        <v>447</v>
      </c>
      <c r="G401" s="29">
        <v>809.81500000000005</v>
      </c>
      <c r="H401" s="28">
        <v>0.0019</v>
      </c>
      <c r="I401" s="30">
        <f>ROUND(G401*H401,P4)</f>
        <v>0</v>
      </c>
      <c r="L401" s="31">
        <v>0</v>
      </c>
      <c r="M401" s="24">
        <f>ROUND(G401*L401,P4)</f>
        <v>0</v>
      </c>
      <c r="N401" s="25" t="s">
        <v>718</v>
      </c>
      <c r="O401" s="32">
        <f>M401*AA401</f>
        <v>0</v>
      </c>
      <c r="P401" s="1">
        <v>3</v>
      </c>
      <c r="AA401" s="1">
        <f>IF(P401=1,$O$3,IF(P401=2,$O$4,$O$5))</f>
        <v>0</v>
      </c>
    </row>
    <row r="402">
      <c r="A402" s="1" t="s">
        <v>171</v>
      </c>
      <c r="E402" s="27" t="s">
        <v>883</v>
      </c>
    </row>
    <row r="403" ht="165.75">
      <c r="A403" s="1" t="s">
        <v>172</v>
      </c>
      <c r="E403" s="33" t="s">
        <v>884</v>
      </c>
    </row>
    <row r="404">
      <c r="A404" s="1" t="s">
        <v>173</v>
      </c>
      <c r="E404" s="27" t="s">
        <v>167</v>
      </c>
    </row>
    <row r="405">
      <c r="A405" s="1" t="s">
        <v>165</v>
      </c>
      <c r="B405" s="1">
        <v>164</v>
      </c>
      <c r="C405" s="26" t="s">
        <v>885</v>
      </c>
      <c r="D405" t="s">
        <v>167</v>
      </c>
      <c r="E405" s="27" t="s">
        <v>886</v>
      </c>
      <c r="F405" s="28" t="s">
        <v>192</v>
      </c>
      <c r="G405" s="29">
        <v>311.61000000000001</v>
      </c>
      <c r="H405" s="28">
        <v>0.00020000000000000001</v>
      </c>
      <c r="I405" s="30">
        <f>ROUND(G405*H405,P4)</f>
        <v>0</v>
      </c>
      <c r="L405" s="31">
        <v>0</v>
      </c>
      <c r="M405" s="24">
        <f>ROUND(G405*L405,P4)</f>
        <v>0</v>
      </c>
      <c r="N405" s="25" t="s">
        <v>167</v>
      </c>
      <c r="O405" s="32">
        <f>M405*AA405</f>
        <v>0</v>
      </c>
      <c r="P405" s="1">
        <v>3</v>
      </c>
      <c r="AA405" s="1">
        <f>IF(P405=1,$O$3,IF(P405=2,$O$4,$O$5))</f>
        <v>0</v>
      </c>
    </row>
    <row r="406">
      <c r="A406" s="1" t="s">
        <v>171</v>
      </c>
      <c r="E406" s="27" t="s">
        <v>886</v>
      </c>
    </row>
    <row r="407" ht="89.25">
      <c r="A407" s="1" t="s">
        <v>172</v>
      </c>
      <c r="E407" s="33" t="s">
        <v>887</v>
      </c>
    </row>
    <row r="408">
      <c r="A408" s="1" t="s">
        <v>173</v>
      </c>
      <c r="E408" s="27" t="s">
        <v>167</v>
      </c>
    </row>
    <row r="409">
      <c r="A409" s="1" t="s">
        <v>165</v>
      </c>
      <c r="B409" s="1">
        <v>165</v>
      </c>
      <c r="C409" s="26" t="s">
        <v>888</v>
      </c>
      <c r="D409" t="s">
        <v>167</v>
      </c>
      <c r="E409" s="27" t="s">
        <v>889</v>
      </c>
      <c r="F409" s="28" t="s">
        <v>192</v>
      </c>
      <c r="G409" s="29">
        <v>7</v>
      </c>
      <c r="H409" s="28">
        <v>0.00020000000000000001</v>
      </c>
      <c r="I409" s="30">
        <f>ROUND(G409*H409,P4)</f>
        <v>0</v>
      </c>
      <c r="L409" s="31">
        <v>0</v>
      </c>
      <c r="M409" s="24">
        <f>ROUND(G409*L409,P4)</f>
        <v>0</v>
      </c>
      <c r="N409" s="25" t="s">
        <v>167</v>
      </c>
      <c r="O409" s="32">
        <f>M409*AA409</f>
        <v>0</v>
      </c>
      <c r="P409" s="1">
        <v>3</v>
      </c>
      <c r="AA409" s="1">
        <f>IF(P409=1,$O$3,IF(P409=2,$O$4,$O$5))</f>
        <v>0</v>
      </c>
    </row>
    <row r="410">
      <c r="A410" s="1" t="s">
        <v>171</v>
      </c>
      <c r="E410" s="27" t="s">
        <v>889</v>
      </c>
    </row>
    <row r="411" ht="38.25">
      <c r="A411" s="1" t="s">
        <v>172</v>
      </c>
      <c r="E411" s="33" t="s">
        <v>890</v>
      </c>
    </row>
    <row r="412">
      <c r="A412" s="1" t="s">
        <v>173</v>
      </c>
      <c r="E412" s="27" t="s">
        <v>167</v>
      </c>
    </row>
    <row r="413">
      <c r="A413" s="1" t="s">
        <v>165</v>
      </c>
      <c r="B413" s="1">
        <v>166</v>
      </c>
      <c r="C413" s="26" t="s">
        <v>891</v>
      </c>
      <c r="D413" t="s">
        <v>167</v>
      </c>
      <c r="E413" s="27" t="s">
        <v>892</v>
      </c>
      <c r="F413" s="28" t="s">
        <v>192</v>
      </c>
      <c r="G413" s="29">
        <v>13.5</v>
      </c>
      <c r="H413" s="28">
        <v>0.00020000000000000001</v>
      </c>
      <c r="I413" s="30">
        <f>ROUND(G413*H413,P4)</f>
        <v>0</v>
      </c>
      <c r="L413" s="31">
        <v>0</v>
      </c>
      <c r="M413" s="24">
        <f>ROUND(G413*L413,P4)</f>
        <v>0</v>
      </c>
      <c r="N413" s="25" t="s">
        <v>167</v>
      </c>
      <c r="O413" s="32">
        <f>M413*AA413</f>
        <v>0</v>
      </c>
      <c r="P413" s="1">
        <v>3</v>
      </c>
      <c r="AA413" s="1">
        <f>IF(P413=1,$O$3,IF(P413=2,$O$4,$O$5))</f>
        <v>0</v>
      </c>
    </row>
    <row r="414">
      <c r="A414" s="1" t="s">
        <v>171</v>
      </c>
      <c r="E414" s="27" t="s">
        <v>892</v>
      </c>
    </row>
    <row r="415" ht="38.25">
      <c r="A415" s="1" t="s">
        <v>172</v>
      </c>
      <c r="E415" s="33" t="s">
        <v>893</v>
      </c>
    </row>
    <row r="416">
      <c r="A416" s="1" t="s">
        <v>173</v>
      </c>
      <c r="E416" s="27" t="s">
        <v>167</v>
      </c>
    </row>
    <row r="417">
      <c r="A417" s="1" t="s">
        <v>165</v>
      </c>
      <c r="B417" s="1">
        <v>167</v>
      </c>
      <c r="C417" s="26" t="s">
        <v>894</v>
      </c>
      <c r="D417" t="s">
        <v>167</v>
      </c>
      <c r="E417" s="27" t="s">
        <v>895</v>
      </c>
      <c r="F417" s="28" t="s">
        <v>192</v>
      </c>
      <c r="G417" s="29">
        <v>1.3999999999999999</v>
      </c>
      <c r="H417" s="28">
        <v>0.00020000000000000001</v>
      </c>
      <c r="I417" s="30">
        <f>ROUND(G417*H417,P4)</f>
        <v>0</v>
      </c>
      <c r="L417" s="31">
        <v>0</v>
      </c>
      <c r="M417" s="24">
        <f>ROUND(G417*L417,P4)</f>
        <v>0</v>
      </c>
      <c r="N417" s="25" t="s">
        <v>167</v>
      </c>
      <c r="O417" s="32">
        <f>M417*AA417</f>
        <v>0</v>
      </c>
      <c r="P417" s="1">
        <v>3</v>
      </c>
      <c r="AA417" s="1">
        <f>IF(P417=1,$O$3,IF(P417=2,$O$4,$O$5))</f>
        <v>0</v>
      </c>
    </row>
    <row r="418">
      <c r="A418" s="1" t="s">
        <v>171</v>
      </c>
      <c r="E418" s="27" t="s">
        <v>895</v>
      </c>
    </row>
    <row r="419" ht="38.25">
      <c r="A419" s="1" t="s">
        <v>172</v>
      </c>
      <c r="E419" s="33" t="s">
        <v>896</v>
      </c>
    </row>
    <row r="420">
      <c r="A420" s="1" t="s">
        <v>173</v>
      </c>
      <c r="E420" s="27" t="s">
        <v>167</v>
      </c>
    </row>
    <row r="421" ht="25.5">
      <c r="A421" s="1" t="s">
        <v>165</v>
      </c>
      <c r="B421" s="1">
        <v>154</v>
      </c>
      <c r="C421" s="26" t="s">
        <v>858</v>
      </c>
      <c r="D421" t="s">
        <v>167</v>
      </c>
      <c r="E421" s="27" t="s">
        <v>859</v>
      </c>
      <c r="F421" s="28" t="s">
        <v>447</v>
      </c>
      <c r="G421" s="29">
        <v>52.116</v>
      </c>
      <c r="H421" s="28">
        <v>0.0054000000000000003</v>
      </c>
      <c r="I421" s="30">
        <f>ROUND(G421*H421,P4)</f>
        <v>0</v>
      </c>
      <c r="L421" s="31">
        <v>0</v>
      </c>
      <c r="M421" s="24">
        <f>ROUND(G421*L421,P4)</f>
        <v>0</v>
      </c>
      <c r="N421" s="25" t="s">
        <v>718</v>
      </c>
      <c r="O421" s="32">
        <f>M421*AA421</f>
        <v>0</v>
      </c>
      <c r="P421" s="1">
        <v>3</v>
      </c>
      <c r="AA421" s="1">
        <f>IF(P421=1,$O$3,IF(P421=2,$O$4,$O$5))</f>
        <v>0</v>
      </c>
    </row>
    <row r="422" ht="25.5">
      <c r="A422" s="1" t="s">
        <v>171</v>
      </c>
      <c r="E422" s="27" t="s">
        <v>859</v>
      </c>
    </row>
    <row r="423" ht="38.25">
      <c r="A423" s="1" t="s">
        <v>172</v>
      </c>
      <c r="E423" s="33" t="s">
        <v>897</v>
      </c>
    </row>
    <row r="424">
      <c r="A424" s="1" t="s">
        <v>173</v>
      </c>
      <c r="E424" s="27" t="s">
        <v>167</v>
      </c>
    </row>
    <row r="425">
      <c r="A425" s="1" t="s">
        <v>165</v>
      </c>
      <c r="B425" s="1">
        <v>162</v>
      </c>
      <c r="C425" s="26" t="s">
        <v>898</v>
      </c>
      <c r="D425" t="s">
        <v>167</v>
      </c>
      <c r="E425" s="27" t="s">
        <v>899</v>
      </c>
      <c r="F425" s="28" t="s">
        <v>447</v>
      </c>
      <c r="G425" s="29">
        <v>809.81500000000005</v>
      </c>
      <c r="H425" s="28">
        <v>0.00038999999999999999</v>
      </c>
      <c r="I425" s="30">
        <f>ROUND(G425*H425,P4)</f>
        <v>0</v>
      </c>
      <c r="L425" s="31">
        <v>0</v>
      </c>
      <c r="M425" s="24">
        <f>ROUND(G425*L425,P4)</f>
        <v>0</v>
      </c>
      <c r="N425" s="25" t="s">
        <v>185</v>
      </c>
      <c r="O425" s="32">
        <f>M425*AA425</f>
        <v>0</v>
      </c>
      <c r="P425" s="1">
        <v>3</v>
      </c>
      <c r="AA425" s="1">
        <f>IF(P425=1,$O$3,IF(P425=2,$O$4,$O$5))</f>
        <v>0</v>
      </c>
    </row>
    <row r="426">
      <c r="A426" s="1" t="s">
        <v>171</v>
      </c>
      <c r="E426" s="27" t="s">
        <v>899</v>
      </c>
    </row>
    <row r="427" ht="165.75">
      <c r="A427" s="1" t="s">
        <v>172</v>
      </c>
      <c r="E427" s="33" t="s">
        <v>900</v>
      </c>
    </row>
    <row r="428">
      <c r="A428" s="1" t="s">
        <v>173</v>
      </c>
      <c r="E428" s="27" t="s">
        <v>167</v>
      </c>
    </row>
    <row r="429" ht="25.5">
      <c r="A429" s="1" t="s">
        <v>165</v>
      </c>
      <c r="B429" s="1">
        <v>149</v>
      </c>
      <c r="C429" s="26" t="s">
        <v>901</v>
      </c>
      <c r="D429" t="s">
        <v>167</v>
      </c>
      <c r="E429" s="27" t="s">
        <v>902</v>
      </c>
      <c r="F429" s="28" t="s">
        <v>447</v>
      </c>
      <c r="G429" s="29">
        <v>19.68</v>
      </c>
      <c r="H429" s="28">
        <v>0</v>
      </c>
      <c r="I429" s="30">
        <f>ROUND(G429*H429,P4)</f>
        <v>0</v>
      </c>
      <c r="L429" s="31">
        <v>0</v>
      </c>
      <c r="M429" s="24">
        <f>ROUND(G429*L429,P4)</f>
        <v>0</v>
      </c>
      <c r="N429" s="25" t="s">
        <v>185</v>
      </c>
      <c r="O429" s="32">
        <f>M429*AA429</f>
        <v>0</v>
      </c>
      <c r="P429" s="1">
        <v>3</v>
      </c>
      <c r="AA429" s="1">
        <f>IF(P429=1,$O$3,IF(P429=2,$O$4,$O$5))</f>
        <v>0</v>
      </c>
    </row>
    <row r="430" ht="25.5">
      <c r="A430" s="1" t="s">
        <v>171</v>
      </c>
      <c r="E430" s="27" t="s">
        <v>902</v>
      </c>
    </row>
    <row r="431" ht="89.25">
      <c r="A431" s="1" t="s">
        <v>172</v>
      </c>
      <c r="E431" s="33" t="s">
        <v>903</v>
      </c>
    </row>
    <row r="432">
      <c r="A432" s="1" t="s">
        <v>173</v>
      </c>
      <c r="E432" s="27" t="s">
        <v>167</v>
      </c>
    </row>
    <row r="433">
      <c r="A433" s="1" t="s">
        <v>165</v>
      </c>
      <c r="B433" s="1">
        <v>152</v>
      </c>
      <c r="C433" s="26" t="s">
        <v>904</v>
      </c>
      <c r="D433" t="s">
        <v>167</v>
      </c>
      <c r="E433" s="27" t="s">
        <v>905</v>
      </c>
      <c r="F433" s="28" t="s">
        <v>447</v>
      </c>
      <c r="G433" s="29">
        <v>19.68</v>
      </c>
      <c r="H433" s="28">
        <v>0.00088000000000000003</v>
      </c>
      <c r="I433" s="30">
        <f>ROUND(G433*H433,P4)</f>
        <v>0</v>
      </c>
      <c r="L433" s="31">
        <v>0</v>
      </c>
      <c r="M433" s="24">
        <f>ROUND(G433*L433,P4)</f>
        <v>0</v>
      </c>
      <c r="N433" s="25" t="s">
        <v>185</v>
      </c>
      <c r="O433" s="32">
        <f>M433*AA433</f>
        <v>0</v>
      </c>
      <c r="P433" s="1">
        <v>3</v>
      </c>
      <c r="AA433" s="1">
        <f>IF(P433=1,$O$3,IF(P433=2,$O$4,$O$5))</f>
        <v>0</v>
      </c>
    </row>
    <row r="434">
      <c r="A434" s="1" t="s">
        <v>171</v>
      </c>
      <c r="E434" s="27" t="s">
        <v>905</v>
      </c>
    </row>
    <row r="435" ht="89.25">
      <c r="A435" s="1" t="s">
        <v>172</v>
      </c>
      <c r="E435" s="33" t="s">
        <v>903</v>
      </c>
    </row>
    <row r="436">
      <c r="A436" s="1" t="s">
        <v>173</v>
      </c>
      <c r="E436" s="27" t="s">
        <v>167</v>
      </c>
    </row>
    <row r="437" ht="25.5">
      <c r="A437" s="1" t="s">
        <v>165</v>
      </c>
      <c r="B437" s="1">
        <v>155</v>
      </c>
      <c r="C437" s="26" t="s">
        <v>906</v>
      </c>
      <c r="D437" t="s">
        <v>167</v>
      </c>
      <c r="E437" s="27" t="s">
        <v>907</v>
      </c>
      <c r="F437" s="28" t="s">
        <v>447</v>
      </c>
      <c r="G437" s="29">
        <v>462.28199999999998</v>
      </c>
      <c r="H437" s="28">
        <v>0.00013999999999999999</v>
      </c>
      <c r="I437" s="30">
        <f>ROUND(G437*H437,P4)</f>
        <v>0</v>
      </c>
      <c r="L437" s="31">
        <v>0</v>
      </c>
      <c r="M437" s="24">
        <f>ROUND(G437*L437,P4)</f>
        <v>0</v>
      </c>
      <c r="N437" s="25" t="s">
        <v>185</v>
      </c>
      <c r="O437" s="32">
        <f>M437*AA437</f>
        <v>0</v>
      </c>
      <c r="P437" s="1">
        <v>3</v>
      </c>
      <c r="AA437" s="1">
        <f>IF(P437=1,$O$3,IF(P437=2,$O$4,$O$5))</f>
        <v>0</v>
      </c>
    </row>
    <row r="438" ht="38.25">
      <c r="A438" s="1" t="s">
        <v>171</v>
      </c>
      <c r="E438" s="27" t="s">
        <v>908</v>
      </c>
    </row>
    <row r="439" ht="38.25">
      <c r="A439" s="1" t="s">
        <v>172</v>
      </c>
      <c r="E439" s="33" t="s">
        <v>909</v>
      </c>
    </row>
    <row r="440">
      <c r="A440" s="1" t="s">
        <v>173</v>
      </c>
      <c r="E440" s="27" t="s">
        <v>167</v>
      </c>
    </row>
    <row r="441" ht="25.5">
      <c r="A441" s="1" t="s">
        <v>165</v>
      </c>
      <c r="B441" s="1">
        <v>156</v>
      </c>
      <c r="C441" s="26" t="s">
        <v>910</v>
      </c>
      <c r="D441" t="s">
        <v>167</v>
      </c>
      <c r="E441" s="27" t="s">
        <v>907</v>
      </c>
      <c r="F441" s="28" t="s">
        <v>447</v>
      </c>
      <c r="G441" s="29">
        <v>102.92400000000001</v>
      </c>
      <c r="H441" s="28">
        <v>0.00027999999999999998</v>
      </c>
      <c r="I441" s="30">
        <f>ROUND(G441*H441,P4)</f>
        <v>0</v>
      </c>
      <c r="L441" s="31">
        <v>0</v>
      </c>
      <c r="M441" s="24">
        <f>ROUND(G441*L441,P4)</f>
        <v>0</v>
      </c>
      <c r="N441" s="25" t="s">
        <v>185</v>
      </c>
      <c r="O441" s="32">
        <f>M441*AA441</f>
        <v>0</v>
      </c>
      <c r="P441" s="1">
        <v>3</v>
      </c>
      <c r="AA441" s="1">
        <f>IF(P441=1,$O$3,IF(P441=2,$O$4,$O$5))</f>
        <v>0</v>
      </c>
    </row>
    <row r="442" ht="38.25">
      <c r="A442" s="1" t="s">
        <v>171</v>
      </c>
      <c r="E442" s="27" t="s">
        <v>911</v>
      </c>
    </row>
    <row r="443" ht="38.25">
      <c r="A443" s="1" t="s">
        <v>172</v>
      </c>
      <c r="E443" s="33" t="s">
        <v>912</v>
      </c>
    </row>
    <row r="444">
      <c r="A444" s="1" t="s">
        <v>173</v>
      </c>
      <c r="E444" s="27" t="s">
        <v>167</v>
      </c>
    </row>
    <row r="445" ht="25.5">
      <c r="A445" s="1" t="s">
        <v>165</v>
      </c>
      <c r="B445" s="1">
        <v>157</v>
      </c>
      <c r="C445" s="26" t="s">
        <v>913</v>
      </c>
      <c r="D445" t="s">
        <v>167</v>
      </c>
      <c r="E445" s="27" t="s">
        <v>907</v>
      </c>
      <c r="F445" s="28" t="s">
        <v>447</v>
      </c>
      <c r="G445" s="29">
        <v>11.664</v>
      </c>
      <c r="H445" s="28">
        <v>0.00042000000000000002</v>
      </c>
      <c r="I445" s="30">
        <f>ROUND(G445*H445,P4)</f>
        <v>0</v>
      </c>
      <c r="L445" s="31">
        <v>0</v>
      </c>
      <c r="M445" s="24">
        <f>ROUND(G445*L445,P4)</f>
        <v>0</v>
      </c>
      <c r="N445" s="25" t="s">
        <v>185</v>
      </c>
      <c r="O445" s="32">
        <f>M445*AA445</f>
        <v>0</v>
      </c>
      <c r="P445" s="1">
        <v>3</v>
      </c>
      <c r="AA445" s="1">
        <f>IF(P445=1,$O$3,IF(P445=2,$O$4,$O$5))</f>
        <v>0</v>
      </c>
    </row>
    <row r="446" ht="38.25">
      <c r="A446" s="1" t="s">
        <v>171</v>
      </c>
      <c r="E446" s="27" t="s">
        <v>914</v>
      </c>
    </row>
    <row r="447" ht="38.25">
      <c r="A447" s="1" t="s">
        <v>172</v>
      </c>
      <c r="E447" s="33" t="s">
        <v>915</v>
      </c>
    </row>
    <row r="448">
      <c r="A448" s="1" t="s">
        <v>173</v>
      </c>
      <c r="E448" s="27" t="s">
        <v>167</v>
      </c>
    </row>
    <row r="449" ht="25.5">
      <c r="A449" s="1" t="s">
        <v>165</v>
      </c>
      <c r="B449" s="1">
        <v>160</v>
      </c>
      <c r="C449" s="26" t="s">
        <v>916</v>
      </c>
      <c r="D449" t="s">
        <v>167</v>
      </c>
      <c r="E449" s="27" t="s">
        <v>917</v>
      </c>
      <c r="F449" s="28" t="s">
        <v>447</v>
      </c>
      <c r="G449" s="29">
        <v>576.87</v>
      </c>
      <c r="H449" s="28">
        <v>0</v>
      </c>
      <c r="I449" s="30">
        <f>ROUND(G449*H449,P4)</f>
        <v>0</v>
      </c>
      <c r="L449" s="31">
        <v>0</v>
      </c>
      <c r="M449" s="24">
        <f>ROUND(G449*L449,P4)</f>
        <v>0</v>
      </c>
      <c r="N449" s="25" t="s">
        <v>185</v>
      </c>
      <c r="O449" s="32">
        <f>M449*AA449</f>
        <v>0</v>
      </c>
      <c r="P449" s="1">
        <v>3</v>
      </c>
      <c r="AA449" s="1">
        <f>IF(P449=1,$O$3,IF(P449=2,$O$4,$O$5))</f>
        <v>0</v>
      </c>
    </row>
    <row r="450" ht="25.5">
      <c r="A450" s="1" t="s">
        <v>171</v>
      </c>
      <c r="E450" s="27" t="s">
        <v>917</v>
      </c>
    </row>
    <row r="451" ht="38.25">
      <c r="A451" s="1" t="s">
        <v>172</v>
      </c>
      <c r="E451" s="33" t="s">
        <v>918</v>
      </c>
    </row>
    <row r="452">
      <c r="A452" s="1" t="s">
        <v>173</v>
      </c>
      <c r="E452" s="27" t="s">
        <v>167</v>
      </c>
    </row>
    <row r="453" ht="25.5">
      <c r="A453" s="1" t="s">
        <v>165</v>
      </c>
      <c r="B453" s="1">
        <v>163</v>
      </c>
      <c r="C453" s="26" t="s">
        <v>919</v>
      </c>
      <c r="D453" t="s">
        <v>167</v>
      </c>
      <c r="E453" s="27" t="s">
        <v>920</v>
      </c>
      <c r="F453" s="28" t="s">
        <v>192</v>
      </c>
      <c r="G453" s="29">
        <v>313.39999999999998</v>
      </c>
      <c r="H453" s="28">
        <v>0</v>
      </c>
      <c r="I453" s="30">
        <f>ROUND(G453*H453,P4)</f>
        <v>0</v>
      </c>
      <c r="L453" s="31">
        <v>0</v>
      </c>
      <c r="M453" s="24">
        <f>ROUND(G453*L453,P4)</f>
        <v>0</v>
      </c>
      <c r="N453" s="25" t="s">
        <v>185</v>
      </c>
      <c r="O453" s="32">
        <f>M453*AA453</f>
        <v>0</v>
      </c>
      <c r="P453" s="1">
        <v>3</v>
      </c>
      <c r="AA453" s="1">
        <f>IF(P453=1,$O$3,IF(P453=2,$O$4,$O$5))</f>
        <v>0</v>
      </c>
    </row>
    <row r="454" ht="25.5">
      <c r="A454" s="1" t="s">
        <v>171</v>
      </c>
      <c r="E454" s="27" t="s">
        <v>920</v>
      </c>
    </row>
    <row r="455" ht="140.25">
      <c r="A455" s="1" t="s">
        <v>172</v>
      </c>
      <c r="E455" s="33" t="s">
        <v>921</v>
      </c>
    </row>
    <row r="456">
      <c r="A456" s="1" t="s">
        <v>173</v>
      </c>
      <c r="E456" s="27" t="s">
        <v>167</v>
      </c>
    </row>
    <row r="457" ht="25.5">
      <c r="A457" s="1" t="s">
        <v>165</v>
      </c>
      <c r="B457" s="1">
        <v>150</v>
      </c>
      <c r="C457" s="26" t="s">
        <v>922</v>
      </c>
      <c r="D457" t="s">
        <v>167</v>
      </c>
      <c r="E457" s="27" t="s">
        <v>923</v>
      </c>
      <c r="F457" s="28" t="s">
        <v>447</v>
      </c>
      <c r="G457" s="29">
        <v>24.57</v>
      </c>
      <c r="H457" s="28">
        <v>0</v>
      </c>
      <c r="I457" s="30">
        <f>ROUND(G457*H457,P4)</f>
        <v>0</v>
      </c>
      <c r="L457" s="31">
        <v>0</v>
      </c>
      <c r="M457" s="24">
        <f>ROUND(G457*L457,P4)</f>
        <v>0</v>
      </c>
      <c r="N457" s="25" t="s">
        <v>185</v>
      </c>
      <c r="O457" s="32">
        <f>M457*AA457</f>
        <v>0</v>
      </c>
      <c r="P457" s="1">
        <v>3</v>
      </c>
      <c r="AA457" s="1">
        <f>IF(P457=1,$O$3,IF(P457=2,$O$4,$O$5))</f>
        <v>0</v>
      </c>
    </row>
    <row r="458" ht="25.5">
      <c r="A458" s="1" t="s">
        <v>171</v>
      </c>
      <c r="E458" s="27" t="s">
        <v>923</v>
      </c>
    </row>
    <row r="459" ht="89.25">
      <c r="A459" s="1" t="s">
        <v>172</v>
      </c>
      <c r="E459" s="33" t="s">
        <v>924</v>
      </c>
    </row>
    <row r="460">
      <c r="A460" s="1" t="s">
        <v>173</v>
      </c>
      <c r="E460" s="27" t="s">
        <v>167</v>
      </c>
    </row>
    <row r="461" ht="25.5">
      <c r="A461" s="1" t="s">
        <v>165</v>
      </c>
      <c r="B461" s="1">
        <v>161</v>
      </c>
      <c r="C461" s="26" t="s">
        <v>925</v>
      </c>
      <c r="D461" t="s">
        <v>167</v>
      </c>
      <c r="E461" s="27" t="s">
        <v>926</v>
      </c>
      <c r="F461" s="28" t="s">
        <v>447</v>
      </c>
      <c r="G461" s="29">
        <v>122.012</v>
      </c>
      <c r="H461" s="28">
        <v>0</v>
      </c>
      <c r="I461" s="30">
        <f>ROUND(G461*H461,P4)</f>
        <v>0</v>
      </c>
      <c r="L461" s="31">
        <v>0</v>
      </c>
      <c r="M461" s="24">
        <f>ROUND(G461*L461,P4)</f>
        <v>0</v>
      </c>
      <c r="N461" s="25" t="s">
        <v>185</v>
      </c>
      <c r="O461" s="32">
        <f>M461*AA461</f>
        <v>0</v>
      </c>
      <c r="P461" s="1">
        <v>3</v>
      </c>
      <c r="AA461" s="1">
        <f>IF(P461=1,$O$3,IF(P461=2,$O$4,$O$5))</f>
        <v>0</v>
      </c>
    </row>
    <row r="462" ht="25.5">
      <c r="A462" s="1" t="s">
        <v>171</v>
      </c>
      <c r="E462" s="27" t="s">
        <v>926</v>
      </c>
    </row>
    <row r="463" ht="140.25">
      <c r="A463" s="1" t="s">
        <v>172</v>
      </c>
      <c r="E463" s="33" t="s">
        <v>927</v>
      </c>
    </row>
    <row r="464">
      <c r="A464" s="1" t="s">
        <v>173</v>
      </c>
      <c r="E464" s="27" t="s">
        <v>167</v>
      </c>
    </row>
    <row r="465" ht="25.5">
      <c r="A465" s="1" t="s">
        <v>165</v>
      </c>
      <c r="B465" s="1">
        <v>153</v>
      </c>
      <c r="C465" s="26" t="s">
        <v>928</v>
      </c>
      <c r="D465" t="s">
        <v>167</v>
      </c>
      <c r="E465" s="27" t="s">
        <v>929</v>
      </c>
      <c r="F465" s="28" t="s">
        <v>447</v>
      </c>
      <c r="G465" s="29">
        <v>24.57</v>
      </c>
      <c r="H465" s="28">
        <v>0.00093999999999999997</v>
      </c>
      <c r="I465" s="30">
        <f>ROUND(G465*H465,P4)</f>
        <v>0</v>
      </c>
      <c r="L465" s="31">
        <v>0</v>
      </c>
      <c r="M465" s="24">
        <f>ROUND(G465*L465,P4)</f>
        <v>0</v>
      </c>
      <c r="N465" s="25" t="s">
        <v>185</v>
      </c>
      <c r="O465" s="32">
        <f>M465*AA465</f>
        <v>0</v>
      </c>
      <c r="P465" s="1">
        <v>3</v>
      </c>
      <c r="AA465" s="1">
        <f>IF(P465=1,$O$3,IF(P465=2,$O$4,$O$5))</f>
        <v>0</v>
      </c>
    </row>
    <row r="466" ht="25.5">
      <c r="A466" s="1" t="s">
        <v>171</v>
      </c>
      <c r="E466" s="27" t="s">
        <v>929</v>
      </c>
    </row>
    <row r="467" ht="89.25">
      <c r="A467" s="1" t="s">
        <v>172</v>
      </c>
      <c r="E467" s="33" t="s">
        <v>924</v>
      </c>
    </row>
    <row r="468">
      <c r="A468" s="1" t="s">
        <v>173</v>
      </c>
      <c r="E468" s="27" t="s">
        <v>167</v>
      </c>
    </row>
    <row r="469" ht="25.5">
      <c r="A469" s="1" t="s">
        <v>165</v>
      </c>
      <c r="B469" s="1">
        <v>158</v>
      </c>
      <c r="C469" s="26" t="s">
        <v>930</v>
      </c>
      <c r="D469" t="s">
        <v>167</v>
      </c>
      <c r="E469" s="27" t="s">
        <v>931</v>
      </c>
      <c r="F469" s="28" t="s">
        <v>447</v>
      </c>
      <c r="G469" s="29">
        <v>122.012</v>
      </c>
      <c r="H469" s="28">
        <v>0.00076999999999999996</v>
      </c>
      <c r="I469" s="30">
        <f>ROUND(G469*H469,P4)</f>
        <v>0</v>
      </c>
      <c r="L469" s="31">
        <v>0</v>
      </c>
      <c r="M469" s="24">
        <f>ROUND(G469*L469,P4)</f>
        <v>0</v>
      </c>
      <c r="N469" s="25" t="s">
        <v>185</v>
      </c>
      <c r="O469" s="32">
        <f>M469*AA469</f>
        <v>0</v>
      </c>
      <c r="P469" s="1">
        <v>3</v>
      </c>
      <c r="AA469" s="1">
        <f>IF(P469=1,$O$3,IF(P469=2,$O$4,$O$5))</f>
        <v>0</v>
      </c>
    </row>
    <row r="470" ht="25.5">
      <c r="A470" s="1" t="s">
        <v>171</v>
      </c>
      <c r="E470" s="27" t="s">
        <v>931</v>
      </c>
    </row>
    <row r="471" ht="140.25">
      <c r="A471" s="1" t="s">
        <v>172</v>
      </c>
      <c r="E471" s="33" t="s">
        <v>927</v>
      </c>
    </row>
    <row r="472">
      <c r="A472" s="1" t="s">
        <v>173</v>
      </c>
      <c r="E472" s="27" t="s">
        <v>167</v>
      </c>
    </row>
    <row r="473">
      <c r="A473" s="1" t="s">
        <v>165</v>
      </c>
      <c r="B473" s="1">
        <v>168</v>
      </c>
      <c r="C473" s="26" t="s">
        <v>932</v>
      </c>
      <c r="D473" t="s">
        <v>167</v>
      </c>
      <c r="E473" s="27" t="s">
        <v>933</v>
      </c>
      <c r="F473" s="28" t="s">
        <v>447</v>
      </c>
      <c r="G473" s="29">
        <v>576.87</v>
      </c>
      <c r="H473" s="28">
        <v>0</v>
      </c>
      <c r="I473" s="30">
        <f>ROUND(G473*H473,P4)</f>
        <v>0</v>
      </c>
      <c r="L473" s="31">
        <v>0</v>
      </c>
      <c r="M473" s="24">
        <f>ROUND(G473*L473,P4)</f>
        <v>0</v>
      </c>
      <c r="N473" s="25" t="s">
        <v>167</v>
      </c>
      <c r="O473" s="32">
        <f>M473*AA473</f>
        <v>0</v>
      </c>
      <c r="P473" s="1">
        <v>3</v>
      </c>
      <c r="AA473" s="1">
        <f>IF(P473=1,$O$3,IF(P473=2,$O$4,$O$5))</f>
        <v>0</v>
      </c>
    </row>
    <row r="474">
      <c r="A474" s="1" t="s">
        <v>171</v>
      </c>
      <c r="E474" s="27" t="s">
        <v>933</v>
      </c>
    </row>
    <row r="475" ht="38.25">
      <c r="A475" s="1" t="s">
        <v>172</v>
      </c>
      <c r="E475" s="33" t="s">
        <v>918</v>
      </c>
    </row>
    <row r="476">
      <c r="A476" s="1" t="s">
        <v>173</v>
      </c>
      <c r="E476" s="27" t="s">
        <v>167</v>
      </c>
    </row>
    <row r="477">
      <c r="A477" s="1" t="s">
        <v>165</v>
      </c>
      <c r="B477" s="1">
        <v>169</v>
      </c>
      <c r="C477" s="26" t="s">
        <v>934</v>
      </c>
      <c r="D477" t="s">
        <v>167</v>
      </c>
      <c r="E477" s="27" t="s">
        <v>935</v>
      </c>
      <c r="F477" s="28" t="s">
        <v>936</v>
      </c>
      <c r="G477" s="29">
        <v>13.5</v>
      </c>
      <c r="H477" s="28">
        <v>0</v>
      </c>
      <c r="I477" s="30">
        <f>ROUND(G477*H477,P4)</f>
        <v>0</v>
      </c>
      <c r="L477" s="31">
        <v>0</v>
      </c>
      <c r="M477" s="24">
        <f>ROUND(G477*L477,P4)</f>
        <v>0</v>
      </c>
      <c r="N477" s="25" t="s">
        <v>167</v>
      </c>
      <c r="O477" s="32">
        <f>M477*AA477</f>
        <v>0</v>
      </c>
      <c r="P477" s="1">
        <v>3</v>
      </c>
      <c r="AA477" s="1">
        <f>IF(P477=1,$O$3,IF(P477=2,$O$4,$O$5))</f>
        <v>0</v>
      </c>
    </row>
    <row r="478">
      <c r="A478" s="1" t="s">
        <v>171</v>
      </c>
      <c r="E478" s="27" t="s">
        <v>935</v>
      </c>
    </row>
    <row r="479" ht="38.25">
      <c r="A479" s="1" t="s">
        <v>172</v>
      </c>
      <c r="E479" s="33" t="s">
        <v>893</v>
      </c>
    </row>
    <row r="480">
      <c r="A480" s="1" t="s">
        <v>173</v>
      </c>
      <c r="E480" s="27" t="s">
        <v>167</v>
      </c>
    </row>
    <row r="481">
      <c r="A481" s="1" t="s">
        <v>165</v>
      </c>
      <c r="B481" s="1">
        <v>170</v>
      </c>
      <c r="C481" s="26" t="s">
        <v>937</v>
      </c>
      <c r="D481" t="s">
        <v>167</v>
      </c>
      <c r="E481" s="27" t="s">
        <v>938</v>
      </c>
      <c r="F481" s="28" t="s">
        <v>936</v>
      </c>
      <c r="G481" s="29">
        <v>20.5</v>
      </c>
      <c r="H481" s="28">
        <v>0</v>
      </c>
      <c r="I481" s="30">
        <f>ROUND(G481*H481,P4)</f>
        <v>0</v>
      </c>
      <c r="L481" s="31">
        <v>0</v>
      </c>
      <c r="M481" s="24">
        <f>ROUND(G481*L481,P4)</f>
        <v>0</v>
      </c>
      <c r="N481" s="25" t="s">
        <v>167</v>
      </c>
      <c r="O481" s="32">
        <f>M481*AA481</f>
        <v>0</v>
      </c>
      <c r="P481" s="1">
        <v>3</v>
      </c>
      <c r="AA481" s="1">
        <f>IF(P481=1,$O$3,IF(P481=2,$O$4,$O$5))</f>
        <v>0</v>
      </c>
    </row>
    <row r="482">
      <c r="A482" s="1" t="s">
        <v>171</v>
      </c>
      <c r="E482" s="27" t="s">
        <v>938</v>
      </c>
    </row>
    <row r="483" ht="63.75">
      <c r="A483" s="1" t="s">
        <v>172</v>
      </c>
      <c r="E483" s="33" t="s">
        <v>939</v>
      </c>
    </row>
    <row r="484">
      <c r="A484" s="1" t="s">
        <v>173</v>
      </c>
      <c r="E484" s="27" t="s">
        <v>167</v>
      </c>
    </row>
    <row r="485">
      <c r="A485" s="1" t="s">
        <v>165</v>
      </c>
      <c r="B485" s="1">
        <v>171</v>
      </c>
      <c r="C485" s="26" t="s">
        <v>940</v>
      </c>
      <c r="D485" t="s">
        <v>167</v>
      </c>
      <c r="E485" s="27" t="s">
        <v>941</v>
      </c>
      <c r="F485" s="28" t="s">
        <v>936</v>
      </c>
      <c r="G485" s="29">
        <v>7</v>
      </c>
      <c r="H485" s="28">
        <v>0</v>
      </c>
      <c r="I485" s="30">
        <f>ROUND(G485*H485,P4)</f>
        <v>0</v>
      </c>
      <c r="L485" s="31">
        <v>0</v>
      </c>
      <c r="M485" s="24">
        <f>ROUND(G485*L485,P4)</f>
        <v>0</v>
      </c>
      <c r="N485" s="25" t="s">
        <v>167</v>
      </c>
      <c r="O485" s="32">
        <f>M485*AA485</f>
        <v>0</v>
      </c>
      <c r="P485" s="1">
        <v>3</v>
      </c>
      <c r="AA485" s="1">
        <f>IF(P485=1,$O$3,IF(P485=2,$O$4,$O$5))</f>
        <v>0</v>
      </c>
    </row>
    <row r="486">
      <c r="A486" s="1" t="s">
        <v>171</v>
      </c>
      <c r="E486" s="27" t="s">
        <v>941</v>
      </c>
    </row>
    <row r="487" ht="38.25">
      <c r="A487" s="1" t="s">
        <v>172</v>
      </c>
      <c r="E487" s="33" t="s">
        <v>890</v>
      </c>
    </row>
    <row r="488">
      <c r="A488" s="1" t="s">
        <v>173</v>
      </c>
      <c r="E488" s="27" t="s">
        <v>167</v>
      </c>
    </row>
    <row r="489" ht="25.5">
      <c r="A489" s="1" t="s">
        <v>165</v>
      </c>
      <c r="B489" s="1">
        <v>172</v>
      </c>
      <c r="C489" s="26" t="s">
        <v>942</v>
      </c>
      <c r="D489" t="s">
        <v>167</v>
      </c>
      <c r="E489" s="27" t="s">
        <v>943</v>
      </c>
      <c r="F489" s="28" t="s">
        <v>432</v>
      </c>
      <c r="G489" s="29">
        <v>2.4580000000000002</v>
      </c>
      <c r="H489" s="28">
        <v>0</v>
      </c>
      <c r="I489" s="30">
        <f>ROUND(G489*H489,P4)</f>
        <v>0</v>
      </c>
      <c r="L489" s="31">
        <v>0</v>
      </c>
      <c r="M489" s="24">
        <f>ROUND(G489*L489,P4)</f>
        <v>0</v>
      </c>
      <c r="N489" s="25" t="s">
        <v>185</v>
      </c>
      <c r="O489" s="32">
        <f>M489*AA489</f>
        <v>0</v>
      </c>
      <c r="P489" s="1">
        <v>3</v>
      </c>
      <c r="AA489" s="1">
        <f>IF(P489=1,$O$3,IF(P489=2,$O$4,$O$5))</f>
        <v>0</v>
      </c>
    </row>
    <row r="490" ht="25.5">
      <c r="A490" s="1" t="s">
        <v>171</v>
      </c>
      <c r="E490" s="27" t="s">
        <v>943</v>
      </c>
    </row>
    <row r="491">
      <c r="A491" s="1" t="s">
        <v>172</v>
      </c>
    </row>
    <row r="492">
      <c r="A492" s="1" t="s">
        <v>173</v>
      </c>
      <c r="E492" s="27" t="s">
        <v>167</v>
      </c>
    </row>
    <row r="493" ht="25.5">
      <c r="A493" s="1" t="s">
        <v>165</v>
      </c>
      <c r="B493" s="1">
        <v>173</v>
      </c>
      <c r="C493" s="26" t="s">
        <v>944</v>
      </c>
      <c r="D493" t="s">
        <v>167</v>
      </c>
      <c r="E493" s="27" t="s">
        <v>945</v>
      </c>
      <c r="F493" s="28" t="s">
        <v>432</v>
      </c>
      <c r="G493" s="29">
        <v>2.4580000000000002</v>
      </c>
      <c r="H493" s="28">
        <v>0</v>
      </c>
      <c r="I493" s="30">
        <f>ROUND(G493*H493,P4)</f>
        <v>0</v>
      </c>
      <c r="L493" s="31">
        <v>0</v>
      </c>
      <c r="M493" s="24">
        <f>ROUND(G493*L493,P4)</f>
        <v>0</v>
      </c>
      <c r="N493" s="25" t="s">
        <v>185</v>
      </c>
      <c r="O493" s="32">
        <f>M493*AA493</f>
        <v>0</v>
      </c>
      <c r="P493" s="1">
        <v>3</v>
      </c>
      <c r="AA493" s="1">
        <f>IF(P493=1,$O$3,IF(P493=2,$O$4,$O$5))</f>
        <v>0</v>
      </c>
    </row>
    <row r="494" ht="38.25">
      <c r="A494" s="1" t="s">
        <v>171</v>
      </c>
      <c r="E494" s="27" t="s">
        <v>946</v>
      </c>
    </row>
    <row r="495">
      <c r="A495" s="1" t="s">
        <v>172</v>
      </c>
    </row>
    <row r="496">
      <c r="A496" s="1" t="s">
        <v>173</v>
      </c>
      <c r="E496" s="27" t="s">
        <v>167</v>
      </c>
    </row>
    <row r="497">
      <c r="A497" s="1" t="s">
        <v>162</v>
      </c>
      <c r="C497" s="22" t="s">
        <v>947</v>
      </c>
      <c r="E497" s="23" t="s">
        <v>948</v>
      </c>
      <c r="L497" s="24">
        <f>SUMIFS(L498:L545,A498:A545,"P")</f>
        <v>0</v>
      </c>
      <c r="M497" s="24">
        <f>SUMIFS(M498:M545,A498:A545,"P")</f>
        <v>0</v>
      </c>
      <c r="N497" s="25"/>
    </row>
    <row r="498">
      <c r="A498" s="1" t="s">
        <v>165</v>
      </c>
      <c r="B498" s="1">
        <v>176</v>
      </c>
      <c r="C498" s="26" t="s">
        <v>949</v>
      </c>
      <c r="D498" t="s">
        <v>167</v>
      </c>
      <c r="E498" s="27" t="s">
        <v>950</v>
      </c>
      <c r="F498" s="28" t="s">
        <v>447</v>
      </c>
      <c r="G498" s="29">
        <v>25.442</v>
      </c>
      <c r="H498" s="28">
        <v>0.0030000000000000001</v>
      </c>
      <c r="I498" s="30">
        <f>ROUND(G498*H498,P4)</f>
        <v>0</v>
      </c>
      <c r="L498" s="31">
        <v>0</v>
      </c>
      <c r="M498" s="24">
        <f>ROUND(G498*L498,P4)</f>
        <v>0</v>
      </c>
      <c r="N498" s="25" t="s">
        <v>185</v>
      </c>
      <c r="O498" s="32">
        <f>M498*AA498</f>
        <v>0</v>
      </c>
      <c r="P498" s="1">
        <v>3</v>
      </c>
      <c r="AA498" s="1">
        <f>IF(P498=1,$O$3,IF(P498=2,$O$4,$O$5))</f>
        <v>0</v>
      </c>
    </row>
    <row r="499">
      <c r="A499" s="1" t="s">
        <v>171</v>
      </c>
      <c r="E499" s="27" t="s">
        <v>950</v>
      </c>
    </row>
    <row r="500" ht="63.75">
      <c r="A500" s="1" t="s">
        <v>172</v>
      </c>
      <c r="E500" s="33" t="s">
        <v>951</v>
      </c>
    </row>
    <row r="501">
      <c r="A501" s="1" t="s">
        <v>173</v>
      </c>
      <c r="E501" s="27" t="s">
        <v>167</v>
      </c>
    </row>
    <row r="502">
      <c r="A502" s="1" t="s">
        <v>165</v>
      </c>
      <c r="B502" s="1">
        <v>178</v>
      </c>
      <c r="C502" s="26" t="s">
        <v>949</v>
      </c>
      <c r="D502" t="s">
        <v>394</v>
      </c>
      <c r="E502" s="27" t="s">
        <v>950</v>
      </c>
      <c r="F502" s="28" t="s">
        <v>447</v>
      </c>
      <c r="G502" s="29">
        <v>1211.4269999999999</v>
      </c>
      <c r="H502" s="28">
        <v>0.0030000000000000001</v>
      </c>
      <c r="I502" s="30">
        <f>ROUND(G502*H502,P4)</f>
        <v>0</v>
      </c>
      <c r="L502" s="31">
        <v>0</v>
      </c>
      <c r="M502" s="24">
        <f>ROUND(G502*L502,P4)</f>
        <v>0</v>
      </c>
      <c r="N502" s="25" t="s">
        <v>185</v>
      </c>
      <c r="O502" s="32">
        <f>M502*AA502</f>
        <v>0</v>
      </c>
      <c r="P502" s="1">
        <v>3</v>
      </c>
      <c r="AA502" s="1">
        <f>IF(P502=1,$O$3,IF(P502=2,$O$4,$O$5))</f>
        <v>0</v>
      </c>
    </row>
    <row r="503">
      <c r="A503" s="1" t="s">
        <v>171</v>
      </c>
      <c r="E503" s="27" t="s">
        <v>950</v>
      </c>
    </row>
    <row r="504" ht="38.25">
      <c r="A504" s="1" t="s">
        <v>172</v>
      </c>
      <c r="E504" s="33" t="s">
        <v>952</v>
      </c>
    </row>
    <row r="505">
      <c r="A505" s="1" t="s">
        <v>173</v>
      </c>
      <c r="E505" s="27" t="s">
        <v>167</v>
      </c>
    </row>
    <row r="506">
      <c r="A506" s="1" t="s">
        <v>165</v>
      </c>
      <c r="B506" s="1">
        <v>183</v>
      </c>
      <c r="C506" s="26" t="s">
        <v>953</v>
      </c>
      <c r="D506" t="s">
        <v>167</v>
      </c>
      <c r="E506" s="27" t="s">
        <v>954</v>
      </c>
      <c r="F506" s="28" t="s">
        <v>424</v>
      </c>
      <c r="G506" s="29">
        <v>0.16200000000000001</v>
      </c>
      <c r="H506" s="28">
        <v>0.029999999999999999</v>
      </c>
      <c r="I506" s="30">
        <f>ROUND(G506*H506,P4)</f>
        <v>0</v>
      </c>
      <c r="L506" s="31">
        <v>0</v>
      </c>
      <c r="M506" s="24">
        <f>ROUND(G506*L506,P4)</f>
        <v>0</v>
      </c>
      <c r="N506" s="25" t="s">
        <v>185</v>
      </c>
      <c r="O506" s="32">
        <f>M506*AA506</f>
        <v>0</v>
      </c>
      <c r="P506" s="1">
        <v>3</v>
      </c>
      <c r="AA506" s="1">
        <f>IF(P506=1,$O$3,IF(P506=2,$O$4,$O$5))</f>
        <v>0</v>
      </c>
    </row>
    <row r="507">
      <c r="A507" s="1" t="s">
        <v>171</v>
      </c>
      <c r="E507" s="27" t="s">
        <v>954</v>
      </c>
    </row>
    <row r="508" ht="38.25">
      <c r="A508" s="1" t="s">
        <v>172</v>
      </c>
      <c r="E508" s="33" t="s">
        <v>955</v>
      </c>
    </row>
    <row r="509">
      <c r="A509" s="1" t="s">
        <v>173</v>
      </c>
      <c r="E509" s="27" t="s">
        <v>167</v>
      </c>
    </row>
    <row r="510">
      <c r="A510" s="1" t="s">
        <v>165</v>
      </c>
      <c r="B510" s="1">
        <v>181</v>
      </c>
      <c r="C510" s="26" t="s">
        <v>956</v>
      </c>
      <c r="D510" t="s">
        <v>167</v>
      </c>
      <c r="E510" s="27" t="s">
        <v>957</v>
      </c>
      <c r="F510" s="28" t="s">
        <v>447</v>
      </c>
      <c r="G510" s="29">
        <v>62.445999999999998</v>
      </c>
      <c r="H510" s="28">
        <v>0.0015</v>
      </c>
      <c r="I510" s="30">
        <f>ROUND(G510*H510,P4)</f>
        <v>0</v>
      </c>
      <c r="L510" s="31">
        <v>0</v>
      </c>
      <c r="M510" s="24">
        <f>ROUND(G510*L510,P4)</f>
        <v>0</v>
      </c>
      <c r="N510" s="25" t="s">
        <v>718</v>
      </c>
      <c r="O510" s="32">
        <f>M510*AA510</f>
        <v>0</v>
      </c>
      <c r="P510" s="1">
        <v>3</v>
      </c>
      <c r="AA510" s="1">
        <f>IF(P510=1,$O$3,IF(P510=2,$O$4,$O$5))</f>
        <v>0</v>
      </c>
    </row>
    <row r="511">
      <c r="A511" s="1" t="s">
        <v>171</v>
      </c>
      <c r="E511" s="27" t="s">
        <v>957</v>
      </c>
    </row>
    <row r="512" ht="38.25">
      <c r="A512" s="1" t="s">
        <v>172</v>
      </c>
      <c r="E512" s="33" t="s">
        <v>958</v>
      </c>
    </row>
    <row r="513">
      <c r="A513" s="1" t="s">
        <v>173</v>
      </c>
      <c r="E513" s="27" t="s">
        <v>167</v>
      </c>
    </row>
    <row r="514">
      <c r="A514" s="1" t="s">
        <v>165</v>
      </c>
      <c r="B514" s="1">
        <v>175</v>
      </c>
      <c r="C514" s="26" t="s">
        <v>959</v>
      </c>
      <c r="D514" t="s">
        <v>167</v>
      </c>
      <c r="E514" s="27" t="s">
        <v>960</v>
      </c>
      <c r="F514" s="28" t="s">
        <v>447</v>
      </c>
      <c r="G514" s="29">
        <v>34.692</v>
      </c>
      <c r="H514" s="28">
        <v>0.0030000000000000001</v>
      </c>
      <c r="I514" s="30">
        <f>ROUND(G514*H514,P4)</f>
        <v>0</v>
      </c>
      <c r="L514" s="31">
        <v>0</v>
      </c>
      <c r="M514" s="24">
        <f>ROUND(G514*L514,P4)</f>
        <v>0</v>
      </c>
      <c r="N514" s="25" t="s">
        <v>718</v>
      </c>
      <c r="O514" s="32">
        <f>M514*AA514</f>
        <v>0</v>
      </c>
      <c r="P514" s="1">
        <v>3</v>
      </c>
      <c r="AA514" s="1">
        <f>IF(P514=1,$O$3,IF(P514=2,$O$4,$O$5))</f>
        <v>0</v>
      </c>
    </row>
    <row r="515">
      <c r="A515" s="1" t="s">
        <v>171</v>
      </c>
      <c r="E515" s="27" t="s">
        <v>960</v>
      </c>
    </row>
    <row r="516" ht="38.25">
      <c r="A516" s="1" t="s">
        <v>172</v>
      </c>
      <c r="E516" s="33" t="s">
        <v>961</v>
      </c>
    </row>
    <row r="517">
      <c r="A517" s="1" t="s">
        <v>173</v>
      </c>
      <c r="E517" s="27" t="s">
        <v>167</v>
      </c>
    </row>
    <row r="518">
      <c r="A518" s="1" t="s">
        <v>165</v>
      </c>
      <c r="B518" s="1">
        <v>180</v>
      </c>
      <c r="C518" s="26" t="s">
        <v>716</v>
      </c>
      <c r="D518" t="s">
        <v>167</v>
      </c>
      <c r="E518" s="27" t="s">
        <v>717</v>
      </c>
      <c r="F518" s="28" t="s">
        <v>447</v>
      </c>
      <c r="G518" s="29">
        <v>19.614000000000001</v>
      </c>
      <c r="H518" s="28">
        <v>0.0035999999999999999</v>
      </c>
      <c r="I518" s="30">
        <f>ROUND(G518*H518,P4)</f>
        <v>0</v>
      </c>
      <c r="L518" s="31">
        <v>0</v>
      </c>
      <c r="M518" s="24">
        <f>ROUND(G518*L518,P4)</f>
        <v>0</v>
      </c>
      <c r="N518" s="25" t="s">
        <v>718</v>
      </c>
      <c r="O518" s="32">
        <f>M518*AA518</f>
        <v>0</v>
      </c>
      <c r="P518" s="1">
        <v>3</v>
      </c>
      <c r="AA518" s="1">
        <f>IF(P518=1,$O$3,IF(P518=2,$O$4,$O$5))</f>
        <v>0</v>
      </c>
    </row>
    <row r="519">
      <c r="A519" s="1" t="s">
        <v>171</v>
      </c>
      <c r="E519" s="27" t="s">
        <v>717</v>
      </c>
    </row>
    <row r="520" ht="63.75">
      <c r="A520" s="1" t="s">
        <v>172</v>
      </c>
      <c r="E520" s="33" t="s">
        <v>962</v>
      </c>
    </row>
    <row r="521">
      <c r="A521" s="1" t="s">
        <v>173</v>
      </c>
      <c r="E521" s="27" t="s">
        <v>167</v>
      </c>
    </row>
    <row r="522">
      <c r="A522" s="1" t="s">
        <v>165</v>
      </c>
      <c r="B522" s="1">
        <v>179</v>
      </c>
      <c r="C522" s="26" t="s">
        <v>963</v>
      </c>
      <c r="D522" t="s">
        <v>167</v>
      </c>
      <c r="E522" s="27" t="s">
        <v>964</v>
      </c>
      <c r="F522" s="28" t="s">
        <v>447</v>
      </c>
      <c r="G522" s="29">
        <v>39.648000000000003</v>
      </c>
      <c r="H522" s="28">
        <v>0.0066</v>
      </c>
      <c r="I522" s="30">
        <f>ROUND(G522*H522,P4)</f>
        <v>0</v>
      </c>
      <c r="L522" s="31">
        <v>0</v>
      </c>
      <c r="M522" s="24">
        <f>ROUND(G522*L522,P4)</f>
        <v>0</v>
      </c>
      <c r="N522" s="25" t="s">
        <v>718</v>
      </c>
      <c r="O522" s="32">
        <f>M522*AA522</f>
        <v>0</v>
      </c>
      <c r="P522" s="1">
        <v>3</v>
      </c>
      <c r="AA522" s="1">
        <f>IF(P522=1,$O$3,IF(P522=2,$O$4,$O$5))</f>
        <v>0</v>
      </c>
    </row>
    <row r="523">
      <c r="A523" s="1" t="s">
        <v>171</v>
      </c>
      <c r="E523" s="27" t="s">
        <v>964</v>
      </c>
    </row>
    <row r="524" ht="38.25">
      <c r="A524" s="1" t="s">
        <v>172</v>
      </c>
      <c r="E524" s="33" t="s">
        <v>965</v>
      </c>
    </row>
    <row r="525">
      <c r="A525" s="1" t="s">
        <v>173</v>
      </c>
      <c r="E525" s="27" t="s">
        <v>167</v>
      </c>
    </row>
    <row r="526" ht="25.5">
      <c r="A526" s="1" t="s">
        <v>165</v>
      </c>
      <c r="B526" s="1">
        <v>174</v>
      </c>
      <c r="C526" s="26" t="s">
        <v>966</v>
      </c>
      <c r="D526" t="s">
        <v>167</v>
      </c>
      <c r="E526" s="27" t="s">
        <v>967</v>
      </c>
      <c r="F526" s="28" t="s">
        <v>447</v>
      </c>
      <c r="G526" s="29">
        <v>57.270000000000003</v>
      </c>
      <c r="H526" s="28">
        <v>0.0060000000000000001</v>
      </c>
      <c r="I526" s="30">
        <f>ROUND(G526*H526,P4)</f>
        <v>0</v>
      </c>
      <c r="L526" s="31">
        <v>0</v>
      </c>
      <c r="M526" s="24">
        <f>ROUND(G526*L526,P4)</f>
        <v>0</v>
      </c>
      <c r="N526" s="25" t="s">
        <v>718</v>
      </c>
      <c r="O526" s="32">
        <f>M526*AA526</f>
        <v>0</v>
      </c>
      <c r="P526" s="1">
        <v>3</v>
      </c>
      <c r="AA526" s="1">
        <f>IF(P526=1,$O$3,IF(P526=2,$O$4,$O$5))</f>
        <v>0</v>
      </c>
    </row>
    <row r="527" ht="25.5">
      <c r="A527" s="1" t="s">
        <v>171</v>
      </c>
      <c r="E527" s="27" t="s">
        <v>967</v>
      </c>
    </row>
    <row r="528" ht="89.25">
      <c r="A528" s="1" t="s">
        <v>172</v>
      </c>
      <c r="E528" s="33" t="s">
        <v>968</v>
      </c>
    </row>
    <row r="529">
      <c r="A529" s="1" t="s">
        <v>173</v>
      </c>
      <c r="E529" s="27" t="s">
        <v>167</v>
      </c>
    </row>
    <row r="530" ht="25.5">
      <c r="A530" s="1" t="s">
        <v>165</v>
      </c>
      <c r="B530" s="1">
        <v>177</v>
      </c>
      <c r="C530" s="26" t="s">
        <v>969</v>
      </c>
      <c r="D530" t="s">
        <v>167</v>
      </c>
      <c r="E530" s="27" t="s">
        <v>970</v>
      </c>
      <c r="F530" s="28" t="s">
        <v>447</v>
      </c>
      <c r="G530" s="29">
        <v>1269.652</v>
      </c>
      <c r="H530" s="28">
        <v>0.00012</v>
      </c>
      <c r="I530" s="30">
        <f>ROUND(G530*H530,P4)</f>
        <v>0</v>
      </c>
      <c r="L530" s="31">
        <v>0</v>
      </c>
      <c r="M530" s="24">
        <f>ROUND(G530*L530,P4)</f>
        <v>0</v>
      </c>
      <c r="N530" s="25" t="s">
        <v>185</v>
      </c>
      <c r="O530" s="32">
        <f>M530*AA530</f>
        <v>0</v>
      </c>
      <c r="P530" s="1">
        <v>3</v>
      </c>
      <c r="AA530" s="1">
        <f>IF(P530=1,$O$3,IF(P530=2,$O$4,$O$5))</f>
        <v>0</v>
      </c>
    </row>
    <row r="531" ht="25.5">
      <c r="A531" s="1" t="s">
        <v>171</v>
      </c>
      <c r="E531" s="27" t="s">
        <v>970</v>
      </c>
    </row>
    <row r="532" ht="127.5">
      <c r="A532" s="1" t="s">
        <v>172</v>
      </c>
      <c r="E532" s="33" t="s">
        <v>971</v>
      </c>
    </row>
    <row r="533">
      <c r="A533" s="1" t="s">
        <v>173</v>
      </c>
      <c r="E533" s="27" t="s">
        <v>167</v>
      </c>
    </row>
    <row r="534" ht="25.5">
      <c r="A534" s="1" t="s">
        <v>165</v>
      </c>
      <c r="B534" s="1">
        <v>182</v>
      </c>
      <c r="C534" s="26" t="s">
        <v>972</v>
      </c>
      <c r="D534" t="s">
        <v>167</v>
      </c>
      <c r="E534" s="27" t="s">
        <v>973</v>
      </c>
      <c r="F534" s="28" t="s">
        <v>192</v>
      </c>
      <c r="G534" s="29">
        <v>13.5</v>
      </c>
      <c r="H534" s="28">
        <v>3.0000000000000001E-05</v>
      </c>
      <c r="I534" s="30">
        <f>ROUND(G534*H534,P4)</f>
        <v>0</v>
      </c>
      <c r="L534" s="31">
        <v>0</v>
      </c>
      <c r="M534" s="24">
        <f>ROUND(G534*L534,P4)</f>
        <v>0</v>
      </c>
      <c r="N534" s="25" t="s">
        <v>185</v>
      </c>
      <c r="O534" s="32">
        <f>M534*AA534</f>
        <v>0</v>
      </c>
      <c r="P534" s="1">
        <v>3</v>
      </c>
      <c r="AA534" s="1">
        <f>IF(P534=1,$O$3,IF(P534=2,$O$4,$O$5))</f>
        <v>0</v>
      </c>
    </row>
    <row r="535" ht="25.5">
      <c r="A535" s="1" t="s">
        <v>171</v>
      </c>
      <c r="E535" s="27" t="s">
        <v>973</v>
      </c>
    </row>
    <row r="536" ht="38.25">
      <c r="A536" s="1" t="s">
        <v>172</v>
      </c>
      <c r="E536" s="33" t="s">
        <v>893</v>
      </c>
    </row>
    <row r="537">
      <c r="A537" s="1" t="s">
        <v>173</v>
      </c>
      <c r="E537" s="27" t="s">
        <v>167</v>
      </c>
    </row>
    <row r="538" ht="25.5">
      <c r="A538" s="1" t="s">
        <v>165</v>
      </c>
      <c r="B538" s="1">
        <v>184</v>
      </c>
      <c r="C538" s="26" t="s">
        <v>974</v>
      </c>
      <c r="D538" t="s">
        <v>167</v>
      </c>
      <c r="E538" s="27" t="s">
        <v>975</v>
      </c>
      <c r="F538" s="28" t="s">
        <v>432</v>
      </c>
      <c r="G538" s="29">
        <v>4.742</v>
      </c>
      <c r="H538" s="28">
        <v>0</v>
      </c>
      <c r="I538" s="30">
        <f>ROUND(G538*H538,P4)</f>
        <v>0</v>
      </c>
      <c r="L538" s="31">
        <v>0</v>
      </c>
      <c r="M538" s="24">
        <f>ROUND(G538*L538,P4)</f>
        <v>0</v>
      </c>
      <c r="N538" s="25" t="s">
        <v>185</v>
      </c>
      <c r="O538" s="32">
        <f>M538*AA538</f>
        <v>0</v>
      </c>
      <c r="P538" s="1">
        <v>3</v>
      </c>
      <c r="AA538" s="1">
        <f>IF(P538=1,$O$3,IF(P538=2,$O$4,$O$5))</f>
        <v>0</v>
      </c>
    </row>
    <row r="539" ht="25.5">
      <c r="A539" s="1" t="s">
        <v>171</v>
      </c>
      <c r="E539" s="27" t="s">
        <v>975</v>
      </c>
    </row>
    <row r="540">
      <c r="A540" s="1" t="s">
        <v>172</v>
      </c>
    </row>
    <row r="541">
      <c r="A541" s="1" t="s">
        <v>173</v>
      </c>
      <c r="E541" s="27" t="s">
        <v>167</v>
      </c>
    </row>
    <row r="542" ht="25.5">
      <c r="A542" s="1" t="s">
        <v>165</v>
      </c>
      <c r="B542" s="1">
        <v>185</v>
      </c>
      <c r="C542" s="26" t="s">
        <v>976</v>
      </c>
      <c r="D542" t="s">
        <v>167</v>
      </c>
      <c r="E542" s="27" t="s">
        <v>977</v>
      </c>
      <c r="F542" s="28" t="s">
        <v>432</v>
      </c>
      <c r="G542" s="29">
        <v>4.742</v>
      </c>
      <c r="H542" s="28">
        <v>0</v>
      </c>
      <c r="I542" s="30">
        <f>ROUND(G542*H542,P4)</f>
        <v>0</v>
      </c>
      <c r="L542" s="31">
        <v>0</v>
      </c>
      <c r="M542" s="24">
        <f>ROUND(G542*L542,P4)</f>
        <v>0</v>
      </c>
      <c r="N542" s="25" t="s">
        <v>185</v>
      </c>
      <c r="O542" s="32">
        <f>M542*AA542</f>
        <v>0</v>
      </c>
      <c r="P542" s="1">
        <v>3</v>
      </c>
      <c r="AA542" s="1">
        <f>IF(P542=1,$O$3,IF(P542=2,$O$4,$O$5))</f>
        <v>0</v>
      </c>
    </row>
    <row r="543" ht="38.25">
      <c r="A543" s="1" t="s">
        <v>171</v>
      </c>
      <c r="E543" s="27" t="s">
        <v>978</v>
      </c>
    </row>
    <row r="544">
      <c r="A544" s="1" t="s">
        <v>172</v>
      </c>
    </row>
    <row r="545">
      <c r="A545" s="1" t="s">
        <v>173</v>
      </c>
      <c r="E545" s="27" t="s">
        <v>167</v>
      </c>
    </row>
    <row r="546">
      <c r="A546" s="1" t="s">
        <v>162</v>
      </c>
      <c r="C546" s="22" t="s">
        <v>208</v>
      </c>
      <c r="E546" s="23" t="s">
        <v>209</v>
      </c>
      <c r="L546" s="24">
        <f>SUMIFS(L547:L550,A547:A550,"P")</f>
        <v>0</v>
      </c>
      <c r="M546" s="24">
        <f>SUMIFS(M547:M550,A547:A550,"P")</f>
        <v>0</v>
      </c>
      <c r="N546" s="25"/>
    </row>
    <row r="547">
      <c r="A547" s="1" t="s">
        <v>165</v>
      </c>
      <c r="B547" s="1">
        <v>186</v>
      </c>
      <c r="C547" s="26" t="s">
        <v>979</v>
      </c>
      <c r="D547" t="s">
        <v>167</v>
      </c>
      <c r="E547" s="27" t="s">
        <v>980</v>
      </c>
      <c r="F547" s="28" t="s">
        <v>169</v>
      </c>
      <c r="G547" s="29">
        <v>1</v>
      </c>
      <c r="H547" s="28">
        <v>0</v>
      </c>
      <c r="I547" s="30">
        <f>ROUND(G547*H547,P4)</f>
        <v>0</v>
      </c>
      <c r="L547" s="31">
        <v>0</v>
      </c>
      <c r="M547" s="24">
        <f>ROUND(G547*L547,P4)</f>
        <v>0</v>
      </c>
      <c r="N547" s="25" t="s">
        <v>167</v>
      </c>
      <c r="O547" s="32">
        <f>M547*AA547</f>
        <v>0</v>
      </c>
      <c r="P547" s="1">
        <v>3</v>
      </c>
      <c r="AA547" s="1">
        <f>IF(P547=1,$O$3,IF(P547=2,$O$4,$O$5))</f>
        <v>0</v>
      </c>
    </row>
    <row r="548">
      <c r="A548" s="1" t="s">
        <v>171</v>
      </c>
      <c r="E548" s="27" t="s">
        <v>980</v>
      </c>
    </row>
    <row r="549">
      <c r="A549" s="1" t="s">
        <v>172</v>
      </c>
    </row>
    <row r="550">
      <c r="A550" s="1" t="s">
        <v>173</v>
      </c>
      <c r="E550" s="27" t="s">
        <v>167</v>
      </c>
    </row>
    <row r="551">
      <c r="A551" s="1" t="s">
        <v>162</v>
      </c>
      <c r="C551" s="22" t="s">
        <v>981</v>
      </c>
      <c r="E551" s="23" t="s">
        <v>982</v>
      </c>
      <c r="L551" s="24">
        <f>SUMIFS(L552:L575,A552:A575,"P")</f>
        <v>0</v>
      </c>
      <c r="M551" s="24">
        <f>SUMIFS(M552:M575,A552:A575,"P")</f>
        <v>0</v>
      </c>
      <c r="N551" s="25"/>
    </row>
    <row r="552" ht="25.5">
      <c r="A552" s="1" t="s">
        <v>165</v>
      </c>
      <c r="B552" s="1">
        <v>187</v>
      </c>
      <c r="C552" s="26" t="s">
        <v>983</v>
      </c>
      <c r="D552" t="s">
        <v>167</v>
      </c>
      <c r="E552" s="27" t="s">
        <v>984</v>
      </c>
      <c r="F552" s="28" t="s">
        <v>447</v>
      </c>
      <c r="G552" s="29">
        <v>51.920000000000002</v>
      </c>
      <c r="H552" s="28">
        <v>0.0079600000000000001</v>
      </c>
      <c r="I552" s="30">
        <f>ROUND(G552*H552,P4)</f>
        <v>0</v>
      </c>
      <c r="L552" s="31">
        <v>0</v>
      </c>
      <c r="M552" s="24">
        <f>ROUND(G552*L552,P4)</f>
        <v>0</v>
      </c>
      <c r="N552" s="25" t="s">
        <v>185</v>
      </c>
      <c r="O552" s="32">
        <f>M552*AA552</f>
        <v>0</v>
      </c>
      <c r="P552" s="1">
        <v>3</v>
      </c>
      <c r="AA552" s="1">
        <f>IF(P552=1,$O$3,IF(P552=2,$O$4,$O$5))</f>
        <v>0</v>
      </c>
    </row>
    <row r="553" ht="25.5">
      <c r="A553" s="1" t="s">
        <v>171</v>
      </c>
      <c r="E553" s="27" t="s">
        <v>984</v>
      </c>
    </row>
    <row r="554" ht="38.25">
      <c r="A554" s="1" t="s">
        <v>172</v>
      </c>
      <c r="E554" s="33" t="s">
        <v>985</v>
      </c>
    </row>
    <row r="555">
      <c r="A555" s="1" t="s">
        <v>173</v>
      </c>
      <c r="E555" s="27" t="s">
        <v>167</v>
      </c>
    </row>
    <row r="556" ht="25.5">
      <c r="A556" s="1" t="s">
        <v>165</v>
      </c>
      <c r="B556" s="1">
        <v>188</v>
      </c>
      <c r="C556" s="26" t="s">
        <v>986</v>
      </c>
      <c r="D556" t="s">
        <v>167</v>
      </c>
      <c r="E556" s="27" t="s">
        <v>987</v>
      </c>
      <c r="F556" s="28" t="s">
        <v>447</v>
      </c>
      <c r="G556" s="29">
        <v>118.976</v>
      </c>
      <c r="H556" s="28">
        <v>0.01136</v>
      </c>
      <c r="I556" s="30">
        <f>ROUND(G556*H556,P4)</f>
        <v>0</v>
      </c>
      <c r="L556" s="31">
        <v>0</v>
      </c>
      <c r="M556" s="24">
        <f>ROUND(G556*L556,P4)</f>
        <v>0</v>
      </c>
      <c r="N556" s="25" t="s">
        <v>185</v>
      </c>
      <c r="O556" s="32">
        <f>M556*AA556</f>
        <v>0</v>
      </c>
      <c r="P556" s="1">
        <v>3</v>
      </c>
      <c r="AA556" s="1">
        <f>IF(P556=1,$O$3,IF(P556=2,$O$4,$O$5))</f>
        <v>0</v>
      </c>
    </row>
    <row r="557" ht="25.5">
      <c r="A557" s="1" t="s">
        <v>171</v>
      </c>
      <c r="E557" s="27" t="s">
        <v>988</v>
      </c>
    </row>
    <row r="558" ht="102">
      <c r="A558" s="1" t="s">
        <v>172</v>
      </c>
      <c r="E558" s="33" t="s">
        <v>989</v>
      </c>
    </row>
    <row r="559">
      <c r="A559" s="1" t="s">
        <v>173</v>
      </c>
      <c r="E559" s="27" t="s">
        <v>167</v>
      </c>
    </row>
    <row r="560" ht="25.5">
      <c r="A560" s="1" t="s">
        <v>165</v>
      </c>
      <c r="B560" s="1">
        <v>189</v>
      </c>
      <c r="C560" s="26" t="s">
        <v>990</v>
      </c>
      <c r="D560" t="s">
        <v>167</v>
      </c>
      <c r="E560" s="27" t="s">
        <v>991</v>
      </c>
      <c r="F560" s="28" t="s">
        <v>424</v>
      </c>
      <c r="G560" s="29">
        <v>2.5139999999999998</v>
      </c>
      <c r="H560" s="28">
        <v>0.023369999999999998</v>
      </c>
      <c r="I560" s="30">
        <f>ROUND(G560*H560,P4)</f>
        <v>0</v>
      </c>
      <c r="L560" s="31">
        <v>0</v>
      </c>
      <c r="M560" s="24">
        <f>ROUND(G560*L560,P4)</f>
        <v>0</v>
      </c>
      <c r="N560" s="25" t="s">
        <v>185</v>
      </c>
      <c r="O560" s="32">
        <f>M560*AA560</f>
        <v>0</v>
      </c>
      <c r="P560" s="1">
        <v>3</v>
      </c>
      <c r="AA560" s="1">
        <f>IF(P560=1,$O$3,IF(P560=2,$O$4,$O$5))</f>
        <v>0</v>
      </c>
    </row>
    <row r="561" ht="25.5">
      <c r="A561" s="1" t="s">
        <v>171</v>
      </c>
      <c r="E561" s="27" t="s">
        <v>991</v>
      </c>
    </row>
    <row r="562" ht="89.25">
      <c r="A562" s="1" t="s">
        <v>172</v>
      </c>
      <c r="E562" s="33" t="s">
        <v>992</v>
      </c>
    </row>
    <row r="563">
      <c r="A563" s="1" t="s">
        <v>173</v>
      </c>
      <c r="E563" s="27" t="s">
        <v>167</v>
      </c>
    </row>
    <row r="564">
      <c r="A564" s="1" t="s">
        <v>165</v>
      </c>
      <c r="B564" s="1">
        <v>190</v>
      </c>
      <c r="C564" s="26" t="s">
        <v>993</v>
      </c>
      <c r="D564" t="s">
        <v>167</v>
      </c>
      <c r="E564" s="27" t="s">
        <v>994</v>
      </c>
      <c r="F564" s="28" t="s">
        <v>447</v>
      </c>
      <c r="G564" s="29">
        <v>27.100000000000001</v>
      </c>
      <c r="H564" s="28">
        <v>0</v>
      </c>
      <c r="I564" s="30">
        <f>ROUND(G564*H564,P4)</f>
        <v>0</v>
      </c>
      <c r="L564" s="31">
        <v>0</v>
      </c>
      <c r="M564" s="24">
        <f>ROUND(G564*L564,P4)</f>
        <v>0</v>
      </c>
      <c r="N564" s="25" t="s">
        <v>185</v>
      </c>
      <c r="O564" s="32">
        <f>M564*AA564</f>
        <v>0</v>
      </c>
      <c r="P564" s="1">
        <v>3</v>
      </c>
      <c r="AA564" s="1">
        <f>IF(P564=1,$O$3,IF(P564=2,$O$4,$O$5))</f>
        <v>0</v>
      </c>
    </row>
    <row r="565">
      <c r="A565" s="1" t="s">
        <v>171</v>
      </c>
      <c r="E565" s="27" t="s">
        <v>994</v>
      </c>
    </row>
    <row r="566" ht="76.5">
      <c r="A566" s="1" t="s">
        <v>172</v>
      </c>
      <c r="E566" s="33" t="s">
        <v>995</v>
      </c>
    </row>
    <row r="567">
      <c r="A567" s="1" t="s">
        <v>173</v>
      </c>
      <c r="E567" s="27" t="s">
        <v>167</v>
      </c>
    </row>
    <row r="568" ht="25.5">
      <c r="A568" s="1" t="s">
        <v>165</v>
      </c>
      <c r="B568" s="1">
        <v>191</v>
      </c>
      <c r="C568" s="26" t="s">
        <v>996</v>
      </c>
      <c r="D568" t="s">
        <v>167</v>
      </c>
      <c r="E568" s="27" t="s">
        <v>997</v>
      </c>
      <c r="F568" s="28" t="s">
        <v>432</v>
      </c>
      <c r="G568" s="29">
        <v>1.8240000000000001</v>
      </c>
      <c r="H568" s="28">
        <v>0</v>
      </c>
      <c r="I568" s="30">
        <f>ROUND(G568*H568,P4)</f>
        <v>0</v>
      </c>
      <c r="L568" s="31">
        <v>0</v>
      </c>
      <c r="M568" s="24">
        <f>ROUND(G568*L568,P4)</f>
        <v>0</v>
      </c>
      <c r="N568" s="25" t="s">
        <v>185</v>
      </c>
      <c r="O568" s="32">
        <f>M568*AA568</f>
        <v>0</v>
      </c>
      <c r="P568" s="1">
        <v>3</v>
      </c>
      <c r="AA568" s="1">
        <f>IF(P568=1,$O$3,IF(P568=2,$O$4,$O$5))</f>
        <v>0</v>
      </c>
    </row>
    <row r="569" ht="25.5">
      <c r="A569" s="1" t="s">
        <v>171</v>
      </c>
      <c r="E569" s="27" t="s">
        <v>997</v>
      </c>
    </row>
    <row r="570">
      <c r="A570" s="1" t="s">
        <v>172</v>
      </c>
    </row>
    <row r="571">
      <c r="A571" s="1" t="s">
        <v>173</v>
      </c>
      <c r="E571" s="27" t="s">
        <v>167</v>
      </c>
    </row>
    <row r="572" ht="25.5">
      <c r="A572" s="1" t="s">
        <v>165</v>
      </c>
      <c r="B572" s="1">
        <v>192</v>
      </c>
      <c r="C572" s="26" t="s">
        <v>998</v>
      </c>
      <c r="D572" t="s">
        <v>167</v>
      </c>
      <c r="E572" s="27" t="s">
        <v>999</v>
      </c>
      <c r="F572" s="28" t="s">
        <v>432</v>
      </c>
      <c r="G572" s="29">
        <v>1.8240000000000001</v>
      </c>
      <c r="H572" s="28">
        <v>0</v>
      </c>
      <c r="I572" s="30">
        <f>ROUND(G572*H572,P4)</f>
        <v>0</v>
      </c>
      <c r="L572" s="31">
        <v>0</v>
      </c>
      <c r="M572" s="24">
        <f>ROUND(G572*L572,P4)</f>
        <v>0</v>
      </c>
      <c r="N572" s="25" t="s">
        <v>185</v>
      </c>
      <c r="O572" s="32">
        <f>M572*AA572</f>
        <v>0</v>
      </c>
      <c r="P572" s="1">
        <v>3</v>
      </c>
      <c r="AA572" s="1">
        <f>IF(P572=1,$O$3,IF(P572=2,$O$4,$O$5))</f>
        <v>0</v>
      </c>
    </row>
    <row r="573" ht="38.25">
      <c r="A573" s="1" t="s">
        <v>171</v>
      </c>
      <c r="E573" s="27" t="s">
        <v>1000</v>
      </c>
    </row>
    <row r="574">
      <c r="A574" s="1" t="s">
        <v>172</v>
      </c>
    </row>
    <row r="575">
      <c r="A575" s="1" t="s">
        <v>173</v>
      </c>
      <c r="E575" s="27" t="s">
        <v>167</v>
      </c>
    </row>
    <row r="576">
      <c r="A576" s="1" t="s">
        <v>162</v>
      </c>
      <c r="C576" s="22" t="s">
        <v>1001</v>
      </c>
      <c r="E576" s="23" t="s">
        <v>1002</v>
      </c>
      <c r="L576" s="24">
        <f>SUMIFS(L577:L596,A577:A596,"P")</f>
        <v>0</v>
      </c>
      <c r="M576" s="24">
        <f>SUMIFS(M577:M596,A577:A596,"P")</f>
        <v>0</v>
      </c>
      <c r="N576" s="25"/>
    </row>
    <row r="577" ht="38.25">
      <c r="A577" s="1" t="s">
        <v>165</v>
      </c>
      <c r="B577" s="1">
        <v>193</v>
      </c>
      <c r="C577" s="26" t="s">
        <v>1003</v>
      </c>
      <c r="D577" t="s">
        <v>167</v>
      </c>
      <c r="E577" s="27" t="s">
        <v>1004</v>
      </c>
      <c r="F577" s="28" t="s">
        <v>447</v>
      </c>
      <c r="G577" s="29">
        <v>114.33</v>
      </c>
      <c r="H577" s="28">
        <v>0.021870000000000001</v>
      </c>
      <c r="I577" s="30">
        <f>ROUND(G577*H577,P4)</f>
        <v>0</v>
      </c>
      <c r="L577" s="31">
        <v>0</v>
      </c>
      <c r="M577" s="24">
        <f>ROUND(G577*L577,P4)</f>
        <v>0</v>
      </c>
      <c r="N577" s="25" t="s">
        <v>185</v>
      </c>
      <c r="O577" s="32">
        <f>M577*AA577</f>
        <v>0</v>
      </c>
      <c r="P577" s="1">
        <v>3</v>
      </c>
      <c r="AA577" s="1">
        <f>IF(P577=1,$O$3,IF(P577=2,$O$4,$O$5))</f>
        <v>0</v>
      </c>
    </row>
    <row r="578" ht="38.25">
      <c r="A578" s="1" t="s">
        <v>171</v>
      </c>
      <c r="E578" s="27" t="s">
        <v>1005</v>
      </c>
    </row>
    <row r="579" ht="38.25">
      <c r="A579" s="1" t="s">
        <v>172</v>
      </c>
      <c r="E579" s="33" t="s">
        <v>1006</v>
      </c>
    </row>
    <row r="580">
      <c r="A580" s="1" t="s">
        <v>173</v>
      </c>
      <c r="E580" s="27" t="s">
        <v>167</v>
      </c>
    </row>
    <row r="581" ht="25.5">
      <c r="A581" s="1" t="s">
        <v>165</v>
      </c>
      <c r="B581" s="1">
        <v>194</v>
      </c>
      <c r="C581" s="26" t="s">
        <v>1007</v>
      </c>
      <c r="D581" t="s">
        <v>167</v>
      </c>
      <c r="E581" s="27" t="s">
        <v>1008</v>
      </c>
      <c r="F581" s="28" t="s">
        <v>447</v>
      </c>
      <c r="G581" s="29">
        <v>114.33</v>
      </c>
      <c r="H581" s="28">
        <v>0.0001</v>
      </c>
      <c r="I581" s="30">
        <f>ROUND(G581*H581,P4)</f>
        <v>0</v>
      </c>
      <c r="L581" s="31">
        <v>0</v>
      </c>
      <c r="M581" s="24">
        <f>ROUND(G581*L581,P4)</f>
        <v>0</v>
      </c>
      <c r="N581" s="25" t="s">
        <v>185</v>
      </c>
      <c r="O581" s="32">
        <f>M581*AA581</f>
        <v>0</v>
      </c>
      <c r="P581" s="1">
        <v>3</v>
      </c>
      <c r="AA581" s="1">
        <f>IF(P581=1,$O$3,IF(P581=2,$O$4,$O$5))</f>
        <v>0</v>
      </c>
    </row>
    <row r="582" ht="25.5">
      <c r="A582" s="1" t="s">
        <v>171</v>
      </c>
      <c r="E582" s="27" t="s">
        <v>1008</v>
      </c>
    </row>
    <row r="583">
      <c r="A583" s="1" t="s">
        <v>172</v>
      </c>
    </row>
    <row r="584">
      <c r="A584" s="1" t="s">
        <v>173</v>
      </c>
      <c r="E584" s="27" t="s">
        <v>167</v>
      </c>
    </row>
    <row r="585" ht="25.5">
      <c r="A585" s="1" t="s">
        <v>165</v>
      </c>
      <c r="B585" s="1">
        <v>195</v>
      </c>
      <c r="C585" s="26" t="s">
        <v>1009</v>
      </c>
      <c r="D585" t="s">
        <v>167</v>
      </c>
      <c r="E585" s="27" t="s">
        <v>1010</v>
      </c>
      <c r="F585" s="28" t="s">
        <v>447</v>
      </c>
      <c r="G585" s="29">
        <v>114.33</v>
      </c>
      <c r="H585" s="28">
        <v>0.0001</v>
      </c>
      <c r="I585" s="30">
        <f>ROUND(G585*H585,P4)</f>
        <v>0</v>
      </c>
      <c r="L585" s="31">
        <v>0</v>
      </c>
      <c r="M585" s="24">
        <f>ROUND(G585*L585,P4)</f>
        <v>0</v>
      </c>
      <c r="N585" s="25" t="s">
        <v>185</v>
      </c>
      <c r="O585" s="32">
        <f>M585*AA585</f>
        <v>0</v>
      </c>
      <c r="P585" s="1">
        <v>3</v>
      </c>
      <c r="AA585" s="1">
        <f>IF(P585=1,$O$3,IF(P585=2,$O$4,$O$5))</f>
        <v>0</v>
      </c>
    </row>
    <row r="586" ht="25.5">
      <c r="A586" s="1" t="s">
        <v>171</v>
      </c>
      <c r="E586" s="27" t="s">
        <v>1010</v>
      </c>
    </row>
    <row r="587">
      <c r="A587" s="1" t="s">
        <v>172</v>
      </c>
    </row>
    <row r="588">
      <c r="A588" s="1" t="s">
        <v>173</v>
      </c>
      <c r="E588" s="27" t="s">
        <v>167</v>
      </c>
    </row>
    <row r="589" ht="25.5">
      <c r="A589" s="1" t="s">
        <v>165</v>
      </c>
      <c r="B589" s="1">
        <v>196</v>
      </c>
      <c r="C589" s="26" t="s">
        <v>1011</v>
      </c>
      <c r="D589" t="s">
        <v>167</v>
      </c>
      <c r="E589" s="27" t="s">
        <v>1012</v>
      </c>
      <c r="F589" s="28" t="s">
        <v>432</v>
      </c>
      <c r="G589" s="29">
        <v>2.5230000000000001</v>
      </c>
      <c r="H589" s="28">
        <v>0</v>
      </c>
      <c r="I589" s="30">
        <f>ROUND(G589*H589,P4)</f>
        <v>0</v>
      </c>
      <c r="L589" s="31">
        <v>0</v>
      </c>
      <c r="M589" s="24">
        <f>ROUND(G589*L589,P4)</f>
        <v>0</v>
      </c>
      <c r="N589" s="25" t="s">
        <v>185</v>
      </c>
      <c r="O589" s="32">
        <f>M589*AA589</f>
        <v>0</v>
      </c>
      <c r="P589" s="1">
        <v>3</v>
      </c>
      <c r="AA589" s="1">
        <f>IF(P589=1,$O$3,IF(P589=2,$O$4,$O$5))</f>
        <v>0</v>
      </c>
    </row>
    <row r="590" ht="25.5">
      <c r="A590" s="1" t="s">
        <v>171</v>
      </c>
      <c r="E590" s="27" t="s">
        <v>1012</v>
      </c>
    </row>
    <row r="591">
      <c r="A591" s="1" t="s">
        <v>172</v>
      </c>
    </row>
    <row r="592">
      <c r="A592" s="1" t="s">
        <v>173</v>
      </c>
      <c r="E592" s="27" t="s">
        <v>167</v>
      </c>
    </row>
    <row r="593" ht="25.5">
      <c r="A593" s="1" t="s">
        <v>165</v>
      </c>
      <c r="B593" s="1">
        <v>197</v>
      </c>
      <c r="C593" s="26" t="s">
        <v>1013</v>
      </c>
      <c r="D593" t="s">
        <v>167</v>
      </c>
      <c r="E593" s="27" t="s">
        <v>1014</v>
      </c>
      <c r="F593" s="28" t="s">
        <v>432</v>
      </c>
      <c r="G593" s="29">
        <v>2.5230000000000001</v>
      </c>
      <c r="H593" s="28">
        <v>0</v>
      </c>
      <c r="I593" s="30">
        <f>ROUND(G593*H593,P4)</f>
        <v>0</v>
      </c>
      <c r="L593" s="31">
        <v>0</v>
      </c>
      <c r="M593" s="24">
        <f>ROUND(G593*L593,P4)</f>
        <v>0</v>
      </c>
      <c r="N593" s="25" t="s">
        <v>185</v>
      </c>
      <c r="O593" s="32">
        <f>M593*AA593</f>
        <v>0</v>
      </c>
      <c r="P593" s="1">
        <v>3</v>
      </c>
      <c r="AA593" s="1">
        <f>IF(P593=1,$O$3,IF(P593=2,$O$4,$O$5))</f>
        <v>0</v>
      </c>
    </row>
    <row r="594" ht="25.5">
      <c r="A594" s="1" t="s">
        <v>171</v>
      </c>
      <c r="E594" s="27" t="s">
        <v>1015</v>
      </c>
    </row>
    <row r="595">
      <c r="A595" s="1" t="s">
        <v>172</v>
      </c>
    </row>
    <row r="596">
      <c r="A596" s="1" t="s">
        <v>173</v>
      </c>
      <c r="E596" s="27" t="s">
        <v>167</v>
      </c>
    </row>
    <row r="597">
      <c r="A597" s="1" t="s">
        <v>162</v>
      </c>
      <c r="C597" s="22" t="s">
        <v>1016</v>
      </c>
      <c r="E597" s="23" t="s">
        <v>1017</v>
      </c>
      <c r="L597" s="24">
        <f>SUMIFS(L598:L689,A598:A689,"P")</f>
        <v>0</v>
      </c>
      <c r="M597" s="24">
        <f>SUMIFS(M598:M689,A598:A689,"P")</f>
        <v>0</v>
      </c>
      <c r="N597" s="25"/>
    </row>
    <row r="598">
      <c r="A598" s="1" t="s">
        <v>165</v>
      </c>
      <c r="B598" s="1">
        <v>216</v>
      </c>
      <c r="C598" s="26" t="s">
        <v>1018</v>
      </c>
      <c r="D598" t="s">
        <v>167</v>
      </c>
      <c r="E598" s="27" t="s">
        <v>1019</v>
      </c>
      <c r="F598" s="28" t="s">
        <v>201</v>
      </c>
      <c r="G598" s="29">
        <v>40</v>
      </c>
      <c r="H598" s="28">
        <v>0.00038000000000000002</v>
      </c>
      <c r="I598" s="30">
        <f>ROUND(G598*H598,P4)</f>
        <v>0</v>
      </c>
      <c r="L598" s="31">
        <v>0</v>
      </c>
      <c r="M598" s="24">
        <f>ROUND(G598*L598,P4)</f>
        <v>0</v>
      </c>
      <c r="N598" s="25" t="s">
        <v>185</v>
      </c>
      <c r="O598" s="32">
        <f>M598*AA598</f>
        <v>0</v>
      </c>
      <c r="P598" s="1">
        <v>3</v>
      </c>
      <c r="AA598" s="1">
        <f>IF(P598=1,$O$3,IF(P598=2,$O$4,$O$5))</f>
        <v>0</v>
      </c>
    </row>
    <row r="599">
      <c r="A599" s="1" t="s">
        <v>171</v>
      </c>
      <c r="E599" s="27" t="s">
        <v>1019</v>
      </c>
    </row>
    <row r="600">
      <c r="A600" s="1" t="s">
        <v>172</v>
      </c>
    </row>
    <row r="601">
      <c r="A601" s="1" t="s">
        <v>173</v>
      </c>
      <c r="E601" s="27" t="s">
        <v>167</v>
      </c>
    </row>
    <row r="602">
      <c r="A602" s="1" t="s">
        <v>165</v>
      </c>
      <c r="B602" s="1">
        <v>212</v>
      </c>
      <c r="C602" s="26" t="s">
        <v>1020</v>
      </c>
      <c r="D602" t="s">
        <v>167</v>
      </c>
      <c r="E602" s="27" t="s">
        <v>1021</v>
      </c>
      <c r="F602" s="28" t="s">
        <v>201</v>
      </c>
      <c r="G602" s="29">
        <v>100</v>
      </c>
      <c r="H602" s="28">
        <v>0.00093999999999999997</v>
      </c>
      <c r="I602" s="30">
        <f>ROUND(G602*H602,P4)</f>
        <v>0</v>
      </c>
      <c r="L602" s="31">
        <v>0</v>
      </c>
      <c r="M602" s="24">
        <f>ROUND(G602*L602,P4)</f>
        <v>0</v>
      </c>
      <c r="N602" s="25" t="s">
        <v>185</v>
      </c>
      <c r="O602" s="32">
        <f>M602*AA602</f>
        <v>0</v>
      </c>
      <c r="P602" s="1">
        <v>3</v>
      </c>
      <c r="AA602" s="1">
        <f>IF(P602=1,$O$3,IF(P602=2,$O$4,$O$5))</f>
        <v>0</v>
      </c>
    </row>
    <row r="603">
      <c r="A603" s="1" t="s">
        <v>171</v>
      </c>
      <c r="E603" s="27" t="s">
        <v>1021</v>
      </c>
    </row>
    <row r="604">
      <c r="A604" s="1" t="s">
        <v>172</v>
      </c>
    </row>
    <row r="605">
      <c r="A605" s="1" t="s">
        <v>173</v>
      </c>
      <c r="E605" s="27" t="s">
        <v>167</v>
      </c>
    </row>
    <row r="606">
      <c r="A606" s="1" t="s">
        <v>165</v>
      </c>
      <c r="B606" s="1">
        <v>198</v>
      </c>
      <c r="C606" s="26" t="s">
        <v>1022</v>
      </c>
      <c r="D606" t="s">
        <v>167</v>
      </c>
      <c r="E606" s="27" t="s">
        <v>1023</v>
      </c>
      <c r="F606" s="28" t="s">
        <v>447</v>
      </c>
      <c r="G606" s="29">
        <v>3.8500000000000001</v>
      </c>
      <c r="H606" s="28">
        <v>0</v>
      </c>
      <c r="I606" s="30">
        <f>ROUND(G606*H606,P4)</f>
        <v>0</v>
      </c>
      <c r="L606" s="31">
        <v>0</v>
      </c>
      <c r="M606" s="24">
        <f>ROUND(G606*L606,P4)</f>
        <v>0</v>
      </c>
      <c r="N606" s="25" t="s">
        <v>185</v>
      </c>
      <c r="O606" s="32">
        <f>M606*AA606</f>
        <v>0</v>
      </c>
      <c r="P606" s="1">
        <v>3</v>
      </c>
      <c r="AA606" s="1">
        <f>IF(P606=1,$O$3,IF(P606=2,$O$4,$O$5))</f>
        <v>0</v>
      </c>
    </row>
    <row r="607">
      <c r="A607" s="1" t="s">
        <v>171</v>
      </c>
      <c r="E607" s="27" t="s">
        <v>1023</v>
      </c>
    </row>
    <row r="608" ht="38.25">
      <c r="A608" s="1" t="s">
        <v>172</v>
      </c>
      <c r="E608" s="33" t="s">
        <v>1024</v>
      </c>
    </row>
    <row r="609">
      <c r="A609" s="1" t="s">
        <v>173</v>
      </c>
      <c r="E609" s="27" t="s">
        <v>167</v>
      </c>
    </row>
    <row r="610">
      <c r="A610" s="1" t="s">
        <v>165</v>
      </c>
      <c r="B610" s="1">
        <v>199</v>
      </c>
      <c r="C610" s="26" t="s">
        <v>1025</v>
      </c>
      <c r="D610" t="s">
        <v>167</v>
      </c>
      <c r="E610" s="27" t="s">
        <v>1026</v>
      </c>
      <c r="F610" s="28" t="s">
        <v>192</v>
      </c>
      <c r="G610" s="29">
        <v>95</v>
      </c>
      <c r="H610" s="28">
        <v>0</v>
      </c>
      <c r="I610" s="30">
        <f>ROUND(G610*H610,P4)</f>
        <v>0</v>
      </c>
      <c r="L610" s="31">
        <v>0</v>
      </c>
      <c r="M610" s="24">
        <f>ROUND(G610*L610,P4)</f>
        <v>0</v>
      </c>
      <c r="N610" s="25" t="s">
        <v>185</v>
      </c>
      <c r="O610" s="32">
        <f>M610*AA610</f>
        <v>0</v>
      </c>
      <c r="P610" s="1">
        <v>3</v>
      </c>
      <c r="AA610" s="1">
        <f>IF(P610=1,$O$3,IF(P610=2,$O$4,$O$5))</f>
        <v>0</v>
      </c>
    </row>
    <row r="611">
      <c r="A611" s="1" t="s">
        <v>171</v>
      </c>
      <c r="E611" s="27" t="s">
        <v>1026</v>
      </c>
    </row>
    <row r="612" ht="25.5">
      <c r="A612" s="1" t="s">
        <v>172</v>
      </c>
      <c r="E612" s="33" t="s">
        <v>1027</v>
      </c>
    </row>
    <row r="613">
      <c r="A613" s="1" t="s">
        <v>173</v>
      </c>
      <c r="E613" s="27" t="s">
        <v>167</v>
      </c>
    </row>
    <row r="614">
      <c r="A614" s="1" t="s">
        <v>165</v>
      </c>
      <c r="B614" s="1">
        <v>200</v>
      </c>
      <c r="C614" s="26" t="s">
        <v>1028</v>
      </c>
      <c r="D614" t="s">
        <v>167</v>
      </c>
      <c r="E614" s="27" t="s">
        <v>1029</v>
      </c>
      <c r="F614" s="28" t="s">
        <v>192</v>
      </c>
      <c r="G614" s="29">
        <v>25</v>
      </c>
      <c r="H614" s="28">
        <v>0</v>
      </c>
      <c r="I614" s="30">
        <f>ROUND(G614*H614,P4)</f>
        <v>0</v>
      </c>
      <c r="L614" s="31">
        <v>0</v>
      </c>
      <c r="M614" s="24">
        <f>ROUND(G614*L614,P4)</f>
        <v>0</v>
      </c>
      <c r="N614" s="25" t="s">
        <v>185</v>
      </c>
      <c r="O614" s="32">
        <f>M614*AA614</f>
        <v>0</v>
      </c>
      <c r="P614" s="1">
        <v>3</v>
      </c>
      <c r="AA614" s="1">
        <f>IF(P614=1,$O$3,IF(P614=2,$O$4,$O$5))</f>
        <v>0</v>
      </c>
    </row>
    <row r="615">
      <c r="A615" s="1" t="s">
        <v>171</v>
      </c>
      <c r="E615" s="27" t="s">
        <v>1029</v>
      </c>
    </row>
    <row r="616" ht="25.5">
      <c r="A616" s="1" t="s">
        <v>172</v>
      </c>
      <c r="E616" s="33" t="s">
        <v>1030</v>
      </c>
    </row>
    <row r="617">
      <c r="A617" s="1" t="s">
        <v>173</v>
      </c>
      <c r="E617" s="27" t="s">
        <v>167</v>
      </c>
    </row>
    <row r="618">
      <c r="A618" s="1" t="s">
        <v>165</v>
      </c>
      <c r="B618" s="1">
        <v>201</v>
      </c>
      <c r="C618" s="26" t="s">
        <v>1031</v>
      </c>
      <c r="D618" t="s">
        <v>167</v>
      </c>
      <c r="E618" s="27" t="s">
        <v>1032</v>
      </c>
      <c r="F618" s="28" t="s">
        <v>192</v>
      </c>
      <c r="G618" s="29">
        <v>26.699999999999999</v>
      </c>
      <c r="H618" s="28">
        <v>0</v>
      </c>
      <c r="I618" s="30">
        <f>ROUND(G618*H618,P4)</f>
        <v>0</v>
      </c>
      <c r="L618" s="31">
        <v>0</v>
      </c>
      <c r="M618" s="24">
        <f>ROUND(G618*L618,P4)</f>
        <v>0</v>
      </c>
      <c r="N618" s="25" t="s">
        <v>185</v>
      </c>
      <c r="O618" s="32">
        <f>M618*AA618</f>
        <v>0</v>
      </c>
      <c r="P618" s="1">
        <v>3</v>
      </c>
      <c r="AA618" s="1">
        <f>IF(P618=1,$O$3,IF(P618=2,$O$4,$O$5))</f>
        <v>0</v>
      </c>
    </row>
    <row r="619">
      <c r="A619" s="1" t="s">
        <v>171</v>
      </c>
      <c r="E619" s="27" t="s">
        <v>1032</v>
      </c>
    </row>
    <row r="620" ht="51">
      <c r="A620" s="1" t="s">
        <v>172</v>
      </c>
      <c r="E620" s="33" t="s">
        <v>1033</v>
      </c>
    </row>
    <row r="621">
      <c r="A621" s="1" t="s">
        <v>173</v>
      </c>
      <c r="E621" s="27" t="s">
        <v>167</v>
      </c>
    </row>
    <row r="622">
      <c r="A622" s="1" t="s">
        <v>165</v>
      </c>
      <c r="B622" s="1">
        <v>202</v>
      </c>
      <c r="C622" s="26" t="s">
        <v>1034</v>
      </c>
      <c r="D622" t="s">
        <v>167</v>
      </c>
      <c r="E622" s="27" t="s">
        <v>1035</v>
      </c>
      <c r="F622" s="28" t="s">
        <v>192</v>
      </c>
      <c r="G622" s="29">
        <v>95</v>
      </c>
      <c r="H622" s="28">
        <v>0</v>
      </c>
      <c r="I622" s="30">
        <f>ROUND(G622*H622,P4)</f>
        <v>0</v>
      </c>
      <c r="L622" s="31">
        <v>0</v>
      </c>
      <c r="M622" s="24">
        <f>ROUND(G622*L622,P4)</f>
        <v>0</v>
      </c>
      <c r="N622" s="25" t="s">
        <v>185</v>
      </c>
      <c r="O622" s="32">
        <f>M622*AA622</f>
        <v>0</v>
      </c>
      <c r="P622" s="1">
        <v>3</v>
      </c>
      <c r="AA622" s="1">
        <f>IF(P622=1,$O$3,IF(P622=2,$O$4,$O$5))</f>
        <v>0</v>
      </c>
    </row>
    <row r="623">
      <c r="A623" s="1" t="s">
        <v>171</v>
      </c>
      <c r="E623" s="27" t="s">
        <v>1035</v>
      </c>
    </row>
    <row r="624" ht="25.5">
      <c r="A624" s="1" t="s">
        <v>172</v>
      </c>
      <c r="E624" s="33" t="s">
        <v>1027</v>
      </c>
    </row>
    <row r="625">
      <c r="A625" s="1" t="s">
        <v>173</v>
      </c>
      <c r="E625" s="27" t="s">
        <v>167</v>
      </c>
    </row>
    <row r="626">
      <c r="A626" s="1" t="s">
        <v>165</v>
      </c>
      <c r="B626" s="1">
        <v>203</v>
      </c>
      <c r="C626" s="26" t="s">
        <v>1036</v>
      </c>
      <c r="D626" t="s">
        <v>167</v>
      </c>
      <c r="E626" s="27" t="s">
        <v>1037</v>
      </c>
      <c r="F626" s="28" t="s">
        <v>192</v>
      </c>
      <c r="G626" s="29">
        <v>49.200000000000003</v>
      </c>
      <c r="H626" s="28">
        <v>0</v>
      </c>
      <c r="I626" s="30">
        <f>ROUND(G626*H626,P4)</f>
        <v>0</v>
      </c>
      <c r="L626" s="31">
        <v>0</v>
      </c>
      <c r="M626" s="24">
        <f>ROUND(G626*L626,P4)</f>
        <v>0</v>
      </c>
      <c r="N626" s="25" t="s">
        <v>185</v>
      </c>
      <c r="O626" s="32">
        <f>M626*AA626</f>
        <v>0</v>
      </c>
      <c r="P626" s="1">
        <v>3</v>
      </c>
      <c r="AA626" s="1">
        <f>IF(P626=1,$O$3,IF(P626=2,$O$4,$O$5))</f>
        <v>0</v>
      </c>
    </row>
    <row r="627">
      <c r="A627" s="1" t="s">
        <v>171</v>
      </c>
      <c r="E627" s="27" t="s">
        <v>1037</v>
      </c>
    </row>
    <row r="628" ht="38.25">
      <c r="A628" s="1" t="s">
        <v>172</v>
      </c>
      <c r="E628" s="33" t="s">
        <v>1038</v>
      </c>
    </row>
    <row r="629">
      <c r="A629" s="1" t="s">
        <v>173</v>
      </c>
      <c r="E629" s="27" t="s">
        <v>167</v>
      </c>
    </row>
    <row r="630">
      <c r="A630" s="1" t="s">
        <v>165</v>
      </c>
      <c r="B630" s="1">
        <v>204</v>
      </c>
      <c r="C630" s="26" t="s">
        <v>1039</v>
      </c>
      <c r="D630" t="s">
        <v>167</v>
      </c>
      <c r="E630" s="27" t="s">
        <v>1040</v>
      </c>
      <c r="F630" s="28" t="s">
        <v>447</v>
      </c>
      <c r="G630" s="29">
        <v>5</v>
      </c>
      <c r="H630" s="28">
        <v>0</v>
      </c>
      <c r="I630" s="30">
        <f>ROUND(G630*H630,P4)</f>
        <v>0</v>
      </c>
      <c r="L630" s="31">
        <v>0</v>
      </c>
      <c r="M630" s="24">
        <f>ROUND(G630*L630,P4)</f>
        <v>0</v>
      </c>
      <c r="N630" s="25" t="s">
        <v>185</v>
      </c>
      <c r="O630" s="32">
        <f>M630*AA630</f>
        <v>0</v>
      </c>
      <c r="P630" s="1">
        <v>3</v>
      </c>
      <c r="AA630" s="1">
        <f>IF(P630=1,$O$3,IF(P630=2,$O$4,$O$5))</f>
        <v>0</v>
      </c>
    </row>
    <row r="631">
      <c r="A631" s="1" t="s">
        <v>171</v>
      </c>
      <c r="E631" s="27" t="s">
        <v>1040</v>
      </c>
    </row>
    <row r="632" ht="25.5">
      <c r="A632" s="1" t="s">
        <v>172</v>
      </c>
      <c r="E632" s="33" t="s">
        <v>1041</v>
      </c>
    </row>
    <row r="633">
      <c r="A633" s="1" t="s">
        <v>173</v>
      </c>
      <c r="E633" s="27" t="s">
        <v>167</v>
      </c>
    </row>
    <row r="634">
      <c r="A634" s="1" t="s">
        <v>165</v>
      </c>
      <c r="B634" s="1">
        <v>205</v>
      </c>
      <c r="C634" s="26" t="s">
        <v>1042</v>
      </c>
      <c r="D634" t="s">
        <v>167</v>
      </c>
      <c r="E634" s="27" t="s">
        <v>1043</v>
      </c>
      <c r="F634" s="28" t="s">
        <v>192</v>
      </c>
      <c r="G634" s="29">
        <v>96</v>
      </c>
      <c r="H634" s="28">
        <v>0</v>
      </c>
      <c r="I634" s="30">
        <f>ROUND(G634*H634,P4)</f>
        <v>0</v>
      </c>
      <c r="L634" s="31">
        <v>0</v>
      </c>
      <c r="M634" s="24">
        <f>ROUND(G634*L634,P4)</f>
        <v>0</v>
      </c>
      <c r="N634" s="25" t="s">
        <v>185</v>
      </c>
      <c r="O634" s="32">
        <f>M634*AA634</f>
        <v>0</v>
      </c>
      <c r="P634" s="1">
        <v>3</v>
      </c>
      <c r="AA634" s="1">
        <f>IF(P634=1,$O$3,IF(P634=2,$O$4,$O$5))</f>
        <v>0</v>
      </c>
    </row>
    <row r="635">
      <c r="A635" s="1" t="s">
        <v>171</v>
      </c>
      <c r="E635" s="27" t="s">
        <v>1043</v>
      </c>
    </row>
    <row r="636" ht="38.25">
      <c r="A636" s="1" t="s">
        <v>172</v>
      </c>
      <c r="E636" s="33" t="s">
        <v>1044</v>
      </c>
    </row>
    <row r="637">
      <c r="A637" s="1" t="s">
        <v>173</v>
      </c>
      <c r="E637" s="27" t="s">
        <v>167</v>
      </c>
    </row>
    <row r="638">
      <c r="A638" s="1" t="s">
        <v>165</v>
      </c>
      <c r="B638" s="1">
        <v>206</v>
      </c>
      <c r="C638" s="26" t="s">
        <v>1045</v>
      </c>
      <c r="D638" t="s">
        <v>167</v>
      </c>
      <c r="E638" s="27" t="s">
        <v>1046</v>
      </c>
      <c r="F638" s="28" t="s">
        <v>192</v>
      </c>
      <c r="G638" s="29">
        <v>24</v>
      </c>
      <c r="H638" s="28">
        <v>0</v>
      </c>
      <c r="I638" s="30">
        <f>ROUND(G638*H638,P4)</f>
        <v>0</v>
      </c>
      <c r="L638" s="31">
        <v>0</v>
      </c>
      <c r="M638" s="24">
        <f>ROUND(G638*L638,P4)</f>
        <v>0</v>
      </c>
      <c r="N638" s="25" t="s">
        <v>185</v>
      </c>
      <c r="O638" s="32">
        <f>M638*AA638</f>
        <v>0</v>
      </c>
      <c r="P638" s="1">
        <v>3</v>
      </c>
      <c r="AA638" s="1">
        <f>IF(P638=1,$O$3,IF(P638=2,$O$4,$O$5))</f>
        <v>0</v>
      </c>
    </row>
    <row r="639">
      <c r="A639" s="1" t="s">
        <v>171</v>
      </c>
      <c r="E639" s="27" t="s">
        <v>1046</v>
      </c>
    </row>
    <row r="640" ht="38.25">
      <c r="A640" s="1" t="s">
        <v>172</v>
      </c>
      <c r="E640" s="33" t="s">
        <v>1047</v>
      </c>
    </row>
    <row r="641">
      <c r="A641" s="1" t="s">
        <v>173</v>
      </c>
      <c r="E641" s="27" t="s">
        <v>167</v>
      </c>
    </row>
    <row r="642" ht="25.5">
      <c r="A642" s="1" t="s">
        <v>165</v>
      </c>
      <c r="B642" s="1">
        <v>207</v>
      </c>
      <c r="C642" s="26" t="s">
        <v>1048</v>
      </c>
      <c r="D642" t="s">
        <v>167</v>
      </c>
      <c r="E642" s="27" t="s">
        <v>1049</v>
      </c>
      <c r="F642" s="28" t="s">
        <v>192</v>
      </c>
      <c r="G642" s="29">
        <v>107</v>
      </c>
      <c r="H642" s="28">
        <v>0.0035799999999999998</v>
      </c>
      <c r="I642" s="30">
        <f>ROUND(G642*H642,P4)</f>
        <v>0</v>
      </c>
      <c r="L642" s="31">
        <v>0</v>
      </c>
      <c r="M642" s="24">
        <f>ROUND(G642*L642,P4)</f>
        <v>0</v>
      </c>
      <c r="N642" s="25" t="s">
        <v>185</v>
      </c>
      <c r="O642" s="32">
        <f>M642*AA642</f>
        <v>0</v>
      </c>
      <c r="P642" s="1">
        <v>3</v>
      </c>
      <c r="AA642" s="1">
        <f>IF(P642=1,$O$3,IF(P642=2,$O$4,$O$5))</f>
        <v>0</v>
      </c>
    </row>
    <row r="643" ht="25.5">
      <c r="A643" s="1" t="s">
        <v>171</v>
      </c>
      <c r="E643" s="27" t="s">
        <v>1049</v>
      </c>
    </row>
    <row r="644" ht="38.25">
      <c r="A644" s="1" t="s">
        <v>172</v>
      </c>
      <c r="E644" s="33" t="s">
        <v>1050</v>
      </c>
    </row>
    <row r="645">
      <c r="A645" s="1" t="s">
        <v>173</v>
      </c>
      <c r="E645" s="27" t="s">
        <v>167</v>
      </c>
    </row>
    <row r="646" ht="25.5">
      <c r="A646" s="1" t="s">
        <v>165</v>
      </c>
      <c r="B646" s="1">
        <v>208</v>
      </c>
      <c r="C646" s="26" t="s">
        <v>1051</v>
      </c>
      <c r="D646" t="s">
        <v>167</v>
      </c>
      <c r="E646" s="27" t="s">
        <v>1052</v>
      </c>
      <c r="F646" s="28" t="s">
        <v>192</v>
      </c>
      <c r="G646" s="29">
        <v>25.199999999999999</v>
      </c>
      <c r="H646" s="28">
        <v>0.00079000000000000001</v>
      </c>
      <c r="I646" s="30">
        <f>ROUND(G646*H646,P4)</f>
        <v>0</v>
      </c>
      <c r="L646" s="31">
        <v>0</v>
      </c>
      <c r="M646" s="24">
        <f>ROUND(G646*L646,P4)</f>
        <v>0</v>
      </c>
      <c r="N646" s="25" t="s">
        <v>718</v>
      </c>
      <c r="O646" s="32">
        <f>M646*AA646</f>
        <v>0</v>
      </c>
      <c r="P646" s="1">
        <v>3</v>
      </c>
      <c r="AA646" s="1">
        <f>IF(P646=1,$O$3,IF(P646=2,$O$4,$O$5))</f>
        <v>0</v>
      </c>
    </row>
    <row r="647" ht="25.5">
      <c r="A647" s="1" t="s">
        <v>171</v>
      </c>
      <c r="E647" s="27" t="s">
        <v>1052</v>
      </c>
    </row>
    <row r="648" ht="38.25">
      <c r="A648" s="1" t="s">
        <v>172</v>
      </c>
      <c r="E648" s="33" t="s">
        <v>1053</v>
      </c>
    </row>
    <row r="649">
      <c r="A649" s="1" t="s">
        <v>173</v>
      </c>
      <c r="E649" s="27" t="s">
        <v>167</v>
      </c>
    </row>
    <row r="650">
      <c r="A650" s="1" t="s">
        <v>165</v>
      </c>
      <c r="B650" s="1">
        <v>209</v>
      </c>
      <c r="C650" s="26" t="s">
        <v>1054</v>
      </c>
      <c r="D650" t="s">
        <v>167</v>
      </c>
      <c r="E650" s="27" t="s">
        <v>1055</v>
      </c>
      <c r="F650" s="28" t="s">
        <v>192</v>
      </c>
      <c r="G650" s="29">
        <v>96</v>
      </c>
      <c r="H650" s="28">
        <v>0</v>
      </c>
      <c r="I650" s="30">
        <f>ROUND(G650*H650,P4)</f>
        <v>0</v>
      </c>
      <c r="L650" s="31">
        <v>0</v>
      </c>
      <c r="M650" s="24">
        <f>ROUND(G650*L650,P4)</f>
        <v>0</v>
      </c>
      <c r="N650" s="25" t="s">
        <v>185</v>
      </c>
      <c r="O650" s="32">
        <f>M650*AA650</f>
        <v>0</v>
      </c>
      <c r="P650" s="1">
        <v>3</v>
      </c>
      <c r="AA650" s="1">
        <f>IF(P650=1,$O$3,IF(P650=2,$O$4,$O$5))</f>
        <v>0</v>
      </c>
    </row>
    <row r="651">
      <c r="A651" s="1" t="s">
        <v>171</v>
      </c>
      <c r="E651" s="27" t="s">
        <v>1055</v>
      </c>
    </row>
    <row r="652" ht="38.25">
      <c r="A652" s="1" t="s">
        <v>172</v>
      </c>
      <c r="E652" s="33" t="s">
        <v>1056</v>
      </c>
    </row>
    <row r="653">
      <c r="A653" s="1" t="s">
        <v>173</v>
      </c>
      <c r="E653" s="27" t="s">
        <v>167</v>
      </c>
    </row>
    <row r="654">
      <c r="A654" s="1" t="s">
        <v>165</v>
      </c>
      <c r="B654" s="1">
        <v>210</v>
      </c>
      <c r="C654" s="26" t="s">
        <v>1057</v>
      </c>
      <c r="D654" t="s">
        <v>167</v>
      </c>
      <c r="E654" s="27" t="s">
        <v>1058</v>
      </c>
      <c r="F654" s="28" t="s">
        <v>201</v>
      </c>
      <c r="G654" s="29">
        <v>4</v>
      </c>
      <c r="H654" s="28">
        <v>0</v>
      </c>
      <c r="I654" s="30">
        <f>ROUND(G654*H654,P4)</f>
        <v>0</v>
      </c>
      <c r="L654" s="31">
        <v>0</v>
      </c>
      <c r="M654" s="24">
        <f>ROUND(G654*L654,P4)</f>
        <v>0</v>
      </c>
      <c r="N654" s="25" t="s">
        <v>185</v>
      </c>
      <c r="O654" s="32">
        <f>M654*AA654</f>
        <v>0</v>
      </c>
      <c r="P654" s="1">
        <v>3</v>
      </c>
      <c r="AA654" s="1">
        <f>IF(P654=1,$O$3,IF(P654=2,$O$4,$O$5))</f>
        <v>0</v>
      </c>
    </row>
    <row r="655">
      <c r="A655" s="1" t="s">
        <v>171</v>
      </c>
      <c r="E655" s="27" t="s">
        <v>1058</v>
      </c>
    </row>
    <row r="656">
      <c r="A656" s="1" t="s">
        <v>172</v>
      </c>
    </row>
    <row r="657">
      <c r="A657" s="1" t="s">
        <v>173</v>
      </c>
      <c r="E657" s="27" t="s">
        <v>167</v>
      </c>
    </row>
    <row r="658">
      <c r="A658" s="1" t="s">
        <v>165</v>
      </c>
      <c r="B658" s="1">
        <v>211</v>
      </c>
      <c r="C658" s="26" t="s">
        <v>1059</v>
      </c>
      <c r="D658" t="s">
        <v>167</v>
      </c>
      <c r="E658" s="27" t="s">
        <v>1060</v>
      </c>
      <c r="F658" s="28" t="s">
        <v>201</v>
      </c>
      <c r="G658" s="29">
        <v>100</v>
      </c>
      <c r="H658" s="28">
        <v>0</v>
      </c>
      <c r="I658" s="30">
        <f>ROUND(G658*H658,P4)</f>
        <v>0</v>
      </c>
      <c r="L658" s="31">
        <v>0</v>
      </c>
      <c r="M658" s="24">
        <f>ROUND(G658*L658,P4)</f>
        <v>0</v>
      </c>
      <c r="N658" s="25" t="s">
        <v>185</v>
      </c>
      <c r="O658" s="32">
        <f>M658*AA658</f>
        <v>0</v>
      </c>
      <c r="P658" s="1">
        <v>3</v>
      </c>
      <c r="AA658" s="1">
        <f>IF(P658=1,$O$3,IF(P658=2,$O$4,$O$5))</f>
        <v>0</v>
      </c>
    </row>
    <row r="659">
      <c r="A659" s="1" t="s">
        <v>171</v>
      </c>
      <c r="E659" s="27" t="s">
        <v>1060</v>
      </c>
    </row>
    <row r="660" ht="38.25">
      <c r="A660" s="1" t="s">
        <v>172</v>
      </c>
      <c r="E660" s="33" t="s">
        <v>1061</v>
      </c>
    </row>
    <row r="661">
      <c r="A661" s="1" t="s">
        <v>173</v>
      </c>
      <c r="E661" s="27" t="s">
        <v>167</v>
      </c>
    </row>
    <row r="662">
      <c r="A662" s="1" t="s">
        <v>165</v>
      </c>
      <c r="B662" s="1">
        <v>213</v>
      </c>
      <c r="C662" s="26" t="s">
        <v>1062</v>
      </c>
      <c r="D662" t="s">
        <v>167</v>
      </c>
      <c r="E662" s="27" t="s">
        <v>1063</v>
      </c>
      <c r="F662" s="28" t="s">
        <v>201</v>
      </c>
      <c r="G662" s="29">
        <v>6</v>
      </c>
      <c r="H662" s="28">
        <v>0</v>
      </c>
      <c r="I662" s="30">
        <f>ROUND(G662*H662,P4)</f>
        <v>0</v>
      </c>
      <c r="L662" s="31">
        <v>0</v>
      </c>
      <c r="M662" s="24">
        <f>ROUND(G662*L662,P4)</f>
        <v>0</v>
      </c>
      <c r="N662" s="25" t="s">
        <v>185</v>
      </c>
      <c r="O662" s="32">
        <f>M662*AA662</f>
        <v>0</v>
      </c>
      <c r="P662" s="1">
        <v>3</v>
      </c>
      <c r="AA662" s="1">
        <f>IF(P662=1,$O$3,IF(P662=2,$O$4,$O$5))</f>
        <v>0</v>
      </c>
    </row>
    <row r="663">
      <c r="A663" s="1" t="s">
        <v>171</v>
      </c>
      <c r="E663" s="27" t="s">
        <v>1063</v>
      </c>
    </row>
    <row r="664">
      <c r="A664" s="1" t="s">
        <v>172</v>
      </c>
    </row>
    <row r="665">
      <c r="A665" s="1" t="s">
        <v>173</v>
      </c>
      <c r="E665" s="27" t="s">
        <v>167</v>
      </c>
    </row>
    <row r="666">
      <c r="A666" s="1" t="s">
        <v>165</v>
      </c>
      <c r="B666" s="1">
        <v>214</v>
      </c>
      <c r="C666" s="26" t="s">
        <v>1064</v>
      </c>
      <c r="D666" t="s">
        <v>167</v>
      </c>
      <c r="E666" s="27" t="s">
        <v>1065</v>
      </c>
      <c r="F666" s="28" t="s">
        <v>192</v>
      </c>
      <c r="G666" s="29">
        <v>24</v>
      </c>
      <c r="H666" s="28">
        <v>0</v>
      </c>
      <c r="I666" s="30">
        <f>ROUND(G666*H666,P4)</f>
        <v>0</v>
      </c>
      <c r="L666" s="31">
        <v>0</v>
      </c>
      <c r="M666" s="24">
        <f>ROUND(G666*L666,P4)</f>
        <v>0</v>
      </c>
      <c r="N666" s="25" t="s">
        <v>185</v>
      </c>
      <c r="O666" s="32">
        <f>M666*AA666</f>
        <v>0</v>
      </c>
      <c r="P666" s="1">
        <v>3</v>
      </c>
      <c r="AA666" s="1">
        <f>IF(P666=1,$O$3,IF(P666=2,$O$4,$O$5))</f>
        <v>0</v>
      </c>
    </row>
    <row r="667">
      <c r="A667" s="1" t="s">
        <v>171</v>
      </c>
      <c r="E667" s="27" t="s">
        <v>1065</v>
      </c>
    </row>
    <row r="668" ht="38.25">
      <c r="A668" s="1" t="s">
        <v>172</v>
      </c>
      <c r="E668" s="33" t="s">
        <v>1066</v>
      </c>
    </row>
    <row r="669">
      <c r="A669" s="1" t="s">
        <v>173</v>
      </c>
      <c r="E669" s="27" t="s">
        <v>167</v>
      </c>
    </row>
    <row r="670">
      <c r="A670" s="1" t="s">
        <v>165</v>
      </c>
      <c r="B670" s="1">
        <v>215</v>
      </c>
      <c r="C670" s="26" t="s">
        <v>1067</v>
      </c>
      <c r="D670" t="s">
        <v>167</v>
      </c>
      <c r="E670" s="27" t="s">
        <v>1068</v>
      </c>
      <c r="F670" s="28" t="s">
        <v>201</v>
      </c>
      <c r="G670" s="29">
        <v>40</v>
      </c>
      <c r="H670" s="28">
        <v>0</v>
      </c>
      <c r="I670" s="30">
        <f>ROUND(G670*H670,P4)</f>
        <v>0</v>
      </c>
      <c r="L670" s="31">
        <v>0</v>
      </c>
      <c r="M670" s="24">
        <f>ROUND(G670*L670,P4)</f>
        <v>0</v>
      </c>
      <c r="N670" s="25" t="s">
        <v>185</v>
      </c>
      <c r="O670" s="32">
        <f>M670*AA670</f>
        <v>0</v>
      </c>
      <c r="P670" s="1">
        <v>3</v>
      </c>
      <c r="AA670" s="1">
        <f>IF(P670=1,$O$3,IF(P670=2,$O$4,$O$5))</f>
        <v>0</v>
      </c>
    </row>
    <row r="671">
      <c r="A671" s="1" t="s">
        <v>171</v>
      </c>
      <c r="E671" s="27" t="s">
        <v>1068</v>
      </c>
    </row>
    <row r="672">
      <c r="A672" s="1" t="s">
        <v>172</v>
      </c>
    </row>
    <row r="673">
      <c r="A673" s="1" t="s">
        <v>173</v>
      </c>
      <c r="E673" s="27" t="s">
        <v>167</v>
      </c>
    </row>
    <row r="674" ht="25.5">
      <c r="A674" s="1" t="s">
        <v>165</v>
      </c>
      <c r="B674" s="1">
        <v>217</v>
      </c>
      <c r="C674" s="26" t="s">
        <v>1069</v>
      </c>
      <c r="D674" t="s">
        <v>167</v>
      </c>
      <c r="E674" s="27" t="s">
        <v>1070</v>
      </c>
      <c r="F674" s="28" t="s">
        <v>936</v>
      </c>
      <c r="G674" s="29">
        <v>96</v>
      </c>
      <c r="H674" s="28">
        <v>0</v>
      </c>
      <c r="I674" s="30">
        <f>ROUND(G674*H674,P4)</f>
        <v>0</v>
      </c>
      <c r="L674" s="31">
        <v>0</v>
      </c>
      <c r="M674" s="24">
        <f>ROUND(G674*L674,P4)</f>
        <v>0</v>
      </c>
      <c r="N674" s="25" t="s">
        <v>167</v>
      </c>
      <c r="O674" s="32">
        <f>M674*AA674</f>
        <v>0</v>
      </c>
      <c r="P674" s="1">
        <v>3</v>
      </c>
      <c r="AA674" s="1">
        <f>IF(P674=1,$O$3,IF(P674=2,$O$4,$O$5))</f>
        <v>0</v>
      </c>
    </row>
    <row r="675" ht="25.5">
      <c r="A675" s="1" t="s">
        <v>171</v>
      </c>
      <c r="E675" s="27" t="s">
        <v>1070</v>
      </c>
    </row>
    <row r="676">
      <c r="A676" s="1" t="s">
        <v>172</v>
      </c>
    </row>
    <row r="677">
      <c r="A677" s="1" t="s">
        <v>173</v>
      </c>
      <c r="E677" s="27" t="s">
        <v>167</v>
      </c>
    </row>
    <row r="678" ht="25.5">
      <c r="A678" s="1" t="s">
        <v>165</v>
      </c>
      <c r="B678" s="1">
        <v>218</v>
      </c>
      <c r="C678" s="26" t="s">
        <v>1071</v>
      </c>
      <c r="D678" t="s">
        <v>167</v>
      </c>
      <c r="E678" s="27" t="s">
        <v>1072</v>
      </c>
      <c r="F678" s="28" t="s">
        <v>936</v>
      </c>
      <c r="G678" s="29">
        <v>24</v>
      </c>
      <c r="H678" s="28">
        <v>0</v>
      </c>
      <c r="I678" s="30">
        <f>ROUND(G678*H678,P4)</f>
        <v>0</v>
      </c>
      <c r="L678" s="31">
        <v>0</v>
      </c>
      <c r="M678" s="24">
        <f>ROUND(G678*L678,P4)</f>
        <v>0</v>
      </c>
      <c r="N678" s="25" t="s">
        <v>167</v>
      </c>
      <c r="O678" s="32">
        <f>M678*AA678</f>
        <v>0</v>
      </c>
      <c r="P678" s="1">
        <v>3</v>
      </c>
      <c r="AA678" s="1">
        <f>IF(P678=1,$O$3,IF(P678=2,$O$4,$O$5))</f>
        <v>0</v>
      </c>
    </row>
    <row r="679" ht="25.5">
      <c r="A679" s="1" t="s">
        <v>171</v>
      </c>
      <c r="E679" s="27" t="s">
        <v>1072</v>
      </c>
    </row>
    <row r="680">
      <c r="A680" s="1" t="s">
        <v>172</v>
      </c>
    </row>
    <row r="681">
      <c r="A681" s="1" t="s">
        <v>173</v>
      </c>
      <c r="E681" s="27" t="s">
        <v>167</v>
      </c>
    </row>
    <row r="682" ht="25.5">
      <c r="A682" s="1" t="s">
        <v>165</v>
      </c>
      <c r="B682" s="1">
        <v>219</v>
      </c>
      <c r="C682" s="26" t="s">
        <v>1073</v>
      </c>
      <c r="D682" t="s">
        <v>167</v>
      </c>
      <c r="E682" s="27" t="s">
        <v>1074</v>
      </c>
      <c r="F682" s="28" t="s">
        <v>432</v>
      </c>
      <c r="G682" s="29">
        <v>0.51200000000000001</v>
      </c>
      <c r="H682" s="28">
        <v>0</v>
      </c>
      <c r="I682" s="30">
        <f>ROUND(G682*H682,P4)</f>
        <v>0</v>
      </c>
      <c r="L682" s="31">
        <v>0</v>
      </c>
      <c r="M682" s="24">
        <f>ROUND(G682*L682,P4)</f>
        <v>0</v>
      </c>
      <c r="N682" s="25" t="s">
        <v>185</v>
      </c>
      <c r="O682" s="32">
        <f>M682*AA682</f>
        <v>0</v>
      </c>
      <c r="P682" s="1">
        <v>3</v>
      </c>
      <c r="AA682" s="1">
        <f>IF(P682=1,$O$3,IF(P682=2,$O$4,$O$5))</f>
        <v>0</v>
      </c>
    </row>
    <row r="683" ht="25.5">
      <c r="A683" s="1" t="s">
        <v>171</v>
      </c>
      <c r="E683" s="27" t="s">
        <v>1074</v>
      </c>
    </row>
    <row r="684">
      <c r="A684" s="1" t="s">
        <v>172</v>
      </c>
    </row>
    <row r="685">
      <c r="A685" s="1" t="s">
        <v>173</v>
      </c>
      <c r="E685" s="27" t="s">
        <v>167</v>
      </c>
    </row>
    <row r="686" ht="38.25">
      <c r="A686" s="1" t="s">
        <v>165</v>
      </c>
      <c r="B686" s="1">
        <v>220</v>
      </c>
      <c r="C686" s="26" t="s">
        <v>1075</v>
      </c>
      <c r="D686" t="s">
        <v>167</v>
      </c>
      <c r="E686" s="27" t="s">
        <v>1076</v>
      </c>
      <c r="F686" s="28" t="s">
        <v>432</v>
      </c>
      <c r="G686" s="29">
        <v>0.51200000000000001</v>
      </c>
      <c r="H686" s="28">
        <v>0</v>
      </c>
      <c r="I686" s="30">
        <f>ROUND(G686*H686,P4)</f>
        <v>0</v>
      </c>
      <c r="L686" s="31">
        <v>0</v>
      </c>
      <c r="M686" s="24">
        <f>ROUND(G686*L686,P4)</f>
        <v>0</v>
      </c>
      <c r="N686" s="25" t="s">
        <v>185</v>
      </c>
      <c r="O686" s="32">
        <f>M686*AA686</f>
        <v>0</v>
      </c>
      <c r="P686" s="1">
        <v>3</v>
      </c>
      <c r="AA686" s="1">
        <f>IF(P686=1,$O$3,IF(P686=2,$O$4,$O$5))</f>
        <v>0</v>
      </c>
    </row>
    <row r="687" ht="38.25">
      <c r="A687" s="1" t="s">
        <v>171</v>
      </c>
      <c r="E687" s="27" t="s">
        <v>1077</v>
      </c>
    </row>
    <row r="688">
      <c r="A688" s="1" t="s">
        <v>172</v>
      </c>
    </row>
    <row r="689">
      <c r="A689" s="1" t="s">
        <v>173</v>
      </c>
      <c r="E689" s="27" t="s">
        <v>167</v>
      </c>
    </row>
    <row r="690">
      <c r="A690" s="1" t="s">
        <v>162</v>
      </c>
      <c r="C690" s="22" t="s">
        <v>1078</v>
      </c>
      <c r="E690" s="23" t="s">
        <v>1079</v>
      </c>
      <c r="L690" s="24">
        <f>SUMIFS(L691:L762,A691:A762,"P")</f>
        <v>0</v>
      </c>
      <c r="M690" s="24">
        <f>SUMIFS(M691:M762,A691:A762,"P")</f>
        <v>0</v>
      </c>
      <c r="N690" s="25"/>
    </row>
    <row r="691">
      <c r="A691" s="1" t="s">
        <v>165</v>
      </c>
      <c r="B691" s="1">
        <v>229</v>
      </c>
      <c r="C691" s="26" t="s">
        <v>1080</v>
      </c>
      <c r="D691" t="s">
        <v>167</v>
      </c>
      <c r="E691" s="27" t="s">
        <v>1081</v>
      </c>
      <c r="F691" s="28" t="s">
        <v>201</v>
      </c>
      <c r="G691" s="29">
        <v>3</v>
      </c>
      <c r="H691" s="28">
        <v>0.0022000000000000001</v>
      </c>
      <c r="I691" s="30">
        <f>ROUND(G691*H691,P4)</f>
        <v>0</v>
      </c>
      <c r="L691" s="31">
        <v>0</v>
      </c>
      <c r="M691" s="24">
        <f>ROUND(G691*L691,P4)</f>
        <v>0</v>
      </c>
      <c r="N691" s="25" t="s">
        <v>718</v>
      </c>
      <c r="O691" s="32">
        <f>M691*AA691</f>
        <v>0</v>
      </c>
      <c r="P691" s="1">
        <v>3</v>
      </c>
      <c r="AA691" s="1">
        <f>IF(P691=1,$O$3,IF(P691=2,$O$4,$O$5))</f>
        <v>0</v>
      </c>
    </row>
    <row r="692">
      <c r="A692" s="1" t="s">
        <v>171</v>
      </c>
      <c r="E692" s="27" t="s">
        <v>1081</v>
      </c>
    </row>
    <row r="693" ht="51">
      <c r="A693" s="1" t="s">
        <v>172</v>
      </c>
      <c r="E693" s="33" t="s">
        <v>1082</v>
      </c>
    </row>
    <row r="694">
      <c r="A694" s="1" t="s">
        <v>173</v>
      </c>
      <c r="E694" s="27" t="s">
        <v>167</v>
      </c>
    </row>
    <row r="695">
      <c r="A695" s="1" t="s">
        <v>165</v>
      </c>
      <c r="B695" s="1">
        <v>230</v>
      </c>
      <c r="C695" s="26" t="s">
        <v>1083</v>
      </c>
      <c r="D695" t="s">
        <v>167</v>
      </c>
      <c r="E695" s="27" t="s">
        <v>1084</v>
      </c>
      <c r="F695" s="28" t="s">
        <v>201</v>
      </c>
      <c r="G695" s="29">
        <v>3</v>
      </c>
      <c r="H695" s="28">
        <v>0.00014999999999999999</v>
      </c>
      <c r="I695" s="30">
        <f>ROUND(G695*H695,P4)</f>
        <v>0</v>
      </c>
      <c r="L695" s="31">
        <v>0</v>
      </c>
      <c r="M695" s="24">
        <f>ROUND(G695*L695,P4)</f>
        <v>0</v>
      </c>
      <c r="N695" s="25" t="s">
        <v>718</v>
      </c>
      <c r="O695" s="32">
        <f>M695*AA695</f>
        <v>0</v>
      </c>
      <c r="P695" s="1">
        <v>3</v>
      </c>
      <c r="AA695" s="1">
        <f>IF(P695=1,$O$3,IF(P695=2,$O$4,$O$5))</f>
        <v>0</v>
      </c>
    </row>
    <row r="696">
      <c r="A696" s="1" t="s">
        <v>171</v>
      </c>
      <c r="E696" s="27" t="s">
        <v>1084</v>
      </c>
    </row>
    <row r="697" ht="51">
      <c r="A697" s="1" t="s">
        <v>172</v>
      </c>
      <c r="E697" s="33" t="s">
        <v>1082</v>
      </c>
    </row>
    <row r="698">
      <c r="A698" s="1" t="s">
        <v>173</v>
      </c>
      <c r="E698" s="27" t="s">
        <v>167</v>
      </c>
    </row>
    <row r="699">
      <c r="A699" s="1" t="s">
        <v>165</v>
      </c>
      <c r="B699" s="1">
        <v>231</v>
      </c>
      <c r="C699" s="26" t="s">
        <v>1085</v>
      </c>
      <c r="D699" t="s">
        <v>167</v>
      </c>
      <c r="E699" s="27" t="s">
        <v>1086</v>
      </c>
      <c r="F699" s="28" t="s">
        <v>201</v>
      </c>
      <c r="G699" s="29">
        <v>3</v>
      </c>
      <c r="H699" s="28">
        <v>0.00014999999999999999</v>
      </c>
      <c r="I699" s="30">
        <f>ROUND(G699*H699,P4)</f>
        <v>0</v>
      </c>
      <c r="L699" s="31">
        <v>0</v>
      </c>
      <c r="M699" s="24">
        <f>ROUND(G699*L699,P4)</f>
        <v>0</v>
      </c>
      <c r="N699" s="25" t="s">
        <v>718</v>
      </c>
      <c r="O699" s="32">
        <f>M699*AA699</f>
        <v>0</v>
      </c>
      <c r="P699" s="1">
        <v>3</v>
      </c>
      <c r="AA699" s="1">
        <f>IF(P699=1,$O$3,IF(P699=2,$O$4,$O$5))</f>
        <v>0</v>
      </c>
    </row>
    <row r="700">
      <c r="A700" s="1" t="s">
        <v>171</v>
      </c>
      <c r="E700" s="27" t="s">
        <v>1086</v>
      </c>
    </row>
    <row r="701" ht="51">
      <c r="A701" s="1" t="s">
        <v>172</v>
      </c>
      <c r="E701" s="33" t="s">
        <v>1082</v>
      </c>
    </row>
    <row r="702">
      <c r="A702" s="1" t="s">
        <v>173</v>
      </c>
      <c r="E702" s="27" t="s">
        <v>167</v>
      </c>
    </row>
    <row r="703">
      <c r="A703" s="1" t="s">
        <v>165</v>
      </c>
      <c r="B703" s="1">
        <v>222</v>
      </c>
      <c r="C703" s="26" t="s">
        <v>1087</v>
      </c>
      <c r="D703" t="s">
        <v>167</v>
      </c>
      <c r="E703" s="27" t="s">
        <v>1088</v>
      </c>
      <c r="F703" s="28" t="s">
        <v>447</v>
      </c>
      <c r="G703" s="29">
        <v>36</v>
      </c>
      <c r="H703" s="28">
        <v>0.03056</v>
      </c>
      <c r="I703" s="30">
        <f>ROUND(G703*H703,P4)</f>
        <v>0</v>
      </c>
      <c r="L703" s="31">
        <v>0</v>
      </c>
      <c r="M703" s="24">
        <f>ROUND(G703*L703,P4)</f>
        <v>0</v>
      </c>
      <c r="N703" s="25" t="s">
        <v>185</v>
      </c>
      <c r="O703" s="32">
        <f>M703*AA703</f>
        <v>0</v>
      </c>
      <c r="P703" s="1">
        <v>3</v>
      </c>
      <c r="AA703" s="1">
        <f>IF(P703=1,$O$3,IF(P703=2,$O$4,$O$5))</f>
        <v>0</v>
      </c>
    </row>
    <row r="704">
      <c r="A704" s="1" t="s">
        <v>171</v>
      </c>
      <c r="E704" s="27" t="s">
        <v>1088</v>
      </c>
    </row>
    <row r="705" ht="51">
      <c r="A705" s="1" t="s">
        <v>172</v>
      </c>
      <c r="E705" s="33" t="s">
        <v>1089</v>
      </c>
    </row>
    <row r="706">
      <c r="A706" s="1" t="s">
        <v>173</v>
      </c>
      <c r="E706" s="27" t="s">
        <v>167</v>
      </c>
    </row>
    <row r="707">
      <c r="A707" s="1" t="s">
        <v>165</v>
      </c>
      <c r="B707" s="1">
        <v>235</v>
      </c>
      <c r="C707" s="26" t="s">
        <v>1090</v>
      </c>
      <c r="D707" t="s">
        <v>167</v>
      </c>
      <c r="E707" s="27" t="s">
        <v>1091</v>
      </c>
      <c r="F707" s="28" t="s">
        <v>192</v>
      </c>
      <c r="G707" s="29">
        <v>24</v>
      </c>
      <c r="H707" s="28">
        <v>0.0018</v>
      </c>
      <c r="I707" s="30">
        <f>ROUND(G707*H707,P4)</f>
        <v>0</v>
      </c>
      <c r="L707" s="31">
        <v>0</v>
      </c>
      <c r="M707" s="24">
        <f>ROUND(G707*L707,P4)</f>
        <v>0</v>
      </c>
      <c r="N707" s="25" t="s">
        <v>185</v>
      </c>
      <c r="O707" s="32">
        <f>M707*AA707</f>
        <v>0</v>
      </c>
      <c r="P707" s="1">
        <v>3</v>
      </c>
      <c r="AA707" s="1">
        <f>IF(P707=1,$O$3,IF(P707=2,$O$4,$O$5))</f>
        <v>0</v>
      </c>
    </row>
    <row r="708">
      <c r="A708" s="1" t="s">
        <v>171</v>
      </c>
      <c r="E708" s="27" t="s">
        <v>1091</v>
      </c>
    </row>
    <row r="709" ht="51">
      <c r="A709" s="1" t="s">
        <v>172</v>
      </c>
      <c r="E709" s="33" t="s">
        <v>1092</v>
      </c>
    </row>
    <row r="710">
      <c r="A710" s="1" t="s">
        <v>173</v>
      </c>
      <c r="E710" s="27" t="s">
        <v>167</v>
      </c>
    </row>
    <row r="711">
      <c r="A711" s="1" t="s">
        <v>165</v>
      </c>
      <c r="B711" s="1">
        <v>236</v>
      </c>
      <c r="C711" s="26" t="s">
        <v>1093</v>
      </c>
      <c r="D711" t="s">
        <v>167</v>
      </c>
      <c r="E711" s="27" t="s">
        <v>1094</v>
      </c>
      <c r="F711" s="28" t="s">
        <v>594</v>
      </c>
      <c r="G711" s="29">
        <v>21</v>
      </c>
      <c r="H711" s="28">
        <v>0.00020000000000000001</v>
      </c>
      <c r="I711" s="30">
        <f>ROUND(G711*H711,P4)</f>
        <v>0</v>
      </c>
      <c r="L711" s="31">
        <v>0</v>
      </c>
      <c r="M711" s="24">
        <f>ROUND(G711*L711,P4)</f>
        <v>0</v>
      </c>
      <c r="N711" s="25" t="s">
        <v>185</v>
      </c>
      <c r="O711" s="32">
        <f>M711*AA711</f>
        <v>0</v>
      </c>
      <c r="P711" s="1">
        <v>3</v>
      </c>
      <c r="AA711" s="1">
        <f>IF(P711=1,$O$3,IF(P711=2,$O$4,$O$5))</f>
        <v>0</v>
      </c>
    </row>
    <row r="712">
      <c r="A712" s="1" t="s">
        <v>171</v>
      </c>
      <c r="E712" s="27" t="s">
        <v>1094</v>
      </c>
    </row>
    <row r="713" ht="51">
      <c r="A713" s="1" t="s">
        <v>172</v>
      </c>
      <c r="E713" s="33" t="s">
        <v>1095</v>
      </c>
    </row>
    <row r="714">
      <c r="A714" s="1" t="s">
        <v>173</v>
      </c>
      <c r="E714" s="27" t="s">
        <v>167</v>
      </c>
    </row>
    <row r="715">
      <c r="A715" s="1" t="s">
        <v>165</v>
      </c>
      <c r="B715" s="1">
        <v>225</v>
      </c>
      <c r="C715" s="26" t="s">
        <v>1096</v>
      </c>
      <c r="D715" t="s">
        <v>167</v>
      </c>
      <c r="E715" s="27" t="s">
        <v>1097</v>
      </c>
      <c r="F715" s="28" t="s">
        <v>201</v>
      </c>
      <c r="G715" s="29">
        <v>2</v>
      </c>
      <c r="H715" s="28">
        <v>0.0195</v>
      </c>
      <c r="I715" s="30">
        <f>ROUND(G715*H715,P4)</f>
        <v>0</v>
      </c>
      <c r="L715" s="31">
        <v>0</v>
      </c>
      <c r="M715" s="24">
        <f>ROUND(G715*L715,P4)</f>
        <v>0</v>
      </c>
      <c r="N715" s="25" t="s">
        <v>185</v>
      </c>
      <c r="O715" s="32">
        <f>M715*AA715</f>
        <v>0</v>
      </c>
      <c r="P715" s="1">
        <v>3</v>
      </c>
      <c r="AA715" s="1">
        <f>IF(P715=1,$O$3,IF(P715=2,$O$4,$O$5))</f>
        <v>0</v>
      </c>
    </row>
    <row r="716">
      <c r="A716" s="1" t="s">
        <v>171</v>
      </c>
      <c r="E716" s="27" t="s">
        <v>1097</v>
      </c>
    </row>
    <row r="717" ht="38.25">
      <c r="A717" s="1" t="s">
        <v>172</v>
      </c>
      <c r="E717" s="33" t="s">
        <v>722</v>
      </c>
    </row>
    <row r="718">
      <c r="A718" s="1" t="s">
        <v>173</v>
      </c>
      <c r="E718" s="27" t="s">
        <v>167</v>
      </c>
    </row>
    <row r="719">
      <c r="A719" s="1" t="s">
        <v>165</v>
      </c>
      <c r="B719" s="1">
        <v>227</v>
      </c>
      <c r="C719" s="26" t="s">
        <v>1098</v>
      </c>
      <c r="D719" t="s">
        <v>167</v>
      </c>
      <c r="E719" s="27" t="s">
        <v>1099</v>
      </c>
      <c r="F719" s="28" t="s">
        <v>201</v>
      </c>
      <c r="G719" s="29">
        <v>1</v>
      </c>
      <c r="H719" s="28">
        <v>0.032000000000000001</v>
      </c>
      <c r="I719" s="30">
        <f>ROUND(G719*H719,P4)</f>
        <v>0</v>
      </c>
      <c r="L719" s="31">
        <v>0</v>
      </c>
      <c r="M719" s="24">
        <f>ROUND(G719*L719,P4)</f>
        <v>0</v>
      </c>
      <c r="N719" s="25" t="s">
        <v>718</v>
      </c>
      <c r="O719" s="32">
        <f>M719*AA719</f>
        <v>0</v>
      </c>
      <c r="P719" s="1">
        <v>3</v>
      </c>
      <c r="AA719" s="1">
        <f>IF(P719=1,$O$3,IF(P719=2,$O$4,$O$5))</f>
        <v>0</v>
      </c>
    </row>
    <row r="720">
      <c r="A720" s="1" t="s">
        <v>171</v>
      </c>
      <c r="E720" s="27" t="s">
        <v>1099</v>
      </c>
    </row>
    <row r="721">
      <c r="A721" s="1" t="s">
        <v>172</v>
      </c>
    </row>
    <row r="722">
      <c r="A722" s="1" t="s">
        <v>173</v>
      </c>
      <c r="E722" s="27" t="s">
        <v>167</v>
      </c>
    </row>
    <row r="723" ht="25.5">
      <c r="A723" s="1" t="s">
        <v>165</v>
      </c>
      <c r="B723" s="1">
        <v>221</v>
      </c>
      <c r="C723" s="26" t="s">
        <v>1100</v>
      </c>
      <c r="D723" t="s">
        <v>167</v>
      </c>
      <c r="E723" s="27" t="s">
        <v>1101</v>
      </c>
      <c r="F723" s="28" t="s">
        <v>447</v>
      </c>
      <c r="G723" s="29">
        <v>36</v>
      </c>
      <c r="H723" s="28">
        <v>0.00027</v>
      </c>
      <c r="I723" s="30">
        <f>ROUND(G723*H723,P4)</f>
        <v>0</v>
      </c>
      <c r="L723" s="31">
        <v>0</v>
      </c>
      <c r="M723" s="24">
        <f>ROUND(G723*L723,P4)</f>
        <v>0</v>
      </c>
      <c r="N723" s="25" t="s">
        <v>185</v>
      </c>
      <c r="O723" s="32">
        <f>M723*AA723</f>
        <v>0</v>
      </c>
      <c r="P723" s="1">
        <v>3</v>
      </c>
      <c r="AA723" s="1">
        <f>IF(P723=1,$O$3,IF(P723=2,$O$4,$O$5))</f>
        <v>0</v>
      </c>
    </row>
    <row r="724" ht="25.5">
      <c r="A724" s="1" t="s">
        <v>171</v>
      </c>
      <c r="E724" s="27" t="s">
        <v>1101</v>
      </c>
    </row>
    <row r="725" ht="51">
      <c r="A725" s="1" t="s">
        <v>172</v>
      </c>
      <c r="E725" s="33" t="s">
        <v>1089</v>
      </c>
    </row>
    <row r="726">
      <c r="A726" s="1" t="s">
        <v>173</v>
      </c>
      <c r="E726" s="27" t="s">
        <v>167</v>
      </c>
    </row>
    <row r="727">
      <c r="A727" s="1" t="s">
        <v>165</v>
      </c>
      <c r="B727" s="1">
        <v>223</v>
      </c>
      <c r="C727" s="26" t="s">
        <v>1102</v>
      </c>
      <c r="D727" t="s">
        <v>167</v>
      </c>
      <c r="E727" s="27" t="s">
        <v>1103</v>
      </c>
      <c r="F727" s="28" t="s">
        <v>201</v>
      </c>
      <c r="G727" s="29">
        <v>21</v>
      </c>
      <c r="H727" s="28">
        <v>0</v>
      </c>
      <c r="I727" s="30">
        <f>ROUND(G727*H727,P4)</f>
        <v>0</v>
      </c>
      <c r="L727" s="31">
        <v>0</v>
      </c>
      <c r="M727" s="24">
        <f>ROUND(G727*L727,P4)</f>
        <v>0</v>
      </c>
      <c r="N727" s="25" t="s">
        <v>167</v>
      </c>
      <c r="O727" s="32">
        <f>M727*AA727</f>
        <v>0</v>
      </c>
      <c r="P727" s="1">
        <v>3</v>
      </c>
      <c r="AA727" s="1">
        <f>IF(P727=1,$O$3,IF(P727=2,$O$4,$O$5))</f>
        <v>0</v>
      </c>
    </row>
    <row r="728">
      <c r="A728" s="1" t="s">
        <v>171</v>
      </c>
      <c r="E728" s="27" t="s">
        <v>1103</v>
      </c>
    </row>
    <row r="729" ht="51">
      <c r="A729" s="1" t="s">
        <v>172</v>
      </c>
      <c r="E729" s="33" t="s">
        <v>1095</v>
      </c>
    </row>
    <row r="730">
      <c r="A730" s="1" t="s">
        <v>173</v>
      </c>
      <c r="E730" s="27" t="s">
        <v>167</v>
      </c>
    </row>
    <row r="731" ht="25.5">
      <c r="A731" s="1" t="s">
        <v>165</v>
      </c>
      <c r="B731" s="1">
        <v>224</v>
      </c>
      <c r="C731" s="26" t="s">
        <v>1104</v>
      </c>
      <c r="D731" t="s">
        <v>167</v>
      </c>
      <c r="E731" s="27" t="s">
        <v>1105</v>
      </c>
      <c r="F731" s="28" t="s">
        <v>201</v>
      </c>
      <c r="G731" s="29">
        <v>2</v>
      </c>
      <c r="H731" s="28">
        <v>0</v>
      </c>
      <c r="I731" s="30">
        <f>ROUND(G731*H731,P4)</f>
        <v>0</v>
      </c>
      <c r="L731" s="31">
        <v>0</v>
      </c>
      <c r="M731" s="24">
        <f>ROUND(G731*L731,P4)</f>
        <v>0</v>
      </c>
      <c r="N731" s="25" t="s">
        <v>185</v>
      </c>
      <c r="O731" s="32">
        <f>M731*AA731</f>
        <v>0</v>
      </c>
      <c r="P731" s="1">
        <v>3</v>
      </c>
      <c r="AA731" s="1">
        <f>IF(P731=1,$O$3,IF(P731=2,$O$4,$O$5))</f>
        <v>0</v>
      </c>
    </row>
    <row r="732" ht="25.5">
      <c r="A732" s="1" t="s">
        <v>171</v>
      </c>
      <c r="E732" s="27" t="s">
        <v>1105</v>
      </c>
    </row>
    <row r="733" ht="38.25">
      <c r="A733" s="1" t="s">
        <v>172</v>
      </c>
      <c r="E733" s="33" t="s">
        <v>722</v>
      </c>
    </row>
    <row r="734">
      <c r="A734" s="1" t="s">
        <v>173</v>
      </c>
      <c r="E734" s="27" t="s">
        <v>167</v>
      </c>
    </row>
    <row r="735" ht="25.5">
      <c r="A735" s="1" t="s">
        <v>165</v>
      </c>
      <c r="B735" s="1">
        <v>226</v>
      </c>
      <c r="C735" s="26" t="s">
        <v>1106</v>
      </c>
      <c r="D735" t="s">
        <v>167</v>
      </c>
      <c r="E735" s="27" t="s">
        <v>1107</v>
      </c>
      <c r="F735" s="28" t="s">
        <v>201</v>
      </c>
      <c r="G735" s="29">
        <v>1</v>
      </c>
      <c r="H735" s="28">
        <v>0</v>
      </c>
      <c r="I735" s="30">
        <f>ROUND(G735*H735,P4)</f>
        <v>0</v>
      </c>
      <c r="L735" s="31">
        <v>0</v>
      </c>
      <c r="M735" s="24">
        <f>ROUND(G735*L735,P4)</f>
        <v>0</v>
      </c>
      <c r="N735" s="25" t="s">
        <v>185</v>
      </c>
      <c r="O735" s="32">
        <f>M735*AA735</f>
        <v>0</v>
      </c>
      <c r="P735" s="1">
        <v>3</v>
      </c>
      <c r="AA735" s="1">
        <f>IF(P735=1,$O$3,IF(P735=2,$O$4,$O$5))</f>
        <v>0</v>
      </c>
    </row>
    <row r="736" ht="25.5">
      <c r="A736" s="1" t="s">
        <v>171</v>
      </c>
      <c r="E736" s="27" t="s">
        <v>1107</v>
      </c>
    </row>
    <row r="737" ht="38.25">
      <c r="A737" s="1" t="s">
        <v>172</v>
      </c>
      <c r="E737" s="33" t="s">
        <v>725</v>
      </c>
    </row>
    <row r="738">
      <c r="A738" s="1" t="s">
        <v>173</v>
      </c>
      <c r="E738" s="27" t="s">
        <v>167</v>
      </c>
    </row>
    <row r="739">
      <c r="A739" s="1" t="s">
        <v>165</v>
      </c>
      <c r="B739" s="1">
        <v>228</v>
      </c>
      <c r="C739" s="26" t="s">
        <v>1108</v>
      </c>
      <c r="D739" t="s">
        <v>167</v>
      </c>
      <c r="E739" s="27" t="s">
        <v>1109</v>
      </c>
      <c r="F739" s="28" t="s">
        <v>201</v>
      </c>
      <c r="G739" s="29">
        <v>3</v>
      </c>
      <c r="H739" s="28">
        <v>0</v>
      </c>
      <c r="I739" s="30">
        <f>ROUND(G739*H739,P4)</f>
        <v>0</v>
      </c>
      <c r="L739" s="31">
        <v>0</v>
      </c>
      <c r="M739" s="24">
        <f>ROUND(G739*L739,P4)</f>
        <v>0</v>
      </c>
      <c r="N739" s="25" t="s">
        <v>185</v>
      </c>
      <c r="O739" s="32">
        <f>M739*AA739</f>
        <v>0</v>
      </c>
      <c r="P739" s="1">
        <v>3</v>
      </c>
      <c r="AA739" s="1">
        <f>IF(P739=1,$O$3,IF(P739=2,$O$4,$O$5))</f>
        <v>0</v>
      </c>
    </row>
    <row r="740">
      <c r="A740" s="1" t="s">
        <v>171</v>
      </c>
      <c r="E740" s="27" t="s">
        <v>1109</v>
      </c>
    </row>
    <row r="741" ht="51">
      <c r="A741" s="1" t="s">
        <v>172</v>
      </c>
      <c r="E741" s="33" t="s">
        <v>1082</v>
      </c>
    </row>
    <row r="742">
      <c r="A742" s="1" t="s">
        <v>173</v>
      </c>
      <c r="E742" s="27" t="s">
        <v>167</v>
      </c>
    </row>
    <row r="743">
      <c r="A743" s="1" t="s">
        <v>165</v>
      </c>
      <c r="B743" s="1">
        <v>232</v>
      </c>
      <c r="C743" s="26" t="s">
        <v>1110</v>
      </c>
      <c r="D743" t="s">
        <v>167</v>
      </c>
      <c r="E743" s="27" t="s">
        <v>1111</v>
      </c>
      <c r="F743" s="28" t="s">
        <v>201</v>
      </c>
      <c r="G743" s="29">
        <v>6</v>
      </c>
      <c r="H743" s="28">
        <v>0</v>
      </c>
      <c r="I743" s="30">
        <f>ROUND(G743*H743,P4)</f>
        <v>0</v>
      </c>
      <c r="L743" s="31">
        <v>0</v>
      </c>
      <c r="M743" s="24">
        <f>ROUND(G743*L743,P4)</f>
        <v>0</v>
      </c>
      <c r="N743" s="25" t="s">
        <v>185</v>
      </c>
      <c r="O743" s="32">
        <f>M743*AA743</f>
        <v>0</v>
      </c>
      <c r="P743" s="1">
        <v>3</v>
      </c>
      <c r="AA743" s="1">
        <f>IF(P743=1,$O$3,IF(P743=2,$O$4,$O$5))</f>
        <v>0</v>
      </c>
    </row>
    <row r="744">
      <c r="A744" s="1" t="s">
        <v>171</v>
      </c>
      <c r="E744" s="27" t="s">
        <v>1111</v>
      </c>
    </row>
    <row r="745" ht="51">
      <c r="A745" s="1" t="s">
        <v>172</v>
      </c>
      <c r="E745" s="33" t="s">
        <v>1112</v>
      </c>
    </row>
    <row r="746">
      <c r="A746" s="1" t="s">
        <v>173</v>
      </c>
      <c r="E746" s="27" t="s">
        <v>167</v>
      </c>
    </row>
    <row r="747" ht="25.5">
      <c r="A747" s="1" t="s">
        <v>165</v>
      </c>
      <c r="B747" s="1">
        <v>233</v>
      </c>
      <c r="C747" s="26" t="s">
        <v>1113</v>
      </c>
      <c r="D747" t="s">
        <v>167</v>
      </c>
      <c r="E747" s="27" t="s">
        <v>1114</v>
      </c>
      <c r="F747" s="28" t="s">
        <v>201</v>
      </c>
      <c r="G747" s="29">
        <v>4</v>
      </c>
      <c r="H747" s="28">
        <v>0</v>
      </c>
      <c r="I747" s="30">
        <f>ROUND(G747*H747,P4)</f>
        <v>0</v>
      </c>
      <c r="L747" s="31">
        <v>0</v>
      </c>
      <c r="M747" s="24">
        <f>ROUND(G747*L747,P4)</f>
        <v>0</v>
      </c>
      <c r="N747" s="25" t="s">
        <v>1115</v>
      </c>
      <c r="O747" s="32">
        <f>M747*AA747</f>
        <v>0</v>
      </c>
      <c r="P747" s="1">
        <v>3</v>
      </c>
      <c r="AA747" s="1">
        <f>IF(P747=1,$O$3,IF(P747=2,$O$4,$O$5))</f>
        <v>0</v>
      </c>
    </row>
    <row r="748" ht="25.5">
      <c r="A748" s="1" t="s">
        <v>171</v>
      </c>
      <c r="E748" s="27" t="s">
        <v>1114</v>
      </c>
    </row>
    <row r="749" ht="38.25">
      <c r="A749" s="1" t="s">
        <v>172</v>
      </c>
      <c r="E749" s="33" t="s">
        <v>1116</v>
      </c>
    </row>
    <row r="750">
      <c r="A750" s="1" t="s">
        <v>173</v>
      </c>
      <c r="E750" s="27" t="s">
        <v>167</v>
      </c>
    </row>
    <row r="751" ht="25.5">
      <c r="A751" s="1" t="s">
        <v>165</v>
      </c>
      <c r="B751" s="1">
        <v>234</v>
      </c>
      <c r="C751" s="26" t="s">
        <v>1117</v>
      </c>
      <c r="D751" t="s">
        <v>167</v>
      </c>
      <c r="E751" s="27" t="s">
        <v>1118</v>
      </c>
      <c r="F751" s="28" t="s">
        <v>201</v>
      </c>
      <c r="G751" s="29">
        <v>17</v>
      </c>
      <c r="H751" s="28">
        <v>0</v>
      </c>
      <c r="I751" s="30">
        <f>ROUND(G751*H751,P4)</f>
        <v>0</v>
      </c>
      <c r="L751" s="31">
        <v>0</v>
      </c>
      <c r="M751" s="24">
        <f>ROUND(G751*L751,P4)</f>
        <v>0</v>
      </c>
      <c r="N751" s="25" t="s">
        <v>1115</v>
      </c>
      <c r="O751" s="32">
        <f>M751*AA751</f>
        <v>0</v>
      </c>
      <c r="P751" s="1">
        <v>3</v>
      </c>
      <c r="AA751" s="1">
        <f>IF(P751=1,$O$3,IF(P751=2,$O$4,$O$5))</f>
        <v>0</v>
      </c>
    </row>
    <row r="752" ht="25.5">
      <c r="A752" s="1" t="s">
        <v>171</v>
      </c>
      <c r="E752" s="27" t="s">
        <v>1118</v>
      </c>
    </row>
    <row r="753" ht="38.25">
      <c r="A753" s="1" t="s">
        <v>172</v>
      </c>
      <c r="E753" s="33" t="s">
        <v>1119</v>
      </c>
    </row>
    <row r="754">
      <c r="A754" s="1" t="s">
        <v>173</v>
      </c>
      <c r="E754" s="27" t="s">
        <v>167</v>
      </c>
    </row>
    <row r="755" ht="25.5">
      <c r="A755" s="1" t="s">
        <v>165</v>
      </c>
      <c r="B755" s="1">
        <v>237</v>
      </c>
      <c r="C755" s="26" t="s">
        <v>1120</v>
      </c>
      <c r="D755" t="s">
        <v>167</v>
      </c>
      <c r="E755" s="27" t="s">
        <v>1121</v>
      </c>
      <c r="F755" s="28" t="s">
        <v>432</v>
      </c>
      <c r="G755" s="29">
        <v>1.236</v>
      </c>
      <c r="H755" s="28">
        <v>0</v>
      </c>
      <c r="I755" s="30">
        <f>ROUND(G755*H755,P4)</f>
        <v>0</v>
      </c>
      <c r="L755" s="31">
        <v>0</v>
      </c>
      <c r="M755" s="24">
        <f>ROUND(G755*L755,P4)</f>
        <v>0</v>
      </c>
      <c r="N755" s="25" t="s">
        <v>185</v>
      </c>
      <c r="O755" s="32">
        <f>M755*AA755</f>
        <v>0</v>
      </c>
      <c r="P755" s="1">
        <v>3</v>
      </c>
      <c r="AA755" s="1">
        <f>IF(P755=1,$O$3,IF(P755=2,$O$4,$O$5))</f>
        <v>0</v>
      </c>
    </row>
    <row r="756" ht="25.5">
      <c r="A756" s="1" t="s">
        <v>171</v>
      </c>
      <c r="E756" s="27" t="s">
        <v>1121</v>
      </c>
    </row>
    <row r="757">
      <c r="A757" s="1" t="s">
        <v>172</v>
      </c>
    </row>
    <row r="758">
      <c r="A758" s="1" t="s">
        <v>173</v>
      </c>
      <c r="E758" s="27" t="s">
        <v>167</v>
      </c>
    </row>
    <row r="759" ht="25.5">
      <c r="A759" s="1" t="s">
        <v>165</v>
      </c>
      <c r="B759" s="1">
        <v>238</v>
      </c>
      <c r="C759" s="26" t="s">
        <v>1122</v>
      </c>
      <c r="D759" t="s">
        <v>167</v>
      </c>
      <c r="E759" s="27" t="s">
        <v>1123</v>
      </c>
      <c r="F759" s="28" t="s">
        <v>432</v>
      </c>
      <c r="G759" s="29">
        <v>1.236</v>
      </c>
      <c r="H759" s="28">
        <v>0</v>
      </c>
      <c r="I759" s="30">
        <f>ROUND(G759*H759,P4)</f>
        <v>0</v>
      </c>
      <c r="L759" s="31">
        <v>0</v>
      </c>
      <c r="M759" s="24">
        <f>ROUND(G759*L759,P4)</f>
        <v>0</v>
      </c>
      <c r="N759" s="25" t="s">
        <v>185</v>
      </c>
      <c r="O759" s="32">
        <f>M759*AA759</f>
        <v>0</v>
      </c>
      <c r="P759" s="1">
        <v>3</v>
      </c>
      <c r="AA759" s="1">
        <f>IF(P759=1,$O$3,IF(P759=2,$O$4,$O$5))</f>
        <v>0</v>
      </c>
    </row>
    <row r="760" ht="38.25">
      <c r="A760" s="1" t="s">
        <v>171</v>
      </c>
      <c r="E760" s="27" t="s">
        <v>1124</v>
      </c>
    </row>
    <row r="761">
      <c r="A761" s="1" t="s">
        <v>172</v>
      </c>
    </row>
    <row r="762">
      <c r="A762" s="1" t="s">
        <v>173</v>
      </c>
      <c r="E762" s="27" t="s">
        <v>167</v>
      </c>
    </row>
    <row r="763">
      <c r="A763" s="1" t="s">
        <v>162</v>
      </c>
      <c r="C763" s="22" t="s">
        <v>1125</v>
      </c>
      <c r="E763" s="23" t="s">
        <v>1126</v>
      </c>
      <c r="L763" s="24">
        <f>SUMIFS(L764:L859,A764:A859,"P")</f>
        <v>0</v>
      </c>
      <c r="M763" s="24">
        <f>SUMIFS(M764:M859,A764:A859,"P")</f>
        <v>0</v>
      </c>
      <c r="N763" s="25"/>
    </row>
    <row r="764">
      <c r="A764" s="1" t="s">
        <v>165</v>
      </c>
      <c r="B764" s="1">
        <v>256</v>
      </c>
      <c r="C764" s="26" t="s">
        <v>1127</v>
      </c>
      <c r="D764" t="s">
        <v>167</v>
      </c>
      <c r="E764" s="27" t="s">
        <v>1128</v>
      </c>
      <c r="F764" s="28" t="s">
        <v>447</v>
      </c>
      <c r="G764" s="29">
        <v>64.090000000000003</v>
      </c>
      <c r="H764" s="28">
        <v>0.01</v>
      </c>
      <c r="I764" s="30">
        <f>ROUND(G764*H764,P4)</f>
        <v>0</v>
      </c>
      <c r="L764" s="31">
        <v>0</v>
      </c>
      <c r="M764" s="24">
        <f>ROUND(G764*L764,P4)</f>
        <v>0</v>
      </c>
      <c r="N764" s="25" t="s">
        <v>718</v>
      </c>
      <c r="O764" s="32">
        <f>M764*AA764</f>
        <v>0</v>
      </c>
      <c r="P764" s="1">
        <v>3</v>
      </c>
      <c r="AA764" s="1">
        <f>IF(P764=1,$O$3,IF(P764=2,$O$4,$O$5))</f>
        <v>0</v>
      </c>
    </row>
    <row r="765">
      <c r="A765" s="1" t="s">
        <v>171</v>
      </c>
      <c r="E765" s="27" t="s">
        <v>1128</v>
      </c>
    </row>
    <row r="766">
      <c r="A766" s="1" t="s">
        <v>172</v>
      </c>
    </row>
    <row r="767">
      <c r="A767" s="1" t="s">
        <v>173</v>
      </c>
      <c r="E767" s="27" t="s">
        <v>167</v>
      </c>
    </row>
    <row r="768">
      <c r="A768" s="1" t="s">
        <v>165</v>
      </c>
      <c r="B768" s="1">
        <v>253</v>
      </c>
      <c r="C768" s="26" t="s">
        <v>1129</v>
      </c>
      <c r="D768" t="s">
        <v>167</v>
      </c>
      <c r="E768" s="27" t="s">
        <v>1130</v>
      </c>
      <c r="F768" s="28" t="s">
        <v>447</v>
      </c>
      <c r="G768" s="29">
        <v>79.760000000000005</v>
      </c>
      <c r="H768" s="28">
        <v>0.013509999999999999</v>
      </c>
      <c r="I768" s="30">
        <f>ROUND(G768*H768,P4)</f>
        <v>0</v>
      </c>
      <c r="L768" s="31">
        <v>0</v>
      </c>
      <c r="M768" s="24">
        <f>ROUND(G768*L768,P4)</f>
        <v>0</v>
      </c>
      <c r="N768" s="25" t="s">
        <v>185</v>
      </c>
      <c r="O768" s="32">
        <f>M768*AA768</f>
        <v>0</v>
      </c>
      <c r="P768" s="1">
        <v>3</v>
      </c>
      <c r="AA768" s="1">
        <f>IF(P768=1,$O$3,IF(P768=2,$O$4,$O$5))</f>
        <v>0</v>
      </c>
    </row>
    <row r="769">
      <c r="A769" s="1" t="s">
        <v>171</v>
      </c>
      <c r="E769" s="27" t="s">
        <v>1130</v>
      </c>
    </row>
    <row r="770" ht="51">
      <c r="A770" s="1" t="s">
        <v>172</v>
      </c>
      <c r="E770" s="33" t="s">
        <v>1131</v>
      </c>
    </row>
    <row r="771">
      <c r="A771" s="1" t="s">
        <v>173</v>
      </c>
      <c r="E771" s="27" t="s">
        <v>167</v>
      </c>
    </row>
    <row r="772">
      <c r="A772" s="1" t="s">
        <v>165</v>
      </c>
      <c r="B772" s="1">
        <v>251</v>
      </c>
      <c r="C772" s="26" t="s">
        <v>1132</v>
      </c>
      <c r="D772" t="s">
        <v>167</v>
      </c>
      <c r="E772" s="27" t="s">
        <v>1133</v>
      </c>
      <c r="F772" s="28" t="s">
        <v>201</v>
      </c>
      <c r="G772" s="29">
        <v>8</v>
      </c>
      <c r="H772" s="28">
        <v>0.012</v>
      </c>
      <c r="I772" s="30">
        <f>ROUND(G772*H772,P4)</f>
        <v>0</v>
      </c>
      <c r="L772" s="31">
        <v>0</v>
      </c>
      <c r="M772" s="24">
        <f>ROUND(G772*L772,P4)</f>
        <v>0</v>
      </c>
      <c r="N772" s="25" t="s">
        <v>185</v>
      </c>
      <c r="O772" s="32">
        <f>M772*AA772</f>
        <v>0</v>
      </c>
      <c r="P772" s="1">
        <v>3</v>
      </c>
      <c r="AA772" s="1">
        <f>IF(P772=1,$O$3,IF(P772=2,$O$4,$O$5))</f>
        <v>0</v>
      </c>
    </row>
    <row r="773">
      <c r="A773" s="1" t="s">
        <v>171</v>
      </c>
      <c r="E773" s="27" t="s">
        <v>1133</v>
      </c>
    </row>
    <row r="774" ht="51">
      <c r="A774" s="1" t="s">
        <v>172</v>
      </c>
      <c r="E774" s="33" t="s">
        <v>1134</v>
      </c>
    </row>
    <row r="775">
      <c r="A775" s="1" t="s">
        <v>173</v>
      </c>
      <c r="E775" s="27" t="s">
        <v>167</v>
      </c>
    </row>
    <row r="776">
      <c r="A776" s="1" t="s">
        <v>165</v>
      </c>
      <c r="B776" s="1">
        <v>252</v>
      </c>
      <c r="C776" s="26" t="s">
        <v>1135</v>
      </c>
      <c r="D776" t="s">
        <v>167</v>
      </c>
      <c r="E776" s="27" t="s">
        <v>1136</v>
      </c>
      <c r="F776" s="28" t="s">
        <v>201</v>
      </c>
      <c r="G776" s="29">
        <v>8</v>
      </c>
      <c r="H776" s="28">
        <v>0.002</v>
      </c>
      <c r="I776" s="30">
        <f>ROUND(G776*H776,P4)</f>
        <v>0</v>
      </c>
      <c r="L776" s="31">
        <v>0</v>
      </c>
      <c r="M776" s="24">
        <f>ROUND(G776*L776,P4)</f>
        <v>0</v>
      </c>
      <c r="N776" s="25" t="s">
        <v>185</v>
      </c>
      <c r="O776" s="32">
        <f>M776*AA776</f>
        <v>0</v>
      </c>
      <c r="P776" s="1">
        <v>3</v>
      </c>
      <c r="AA776" s="1">
        <f>IF(P776=1,$O$3,IF(P776=2,$O$4,$O$5))</f>
        <v>0</v>
      </c>
    </row>
    <row r="777">
      <c r="A777" s="1" t="s">
        <v>171</v>
      </c>
      <c r="E777" s="27" t="s">
        <v>1136</v>
      </c>
    </row>
    <row r="778" ht="51">
      <c r="A778" s="1" t="s">
        <v>172</v>
      </c>
      <c r="E778" s="33" t="s">
        <v>1134</v>
      </c>
    </row>
    <row r="779">
      <c r="A779" s="1" t="s">
        <v>173</v>
      </c>
      <c r="E779" s="27" t="s">
        <v>167</v>
      </c>
    </row>
    <row r="780" ht="25.5">
      <c r="A780" s="1" t="s">
        <v>165</v>
      </c>
      <c r="B780" s="1">
        <v>245</v>
      </c>
      <c r="C780" s="26" t="s">
        <v>1137</v>
      </c>
      <c r="D780" t="s">
        <v>167</v>
      </c>
      <c r="E780" s="27" t="s">
        <v>1138</v>
      </c>
      <c r="F780" s="28" t="s">
        <v>201</v>
      </c>
      <c r="G780" s="29">
        <v>8</v>
      </c>
      <c r="H780" s="28">
        <v>0.14999999999999999</v>
      </c>
      <c r="I780" s="30">
        <f>ROUND(G780*H780,P4)</f>
        <v>0</v>
      </c>
      <c r="L780" s="31">
        <v>0</v>
      </c>
      <c r="M780" s="24">
        <f>ROUND(G780*L780,P4)</f>
        <v>0</v>
      </c>
      <c r="N780" s="25" t="s">
        <v>167</v>
      </c>
      <c r="O780" s="32">
        <f>M780*AA780</f>
        <v>0</v>
      </c>
      <c r="P780" s="1">
        <v>3</v>
      </c>
      <c r="AA780" s="1">
        <f>IF(P780=1,$O$3,IF(P780=2,$O$4,$O$5))</f>
        <v>0</v>
      </c>
    </row>
    <row r="781" ht="25.5">
      <c r="A781" s="1" t="s">
        <v>171</v>
      </c>
      <c r="E781" s="27" t="s">
        <v>1138</v>
      </c>
    </row>
    <row r="782" ht="38.25">
      <c r="A782" s="1" t="s">
        <v>172</v>
      </c>
      <c r="E782" s="33" t="s">
        <v>1139</v>
      </c>
    </row>
    <row r="783">
      <c r="A783" s="1" t="s">
        <v>173</v>
      </c>
      <c r="E783" s="27" t="s">
        <v>167</v>
      </c>
    </row>
    <row r="784" ht="25.5">
      <c r="A784" s="1" t="s">
        <v>165</v>
      </c>
      <c r="B784" s="1">
        <v>246</v>
      </c>
      <c r="C784" s="26" t="s">
        <v>1140</v>
      </c>
      <c r="D784" t="s">
        <v>167</v>
      </c>
      <c r="E784" s="27" t="s">
        <v>1141</v>
      </c>
      <c r="F784" s="28" t="s">
        <v>201</v>
      </c>
      <c r="G784" s="29">
        <v>2</v>
      </c>
      <c r="H784" s="28">
        <v>0.20000000000000001</v>
      </c>
      <c r="I784" s="30">
        <f>ROUND(G784*H784,P4)</f>
        <v>0</v>
      </c>
      <c r="L784" s="31">
        <v>0</v>
      </c>
      <c r="M784" s="24">
        <f>ROUND(G784*L784,P4)</f>
        <v>0</v>
      </c>
      <c r="N784" s="25" t="s">
        <v>167</v>
      </c>
      <c r="O784" s="32">
        <f>M784*AA784</f>
        <v>0</v>
      </c>
      <c r="P784" s="1">
        <v>3</v>
      </c>
      <c r="AA784" s="1">
        <f>IF(P784=1,$O$3,IF(P784=2,$O$4,$O$5))</f>
        <v>0</v>
      </c>
    </row>
    <row r="785" ht="25.5">
      <c r="A785" s="1" t="s">
        <v>171</v>
      </c>
      <c r="E785" s="27" t="s">
        <v>1141</v>
      </c>
    </row>
    <row r="786" ht="38.25">
      <c r="A786" s="1" t="s">
        <v>172</v>
      </c>
      <c r="E786" s="33" t="s">
        <v>1142</v>
      </c>
    </row>
    <row r="787">
      <c r="A787" s="1" t="s">
        <v>173</v>
      </c>
      <c r="E787" s="27" t="s">
        <v>167</v>
      </c>
    </row>
    <row r="788">
      <c r="A788" s="1" t="s">
        <v>165</v>
      </c>
      <c r="B788" s="1">
        <v>258</v>
      </c>
      <c r="C788" s="26" t="s">
        <v>1143</v>
      </c>
      <c r="D788" t="s">
        <v>167</v>
      </c>
      <c r="E788" s="27" t="s">
        <v>1144</v>
      </c>
      <c r="F788" s="28" t="s">
        <v>331</v>
      </c>
      <c r="G788" s="29">
        <v>42</v>
      </c>
      <c r="H788" s="28">
        <v>0</v>
      </c>
      <c r="I788" s="30">
        <f>ROUND(G788*H788,P4)</f>
        <v>0</v>
      </c>
      <c r="L788" s="31">
        <v>0</v>
      </c>
      <c r="M788" s="24">
        <f>ROUND(G788*L788,P4)</f>
        <v>0</v>
      </c>
      <c r="N788" s="25" t="s">
        <v>167</v>
      </c>
      <c r="O788" s="32">
        <f>M788*AA788</f>
        <v>0</v>
      </c>
      <c r="P788" s="1">
        <v>3</v>
      </c>
      <c r="AA788" s="1">
        <f>IF(P788=1,$O$3,IF(P788=2,$O$4,$O$5))</f>
        <v>0</v>
      </c>
    </row>
    <row r="789">
      <c r="A789" s="1" t="s">
        <v>171</v>
      </c>
      <c r="E789" s="27" t="s">
        <v>1144</v>
      </c>
    </row>
    <row r="790" ht="38.25">
      <c r="A790" s="1" t="s">
        <v>172</v>
      </c>
      <c r="E790" s="33" t="s">
        <v>1145</v>
      </c>
    </row>
    <row r="791">
      <c r="A791" s="1" t="s">
        <v>173</v>
      </c>
      <c r="E791" s="27" t="s">
        <v>167</v>
      </c>
    </row>
    <row r="792">
      <c r="A792" s="1" t="s">
        <v>165</v>
      </c>
      <c r="B792" s="1">
        <v>240</v>
      </c>
      <c r="C792" s="26" t="s">
        <v>1146</v>
      </c>
      <c r="D792" t="s">
        <v>167</v>
      </c>
      <c r="E792" s="27" t="s">
        <v>1147</v>
      </c>
      <c r="F792" s="28" t="s">
        <v>447</v>
      </c>
      <c r="G792" s="29">
        <v>2.3999999999999999</v>
      </c>
      <c r="H792" s="28">
        <v>0.021999999999999999</v>
      </c>
      <c r="I792" s="30">
        <f>ROUND(G792*H792,P4)</f>
        <v>0</v>
      </c>
      <c r="L792" s="31">
        <v>0</v>
      </c>
      <c r="M792" s="24">
        <f>ROUND(G792*L792,P4)</f>
        <v>0</v>
      </c>
      <c r="N792" s="25" t="s">
        <v>718</v>
      </c>
      <c r="O792" s="32">
        <f>M792*AA792</f>
        <v>0</v>
      </c>
      <c r="P792" s="1">
        <v>3</v>
      </c>
      <c r="AA792" s="1">
        <f>IF(P792=1,$O$3,IF(P792=2,$O$4,$O$5))</f>
        <v>0</v>
      </c>
    </row>
    <row r="793">
      <c r="A793" s="1" t="s">
        <v>171</v>
      </c>
      <c r="E793" s="27" t="s">
        <v>1147</v>
      </c>
    </row>
    <row r="794" ht="38.25">
      <c r="A794" s="1" t="s">
        <v>172</v>
      </c>
      <c r="E794" s="33" t="s">
        <v>1148</v>
      </c>
    </row>
    <row r="795">
      <c r="A795" s="1" t="s">
        <v>173</v>
      </c>
      <c r="E795" s="27" t="s">
        <v>167</v>
      </c>
    </row>
    <row r="796">
      <c r="A796" s="1" t="s">
        <v>165</v>
      </c>
      <c r="B796" s="1">
        <v>239</v>
      </c>
      <c r="C796" s="26" t="s">
        <v>1149</v>
      </c>
      <c r="D796" t="s">
        <v>167</v>
      </c>
      <c r="E796" s="27" t="s">
        <v>1150</v>
      </c>
      <c r="F796" s="28" t="s">
        <v>447</v>
      </c>
      <c r="G796" s="29">
        <v>2.3999999999999999</v>
      </c>
      <c r="H796" s="28">
        <v>0</v>
      </c>
      <c r="I796" s="30">
        <f>ROUND(G796*H796,P4)</f>
        <v>0</v>
      </c>
      <c r="L796" s="31">
        <v>0</v>
      </c>
      <c r="M796" s="24">
        <f>ROUND(G796*L796,P4)</f>
        <v>0</v>
      </c>
      <c r="N796" s="25" t="s">
        <v>718</v>
      </c>
      <c r="O796" s="32">
        <f>M796*AA796</f>
        <v>0</v>
      </c>
      <c r="P796" s="1">
        <v>3</v>
      </c>
      <c r="AA796" s="1">
        <f>IF(P796=1,$O$3,IF(P796=2,$O$4,$O$5))</f>
        <v>0</v>
      </c>
    </row>
    <row r="797">
      <c r="A797" s="1" t="s">
        <v>171</v>
      </c>
      <c r="E797" s="27" t="s">
        <v>1150</v>
      </c>
    </row>
    <row r="798" ht="38.25">
      <c r="A798" s="1" t="s">
        <v>172</v>
      </c>
      <c r="E798" s="33" t="s">
        <v>1148</v>
      </c>
    </row>
    <row r="799">
      <c r="A799" s="1" t="s">
        <v>173</v>
      </c>
      <c r="E799" s="27" t="s">
        <v>167</v>
      </c>
    </row>
    <row r="800">
      <c r="A800" s="1" t="s">
        <v>165</v>
      </c>
      <c r="B800" s="1">
        <v>241</v>
      </c>
      <c r="C800" s="26" t="s">
        <v>1151</v>
      </c>
      <c r="D800" t="s">
        <v>167</v>
      </c>
      <c r="E800" s="27" t="s">
        <v>1152</v>
      </c>
      <c r="F800" s="28" t="s">
        <v>447</v>
      </c>
      <c r="G800" s="29">
        <v>2.6400000000000001</v>
      </c>
      <c r="H800" s="28">
        <v>0</v>
      </c>
      <c r="I800" s="30">
        <f>ROUND(G800*H800,P4)</f>
        <v>0</v>
      </c>
      <c r="L800" s="31">
        <v>0</v>
      </c>
      <c r="M800" s="24">
        <f>ROUND(G800*L800,P4)</f>
        <v>0</v>
      </c>
      <c r="N800" s="25" t="s">
        <v>185</v>
      </c>
      <c r="O800" s="32">
        <f>M800*AA800</f>
        <v>0</v>
      </c>
      <c r="P800" s="1">
        <v>3</v>
      </c>
      <c r="AA800" s="1">
        <f>IF(P800=1,$O$3,IF(P800=2,$O$4,$O$5))</f>
        <v>0</v>
      </c>
    </row>
    <row r="801">
      <c r="A801" s="1" t="s">
        <v>171</v>
      </c>
      <c r="E801" s="27" t="s">
        <v>1152</v>
      </c>
    </row>
    <row r="802" ht="25.5">
      <c r="A802" s="1" t="s">
        <v>172</v>
      </c>
      <c r="E802" s="33" t="s">
        <v>1153</v>
      </c>
    </row>
    <row r="803">
      <c r="A803" s="1" t="s">
        <v>173</v>
      </c>
      <c r="E803" s="27" t="s">
        <v>167</v>
      </c>
    </row>
    <row r="804">
      <c r="A804" s="1" t="s">
        <v>165</v>
      </c>
      <c r="B804" s="1">
        <v>242</v>
      </c>
      <c r="C804" s="26" t="s">
        <v>1154</v>
      </c>
      <c r="D804" t="s">
        <v>167</v>
      </c>
      <c r="E804" s="27" t="s">
        <v>1155</v>
      </c>
      <c r="F804" s="28" t="s">
        <v>192</v>
      </c>
      <c r="G804" s="29">
        <v>13.6</v>
      </c>
      <c r="H804" s="28">
        <v>0</v>
      </c>
      <c r="I804" s="30">
        <f>ROUND(G804*H804,P4)</f>
        <v>0</v>
      </c>
      <c r="L804" s="31">
        <v>0</v>
      </c>
      <c r="M804" s="24">
        <f>ROUND(G804*L804,P4)</f>
        <v>0</v>
      </c>
      <c r="N804" s="25" t="s">
        <v>185</v>
      </c>
      <c r="O804" s="32">
        <f>M804*AA804</f>
        <v>0</v>
      </c>
      <c r="P804" s="1">
        <v>3</v>
      </c>
      <c r="AA804" s="1">
        <f>IF(P804=1,$O$3,IF(P804=2,$O$4,$O$5))</f>
        <v>0</v>
      </c>
    </row>
    <row r="805">
      <c r="A805" s="1" t="s">
        <v>171</v>
      </c>
      <c r="E805" s="27" t="s">
        <v>1155</v>
      </c>
    </row>
    <row r="806" ht="25.5">
      <c r="A806" s="1" t="s">
        <v>172</v>
      </c>
      <c r="E806" s="33" t="s">
        <v>1156</v>
      </c>
    </row>
    <row r="807">
      <c r="A807" s="1" t="s">
        <v>173</v>
      </c>
      <c r="E807" s="27" t="s">
        <v>167</v>
      </c>
    </row>
    <row r="808">
      <c r="A808" s="1" t="s">
        <v>165</v>
      </c>
      <c r="B808" s="1">
        <v>243</v>
      </c>
      <c r="C808" s="26" t="s">
        <v>1157</v>
      </c>
      <c r="D808" t="s">
        <v>167</v>
      </c>
      <c r="E808" s="27" t="s">
        <v>1158</v>
      </c>
      <c r="F808" s="28" t="s">
        <v>447</v>
      </c>
      <c r="G808" s="29">
        <v>48.159999999999997</v>
      </c>
      <c r="H808" s="28">
        <v>0</v>
      </c>
      <c r="I808" s="30">
        <f>ROUND(G808*H808,P4)</f>
        <v>0</v>
      </c>
      <c r="L808" s="31">
        <v>0</v>
      </c>
      <c r="M808" s="24">
        <f>ROUND(G808*L808,P4)</f>
        <v>0</v>
      </c>
      <c r="N808" s="25" t="s">
        <v>185</v>
      </c>
      <c r="O808" s="32">
        <f>M808*AA808</f>
        <v>0</v>
      </c>
      <c r="P808" s="1">
        <v>3</v>
      </c>
      <c r="AA808" s="1">
        <f>IF(P808=1,$O$3,IF(P808=2,$O$4,$O$5))</f>
        <v>0</v>
      </c>
    </row>
    <row r="809">
      <c r="A809" s="1" t="s">
        <v>171</v>
      </c>
      <c r="E809" s="27" t="s">
        <v>1158</v>
      </c>
    </row>
    <row r="810" ht="38.25">
      <c r="A810" s="1" t="s">
        <v>172</v>
      </c>
      <c r="E810" s="33" t="s">
        <v>1159</v>
      </c>
    </row>
    <row r="811">
      <c r="A811" s="1" t="s">
        <v>173</v>
      </c>
      <c r="E811" s="27" t="s">
        <v>167</v>
      </c>
    </row>
    <row r="812">
      <c r="A812" s="1" t="s">
        <v>165</v>
      </c>
      <c r="B812" s="1">
        <v>244</v>
      </c>
      <c r="C812" s="26" t="s">
        <v>1160</v>
      </c>
      <c r="D812" t="s">
        <v>167</v>
      </c>
      <c r="E812" s="27" t="s">
        <v>1161</v>
      </c>
      <c r="F812" s="28" t="s">
        <v>201</v>
      </c>
      <c r="G812" s="29">
        <v>10</v>
      </c>
      <c r="H812" s="28">
        <v>0</v>
      </c>
      <c r="I812" s="30">
        <f>ROUND(G812*H812,P4)</f>
        <v>0</v>
      </c>
      <c r="L812" s="31">
        <v>0</v>
      </c>
      <c r="M812" s="24">
        <f>ROUND(G812*L812,P4)</f>
        <v>0</v>
      </c>
      <c r="N812" s="25" t="s">
        <v>185</v>
      </c>
      <c r="O812" s="32">
        <f>M812*AA812</f>
        <v>0</v>
      </c>
      <c r="P812" s="1">
        <v>3</v>
      </c>
      <c r="AA812" s="1">
        <f>IF(P812=1,$O$3,IF(P812=2,$O$4,$O$5))</f>
        <v>0</v>
      </c>
    </row>
    <row r="813">
      <c r="A813" s="1" t="s">
        <v>171</v>
      </c>
      <c r="E813" s="27" t="s">
        <v>1161</v>
      </c>
    </row>
    <row r="814" ht="51">
      <c r="A814" s="1" t="s">
        <v>172</v>
      </c>
      <c r="E814" s="33" t="s">
        <v>1162</v>
      </c>
    </row>
    <row r="815">
      <c r="A815" s="1" t="s">
        <v>173</v>
      </c>
      <c r="E815" s="27" t="s">
        <v>167</v>
      </c>
    </row>
    <row r="816" ht="25.5">
      <c r="A816" s="1" t="s">
        <v>165</v>
      </c>
      <c r="B816" s="1">
        <v>247</v>
      </c>
      <c r="C816" s="26" t="s">
        <v>1163</v>
      </c>
      <c r="D816" t="s">
        <v>167</v>
      </c>
      <c r="E816" s="27" t="s">
        <v>1164</v>
      </c>
      <c r="F816" s="28" t="s">
        <v>201</v>
      </c>
      <c r="G816" s="29">
        <v>7</v>
      </c>
      <c r="H816" s="28">
        <v>0</v>
      </c>
      <c r="I816" s="30">
        <f>ROUND(G816*H816,P4)</f>
        <v>0</v>
      </c>
      <c r="L816" s="31">
        <v>0</v>
      </c>
      <c r="M816" s="24">
        <f>ROUND(G816*L816,P4)</f>
        <v>0</v>
      </c>
      <c r="N816" s="25" t="s">
        <v>185</v>
      </c>
      <c r="O816" s="32">
        <f>M816*AA816</f>
        <v>0</v>
      </c>
      <c r="P816" s="1">
        <v>3</v>
      </c>
      <c r="AA816" s="1">
        <f>IF(P816=1,$O$3,IF(P816=2,$O$4,$O$5))</f>
        <v>0</v>
      </c>
    </row>
    <row r="817" ht="25.5">
      <c r="A817" s="1" t="s">
        <v>171</v>
      </c>
      <c r="E817" s="27" t="s">
        <v>1164</v>
      </c>
    </row>
    <row r="818" ht="38.25">
      <c r="A818" s="1" t="s">
        <v>172</v>
      </c>
      <c r="E818" s="33" t="s">
        <v>1165</v>
      </c>
    </row>
    <row r="819">
      <c r="A819" s="1" t="s">
        <v>173</v>
      </c>
      <c r="E819" s="27" t="s">
        <v>167</v>
      </c>
    </row>
    <row r="820" ht="25.5">
      <c r="A820" s="1" t="s">
        <v>165</v>
      </c>
      <c r="B820" s="1">
        <v>248</v>
      </c>
      <c r="C820" s="26" t="s">
        <v>1166</v>
      </c>
      <c r="D820" t="s">
        <v>167</v>
      </c>
      <c r="E820" s="27" t="s">
        <v>1167</v>
      </c>
      <c r="F820" s="28" t="s">
        <v>201</v>
      </c>
      <c r="G820" s="29">
        <v>1</v>
      </c>
      <c r="H820" s="28">
        <v>0</v>
      </c>
      <c r="I820" s="30">
        <f>ROUND(G820*H820,P4)</f>
        <v>0</v>
      </c>
      <c r="L820" s="31">
        <v>0</v>
      </c>
      <c r="M820" s="24">
        <f>ROUND(G820*L820,P4)</f>
        <v>0</v>
      </c>
      <c r="N820" s="25" t="s">
        <v>185</v>
      </c>
      <c r="O820" s="32">
        <f>M820*AA820</f>
        <v>0</v>
      </c>
      <c r="P820" s="1">
        <v>3</v>
      </c>
      <c r="AA820" s="1">
        <f>IF(P820=1,$O$3,IF(P820=2,$O$4,$O$5))</f>
        <v>0</v>
      </c>
    </row>
    <row r="821" ht="25.5">
      <c r="A821" s="1" t="s">
        <v>171</v>
      </c>
      <c r="E821" s="27" t="s">
        <v>1167</v>
      </c>
    </row>
    <row r="822" ht="38.25">
      <c r="A822" s="1" t="s">
        <v>172</v>
      </c>
      <c r="E822" s="33" t="s">
        <v>1168</v>
      </c>
    </row>
    <row r="823">
      <c r="A823" s="1" t="s">
        <v>173</v>
      </c>
      <c r="E823" s="27" t="s">
        <v>167</v>
      </c>
    </row>
    <row r="824" ht="25.5">
      <c r="A824" s="1" t="s">
        <v>165</v>
      </c>
      <c r="B824" s="1">
        <v>249</v>
      </c>
      <c r="C824" s="26" t="s">
        <v>1169</v>
      </c>
      <c r="D824" t="s">
        <v>167</v>
      </c>
      <c r="E824" s="27" t="s">
        <v>1170</v>
      </c>
      <c r="F824" s="28" t="s">
        <v>201</v>
      </c>
      <c r="G824" s="29">
        <v>8</v>
      </c>
      <c r="H824" s="28">
        <v>0</v>
      </c>
      <c r="I824" s="30">
        <f>ROUND(G824*H824,P4)</f>
        <v>0</v>
      </c>
      <c r="L824" s="31">
        <v>0</v>
      </c>
      <c r="M824" s="24">
        <f>ROUND(G824*L824,P4)</f>
        <v>0</v>
      </c>
      <c r="N824" s="25" t="s">
        <v>185</v>
      </c>
      <c r="O824" s="32">
        <f>M824*AA824</f>
        <v>0</v>
      </c>
      <c r="P824" s="1">
        <v>3</v>
      </c>
      <c r="AA824" s="1">
        <f>IF(P824=1,$O$3,IF(P824=2,$O$4,$O$5))</f>
        <v>0</v>
      </c>
    </row>
    <row r="825" ht="25.5">
      <c r="A825" s="1" t="s">
        <v>171</v>
      </c>
      <c r="E825" s="27" t="s">
        <v>1170</v>
      </c>
    </row>
    <row r="826" ht="51">
      <c r="A826" s="1" t="s">
        <v>172</v>
      </c>
      <c r="E826" s="33" t="s">
        <v>1134</v>
      </c>
    </row>
    <row r="827">
      <c r="A827" s="1" t="s">
        <v>173</v>
      </c>
      <c r="E827" s="27" t="s">
        <v>167</v>
      </c>
    </row>
    <row r="828" ht="25.5">
      <c r="A828" s="1" t="s">
        <v>165</v>
      </c>
      <c r="B828" s="1">
        <v>250</v>
      </c>
      <c r="C828" s="26" t="s">
        <v>1171</v>
      </c>
      <c r="D828" t="s">
        <v>167</v>
      </c>
      <c r="E828" s="27" t="s">
        <v>1172</v>
      </c>
      <c r="F828" s="28" t="s">
        <v>201</v>
      </c>
      <c r="G828" s="29">
        <v>8</v>
      </c>
      <c r="H828" s="28">
        <v>0</v>
      </c>
      <c r="I828" s="30">
        <f>ROUND(G828*H828,P4)</f>
        <v>0</v>
      </c>
      <c r="L828" s="31">
        <v>0</v>
      </c>
      <c r="M828" s="24">
        <f>ROUND(G828*L828,P4)</f>
        <v>0</v>
      </c>
      <c r="N828" s="25" t="s">
        <v>185</v>
      </c>
      <c r="O828" s="32">
        <f>M828*AA828</f>
        <v>0</v>
      </c>
      <c r="P828" s="1">
        <v>3</v>
      </c>
      <c r="AA828" s="1">
        <f>IF(P828=1,$O$3,IF(P828=2,$O$4,$O$5))</f>
        <v>0</v>
      </c>
    </row>
    <row r="829" ht="25.5">
      <c r="A829" s="1" t="s">
        <v>171</v>
      </c>
      <c r="E829" s="27" t="s">
        <v>1172</v>
      </c>
    </row>
    <row r="830" ht="51">
      <c r="A830" s="1" t="s">
        <v>172</v>
      </c>
      <c r="E830" s="33" t="s">
        <v>1134</v>
      </c>
    </row>
    <row r="831">
      <c r="A831" s="1" t="s">
        <v>173</v>
      </c>
      <c r="E831" s="27" t="s">
        <v>167</v>
      </c>
    </row>
    <row r="832">
      <c r="A832" s="1" t="s">
        <v>165</v>
      </c>
      <c r="B832" s="1">
        <v>254</v>
      </c>
      <c r="C832" s="26" t="s">
        <v>1173</v>
      </c>
      <c r="D832" t="s">
        <v>167</v>
      </c>
      <c r="E832" s="27" t="s">
        <v>1174</v>
      </c>
      <c r="F832" s="28" t="s">
        <v>447</v>
      </c>
      <c r="G832" s="29">
        <v>50</v>
      </c>
      <c r="H832" s="28">
        <v>0</v>
      </c>
      <c r="I832" s="30">
        <f>ROUND(G832*H832,P4)</f>
        <v>0</v>
      </c>
      <c r="L832" s="31">
        <v>0</v>
      </c>
      <c r="M832" s="24">
        <f>ROUND(G832*L832,P4)</f>
        <v>0</v>
      </c>
      <c r="N832" s="25" t="s">
        <v>185</v>
      </c>
      <c r="O832" s="32">
        <f>M832*AA832</f>
        <v>0</v>
      </c>
      <c r="P832" s="1">
        <v>3</v>
      </c>
      <c r="AA832" s="1">
        <f>IF(P832=1,$O$3,IF(P832=2,$O$4,$O$5))</f>
        <v>0</v>
      </c>
    </row>
    <row r="833">
      <c r="A833" s="1" t="s">
        <v>171</v>
      </c>
      <c r="E833" s="27" t="s">
        <v>1174</v>
      </c>
    </row>
    <row r="834">
      <c r="A834" s="1" t="s">
        <v>172</v>
      </c>
    </row>
    <row r="835">
      <c r="A835" s="1" t="s">
        <v>173</v>
      </c>
      <c r="E835" s="27" t="s">
        <v>167</v>
      </c>
    </row>
    <row r="836">
      <c r="A836" s="1" t="s">
        <v>165</v>
      </c>
      <c r="B836" s="1">
        <v>255</v>
      </c>
      <c r="C836" s="26" t="s">
        <v>1175</v>
      </c>
      <c r="D836" t="s">
        <v>167</v>
      </c>
      <c r="E836" s="27" t="s">
        <v>1176</v>
      </c>
      <c r="F836" s="28" t="s">
        <v>447</v>
      </c>
      <c r="G836" s="29">
        <v>64.090000000000003</v>
      </c>
      <c r="H836" s="28">
        <v>1.0000000000000001E-05</v>
      </c>
      <c r="I836" s="30">
        <f>ROUND(G836*H836,P4)</f>
        <v>0</v>
      </c>
      <c r="L836" s="31">
        <v>0</v>
      </c>
      <c r="M836" s="24">
        <f>ROUND(G836*L836,P4)</f>
        <v>0</v>
      </c>
      <c r="N836" s="25" t="s">
        <v>185</v>
      </c>
      <c r="O836" s="32">
        <f>M836*AA836</f>
        <v>0</v>
      </c>
      <c r="P836" s="1">
        <v>3</v>
      </c>
      <c r="AA836" s="1">
        <f>IF(P836=1,$O$3,IF(P836=2,$O$4,$O$5))</f>
        <v>0</v>
      </c>
    </row>
    <row r="837">
      <c r="A837" s="1" t="s">
        <v>171</v>
      </c>
      <c r="E837" s="27" t="s">
        <v>1176</v>
      </c>
    </row>
    <row r="838" ht="38.25">
      <c r="A838" s="1" t="s">
        <v>172</v>
      </c>
      <c r="E838" s="33" t="s">
        <v>1177</v>
      </c>
    </row>
    <row r="839">
      <c r="A839" s="1" t="s">
        <v>173</v>
      </c>
      <c r="E839" s="27" t="s">
        <v>167</v>
      </c>
    </row>
    <row r="840">
      <c r="A840" s="1" t="s">
        <v>165</v>
      </c>
      <c r="B840" s="1">
        <v>257</v>
      </c>
      <c r="C840" s="26" t="s">
        <v>1178</v>
      </c>
      <c r="D840" t="s">
        <v>167</v>
      </c>
      <c r="E840" s="27" t="s">
        <v>1179</v>
      </c>
      <c r="F840" s="28" t="s">
        <v>331</v>
      </c>
      <c r="G840" s="29">
        <v>42</v>
      </c>
      <c r="H840" s="28">
        <v>5.0000000000000002E-05</v>
      </c>
      <c r="I840" s="30">
        <f>ROUND(G840*H840,P4)</f>
        <v>0</v>
      </c>
      <c r="L840" s="31">
        <v>0</v>
      </c>
      <c r="M840" s="24">
        <f>ROUND(G840*L840,P4)</f>
        <v>0</v>
      </c>
      <c r="N840" s="25" t="s">
        <v>185</v>
      </c>
      <c r="O840" s="32">
        <f>M840*AA840</f>
        <v>0</v>
      </c>
      <c r="P840" s="1">
        <v>3</v>
      </c>
      <c r="AA840" s="1">
        <f>IF(P840=1,$O$3,IF(P840=2,$O$4,$O$5))</f>
        <v>0</v>
      </c>
    </row>
    <row r="841">
      <c r="A841" s="1" t="s">
        <v>171</v>
      </c>
      <c r="E841" s="27" t="s">
        <v>1179</v>
      </c>
    </row>
    <row r="842" ht="38.25">
      <c r="A842" s="1" t="s">
        <v>172</v>
      </c>
      <c r="E842" s="33" t="s">
        <v>1145</v>
      </c>
    </row>
    <row r="843">
      <c r="A843" s="1" t="s">
        <v>173</v>
      </c>
      <c r="E843" s="27" t="s">
        <v>167</v>
      </c>
    </row>
    <row r="844" ht="25.5">
      <c r="A844" s="1" t="s">
        <v>165</v>
      </c>
      <c r="B844" s="1">
        <v>259</v>
      </c>
      <c r="C844" s="26" t="s">
        <v>1180</v>
      </c>
      <c r="D844" t="s">
        <v>167</v>
      </c>
      <c r="E844" s="27" t="s">
        <v>1181</v>
      </c>
      <c r="F844" s="28" t="s">
        <v>331</v>
      </c>
      <c r="G844" s="29">
        <v>2708</v>
      </c>
      <c r="H844" s="28">
        <v>0</v>
      </c>
      <c r="I844" s="30">
        <f>ROUND(G844*H844,P4)</f>
        <v>0</v>
      </c>
      <c r="L844" s="31">
        <v>0</v>
      </c>
      <c r="M844" s="24">
        <f>ROUND(G844*L844,P4)</f>
        <v>0</v>
      </c>
      <c r="N844" s="25" t="s">
        <v>185</v>
      </c>
      <c r="O844" s="32">
        <f>M844*AA844</f>
        <v>0</v>
      </c>
      <c r="P844" s="1">
        <v>3</v>
      </c>
      <c r="AA844" s="1">
        <f>IF(P844=1,$O$3,IF(P844=2,$O$4,$O$5))</f>
        <v>0</v>
      </c>
    </row>
    <row r="845" ht="25.5">
      <c r="A845" s="1" t="s">
        <v>171</v>
      </c>
      <c r="E845" s="27" t="s">
        <v>1181</v>
      </c>
    </row>
    <row r="846" ht="76.5">
      <c r="A846" s="1" t="s">
        <v>172</v>
      </c>
      <c r="E846" s="33" t="s">
        <v>1182</v>
      </c>
    </row>
    <row r="847">
      <c r="A847" s="1" t="s">
        <v>173</v>
      </c>
      <c r="E847" s="27" t="s">
        <v>167</v>
      </c>
    </row>
    <row r="848">
      <c r="A848" s="1" t="s">
        <v>165</v>
      </c>
      <c r="B848" s="1">
        <v>260</v>
      </c>
      <c r="C848" s="26" t="s">
        <v>1183</v>
      </c>
      <c r="D848" t="s">
        <v>167</v>
      </c>
      <c r="E848" s="27" t="s">
        <v>1184</v>
      </c>
      <c r="F848" s="28" t="s">
        <v>201</v>
      </c>
      <c r="G848" s="29">
        <v>24</v>
      </c>
      <c r="H848" s="28">
        <v>0</v>
      </c>
      <c r="I848" s="30">
        <f>ROUND(G848*H848,P4)</f>
        <v>0</v>
      </c>
      <c r="L848" s="31">
        <v>0</v>
      </c>
      <c r="M848" s="24">
        <f>ROUND(G848*L848,P4)</f>
        <v>0</v>
      </c>
      <c r="N848" s="25" t="s">
        <v>167</v>
      </c>
      <c r="O848" s="32">
        <f>M848*AA848</f>
        <v>0</v>
      </c>
      <c r="P848" s="1">
        <v>3</v>
      </c>
      <c r="AA848" s="1">
        <f>IF(P848=1,$O$3,IF(P848=2,$O$4,$O$5))</f>
        <v>0</v>
      </c>
    </row>
    <row r="849">
      <c r="A849" s="1" t="s">
        <v>171</v>
      </c>
      <c r="E849" s="27" t="s">
        <v>1184</v>
      </c>
    </row>
    <row r="850" ht="51">
      <c r="A850" s="1" t="s">
        <v>172</v>
      </c>
      <c r="E850" s="33" t="s">
        <v>1185</v>
      </c>
    </row>
    <row r="851">
      <c r="A851" s="1" t="s">
        <v>173</v>
      </c>
      <c r="E851" s="27" t="s">
        <v>167</v>
      </c>
    </row>
    <row r="852" ht="25.5">
      <c r="A852" s="1" t="s">
        <v>165</v>
      </c>
      <c r="B852" s="1">
        <v>261</v>
      </c>
      <c r="C852" s="26" t="s">
        <v>1186</v>
      </c>
      <c r="D852" t="s">
        <v>167</v>
      </c>
      <c r="E852" s="27" t="s">
        <v>1187</v>
      </c>
      <c r="F852" s="28" t="s">
        <v>432</v>
      </c>
      <c r="G852" s="29">
        <v>2.8439999999999999</v>
      </c>
      <c r="H852" s="28">
        <v>0</v>
      </c>
      <c r="I852" s="30">
        <f>ROUND(G852*H852,P4)</f>
        <v>0</v>
      </c>
      <c r="L852" s="31">
        <v>0</v>
      </c>
      <c r="M852" s="24">
        <f>ROUND(G852*L852,P4)</f>
        <v>0</v>
      </c>
      <c r="N852" s="25" t="s">
        <v>185</v>
      </c>
      <c r="O852" s="32">
        <f>M852*AA852</f>
        <v>0</v>
      </c>
      <c r="P852" s="1">
        <v>3</v>
      </c>
      <c r="AA852" s="1">
        <f>IF(P852=1,$O$3,IF(P852=2,$O$4,$O$5))</f>
        <v>0</v>
      </c>
    </row>
    <row r="853" ht="25.5">
      <c r="A853" s="1" t="s">
        <v>171</v>
      </c>
      <c r="E853" s="27" t="s">
        <v>1187</v>
      </c>
    </row>
    <row r="854">
      <c r="A854" s="1" t="s">
        <v>172</v>
      </c>
    </row>
    <row r="855">
      <c r="A855" s="1" t="s">
        <v>173</v>
      </c>
      <c r="E855" s="27" t="s">
        <v>167</v>
      </c>
    </row>
    <row r="856" ht="38.25">
      <c r="A856" s="1" t="s">
        <v>165</v>
      </c>
      <c r="B856" s="1">
        <v>262</v>
      </c>
      <c r="C856" s="26" t="s">
        <v>1188</v>
      </c>
      <c r="D856" t="s">
        <v>167</v>
      </c>
      <c r="E856" s="27" t="s">
        <v>1189</v>
      </c>
      <c r="F856" s="28" t="s">
        <v>432</v>
      </c>
      <c r="G856" s="29">
        <v>2.8439999999999999</v>
      </c>
      <c r="H856" s="28">
        <v>0</v>
      </c>
      <c r="I856" s="30">
        <f>ROUND(G856*H856,P4)</f>
        <v>0</v>
      </c>
      <c r="L856" s="31">
        <v>0</v>
      </c>
      <c r="M856" s="24">
        <f>ROUND(G856*L856,P4)</f>
        <v>0</v>
      </c>
      <c r="N856" s="25" t="s">
        <v>185</v>
      </c>
      <c r="O856" s="32">
        <f>M856*AA856</f>
        <v>0</v>
      </c>
      <c r="P856" s="1">
        <v>3</v>
      </c>
      <c r="AA856" s="1">
        <f>IF(P856=1,$O$3,IF(P856=2,$O$4,$O$5))</f>
        <v>0</v>
      </c>
    </row>
    <row r="857" ht="38.25">
      <c r="A857" s="1" t="s">
        <v>171</v>
      </c>
      <c r="E857" s="27" t="s">
        <v>1190</v>
      </c>
    </row>
    <row r="858">
      <c r="A858" s="1" t="s">
        <v>172</v>
      </c>
    </row>
    <row r="859">
      <c r="A859" s="1" t="s">
        <v>173</v>
      </c>
      <c r="E859" s="27" t="s">
        <v>167</v>
      </c>
    </row>
    <row r="860">
      <c r="A860" s="1" t="s">
        <v>162</v>
      </c>
      <c r="C860" s="22" t="s">
        <v>1191</v>
      </c>
      <c r="E860" s="23" t="s">
        <v>1192</v>
      </c>
      <c r="L860" s="24">
        <f>SUMIFS(L861:L892,A861:A892,"P")</f>
        <v>0</v>
      </c>
      <c r="M860" s="24">
        <f>SUMIFS(M861:M892,A861:A892,"P")</f>
        <v>0</v>
      </c>
      <c r="N860" s="25"/>
    </row>
    <row r="861" ht="25.5">
      <c r="A861" s="1" t="s">
        <v>165</v>
      </c>
      <c r="B861" s="1">
        <v>266</v>
      </c>
      <c r="C861" s="26" t="s">
        <v>1193</v>
      </c>
      <c r="D861" t="s">
        <v>167</v>
      </c>
      <c r="E861" s="27" t="s">
        <v>1194</v>
      </c>
      <c r="F861" s="28" t="s">
        <v>447</v>
      </c>
      <c r="G861" s="29">
        <v>15.398</v>
      </c>
      <c r="H861" s="28">
        <v>0.0178</v>
      </c>
      <c r="I861" s="30">
        <f>ROUND(G861*H861,P4)</f>
        <v>0</v>
      </c>
      <c r="L861" s="31">
        <v>0</v>
      </c>
      <c r="M861" s="24">
        <f>ROUND(G861*L861,P4)</f>
        <v>0</v>
      </c>
      <c r="N861" s="25" t="s">
        <v>718</v>
      </c>
      <c r="O861" s="32">
        <f>M861*AA861</f>
        <v>0</v>
      </c>
      <c r="P861" s="1">
        <v>3</v>
      </c>
      <c r="AA861" s="1">
        <f>IF(P861=1,$O$3,IF(P861=2,$O$4,$O$5))</f>
        <v>0</v>
      </c>
    </row>
    <row r="862" ht="25.5">
      <c r="A862" s="1" t="s">
        <v>171</v>
      </c>
      <c r="E862" s="27" t="s">
        <v>1194</v>
      </c>
    </row>
    <row r="863" ht="38.25">
      <c r="A863" s="1" t="s">
        <v>172</v>
      </c>
      <c r="E863" s="33" t="s">
        <v>1195</v>
      </c>
    </row>
    <row r="864">
      <c r="A864" s="1" t="s">
        <v>173</v>
      </c>
      <c r="E864" s="27" t="s">
        <v>167</v>
      </c>
    </row>
    <row r="865">
      <c r="A865" s="1" t="s">
        <v>165</v>
      </c>
      <c r="B865" s="1">
        <v>263</v>
      </c>
      <c r="C865" s="26" t="s">
        <v>1196</v>
      </c>
      <c r="D865" t="s">
        <v>167</v>
      </c>
      <c r="E865" s="27" t="s">
        <v>1197</v>
      </c>
      <c r="F865" s="28" t="s">
        <v>447</v>
      </c>
      <c r="G865" s="29">
        <v>13.859999999999999</v>
      </c>
      <c r="H865" s="28">
        <v>0.00029999999999999997</v>
      </c>
      <c r="I865" s="30">
        <f>ROUND(G865*H865,P4)</f>
        <v>0</v>
      </c>
      <c r="L865" s="31">
        <v>0</v>
      </c>
      <c r="M865" s="24">
        <f>ROUND(G865*L865,P4)</f>
        <v>0</v>
      </c>
      <c r="N865" s="25" t="s">
        <v>185</v>
      </c>
      <c r="O865" s="32">
        <f>M865*AA865</f>
        <v>0</v>
      </c>
      <c r="P865" s="1">
        <v>3</v>
      </c>
      <c r="AA865" s="1">
        <f>IF(P865=1,$O$3,IF(P865=2,$O$4,$O$5))</f>
        <v>0</v>
      </c>
    </row>
    <row r="866">
      <c r="A866" s="1" t="s">
        <v>171</v>
      </c>
      <c r="E866" s="27" t="s">
        <v>1197</v>
      </c>
    </row>
    <row r="867" ht="38.25">
      <c r="A867" s="1" t="s">
        <v>172</v>
      </c>
      <c r="E867" s="33" t="s">
        <v>1198</v>
      </c>
    </row>
    <row r="868">
      <c r="A868" s="1" t="s">
        <v>173</v>
      </c>
      <c r="E868" s="27" t="s">
        <v>167</v>
      </c>
    </row>
    <row r="869" ht="25.5">
      <c r="A869" s="1" t="s">
        <v>165</v>
      </c>
      <c r="B869" s="1">
        <v>264</v>
      </c>
      <c r="C869" s="26" t="s">
        <v>1199</v>
      </c>
      <c r="D869" t="s">
        <v>167</v>
      </c>
      <c r="E869" s="27" t="s">
        <v>1200</v>
      </c>
      <c r="F869" s="28" t="s">
        <v>192</v>
      </c>
      <c r="G869" s="29">
        <v>15.02</v>
      </c>
      <c r="H869" s="28">
        <v>0.00058</v>
      </c>
      <c r="I869" s="30">
        <f>ROUND(G869*H869,P4)</f>
        <v>0</v>
      </c>
      <c r="L869" s="31">
        <v>0</v>
      </c>
      <c r="M869" s="24">
        <f>ROUND(G869*L869,P4)</f>
        <v>0</v>
      </c>
      <c r="N869" s="25" t="s">
        <v>718</v>
      </c>
      <c r="O869" s="32">
        <f>M869*AA869</f>
        <v>0</v>
      </c>
      <c r="P869" s="1">
        <v>3</v>
      </c>
      <c r="AA869" s="1">
        <f>IF(P869=1,$O$3,IF(P869=2,$O$4,$O$5))</f>
        <v>0</v>
      </c>
    </row>
    <row r="870" ht="25.5">
      <c r="A870" s="1" t="s">
        <v>171</v>
      </c>
      <c r="E870" s="27" t="s">
        <v>1200</v>
      </c>
    </row>
    <row r="871" ht="38.25">
      <c r="A871" s="1" t="s">
        <v>172</v>
      </c>
      <c r="E871" s="33" t="s">
        <v>1201</v>
      </c>
    </row>
    <row r="872">
      <c r="A872" s="1" t="s">
        <v>173</v>
      </c>
      <c r="E872" s="27" t="s">
        <v>167</v>
      </c>
    </row>
    <row r="873" ht="25.5">
      <c r="A873" s="1" t="s">
        <v>165</v>
      </c>
      <c r="B873" s="1">
        <v>265</v>
      </c>
      <c r="C873" s="26" t="s">
        <v>1202</v>
      </c>
      <c r="D873" t="s">
        <v>167</v>
      </c>
      <c r="E873" s="27" t="s">
        <v>1203</v>
      </c>
      <c r="F873" s="28" t="s">
        <v>447</v>
      </c>
      <c r="G873" s="29">
        <v>12.34</v>
      </c>
      <c r="H873" s="28">
        <v>0.0091999999999999998</v>
      </c>
      <c r="I873" s="30">
        <f>ROUND(G873*H873,P4)</f>
        <v>0</v>
      </c>
      <c r="L873" s="31">
        <v>0</v>
      </c>
      <c r="M873" s="24">
        <f>ROUND(G873*L873,P4)</f>
        <v>0</v>
      </c>
      <c r="N873" s="25" t="s">
        <v>718</v>
      </c>
      <c r="O873" s="32">
        <f>M873*AA873</f>
        <v>0</v>
      </c>
      <c r="P873" s="1">
        <v>3</v>
      </c>
      <c r="AA873" s="1">
        <f>IF(P873=1,$O$3,IF(P873=2,$O$4,$O$5))</f>
        <v>0</v>
      </c>
    </row>
    <row r="874" ht="38.25">
      <c r="A874" s="1" t="s">
        <v>171</v>
      </c>
      <c r="E874" s="27" t="s">
        <v>1204</v>
      </c>
    </row>
    <row r="875" ht="38.25">
      <c r="A875" s="1" t="s">
        <v>172</v>
      </c>
      <c r="E875" s="33" t="s">
        <v>1205</v>
      </c>
    </row>
    <row r="876">
      <c r="A876" s="1" t="s">
        <v>173</v>
      </c>
      <c r="E876" s="27" t="s">
        <v>167</v>
      </c>
    </row>
    <row r="877" ht="25.5">
      <c r="A877" s="1" t="s">
        <v>165</v>
      </c>
      <c r="B877" s="1">
        <v>267</v>
      </c>
      <c r="C877" s="26" t="s">
        <v>1206</v>
      </c>
      <c r="D877" t="s">
        <v>167</v>
      </c>
      <c r="E877" s="27" t="s">
        <v>1207</v>
      </c>
      <c r="F877" s="28" t="s">
        <v>447</v>
      </c>
      <c r="G877" s="29">
        <v>13.859999999999999</v>
      </c>
      <c r="H877" s="28">
        <v>0</v>
      </c>
      <c r="I877" s="30">
        <f>ROUND(G877*H877,P4)</f>
        <v>0</v>
      </c>
      <c r="L877" s="31">
        <v>0</v>
      </c>
      <c r="M877" s="24">
        <f>ROUND(G877*L877,P4)</f>
        <v>0</v>
      </c>
      <c r="N877" s="25" t="s">
        <v>718</v>
      </c>
      <c r="O877" s="32">
        <f>M877*AA877</f>
        <v>0</v>
      </c>
      <c r="P877" s="1">
        <v>3</v>
      </c>
      <c r="AA877" s="1">
        <f>IF(P877=1,$O$3,IF(P877=2,$O$4,$O$5))</f>
        <v>0</v>
      </c>
    </row>
    <row r="878" ht="25.5">
      <c r="A878" s="1" t="s">
        <v>171</v>
      </c>
      <c r="E878" s="27" t="s">
        <v>1207</v>
      </c>
    </row>
    <row r="879" ht="38.25">
      <c r="A879" s="1" t="s">
        <v>172</v>
      </c>
      <c r="E879" s="33" t="s">
        <v>1198</v>
      </c>
    </row>
    <row r="880">
      <c r="A880" s="1" t="s">
        <v>173</v>
      </c>
      <c r="E880" s="27" t="s">
        <v>167</v>
      </c>
    </row>
    <row r="881" ht="25.5">
      <c r="A881" s="1" t="s">
        <v>165</v>
      </c>
      <c r="B881" s="1">
        <v>268</v>
      </c>
      <c r="C881" s="26" t="s">
        <v>1208</v>
      </c>
      <c r="D881" t="s">
        <v>167</v>
      </c>
      <c r="E881" s="27" t="s">
        <v>1209</v>
      </c>
      <c r="F881" s="28" t="s">
        <v>447</v>
      </c>
      <c r="G881" s="29">
        <v>13.859999999999999</v>
      </c>
      <c r="H881" s="28">
        <v>0</v>
      </c>
      <c r="I881" s="30">
        <f>ROUND(G881*H881,P4)</f>
        <v>0</v>
      </c>
      <c r="L881" s="31">
        <v>0</v>
      </c>
      <c r="M881" s="24">
        <f>ROUND(G881*L881,P4)</f>
        <v>0</v>
      </c>
      <c r="N881" s="25" t="s">
        <v>718</v>
      </c>
      <c r="O881" s="32">
        <f>M881*AA881</f>
        <v>0</v>
      </c>
      <c r="P881" s="1">
        <v>3</v>
      </c>
      <c r="AA881" s="1">
        <f>IF(P881=1,$O$3,IF(P881=2,$O$4,$O$5))</f>
        <v>0</v>
      </c>
    </row>
    <row r="882" ht="25.5">
      <c r="A882" s="1" t="s">
        <v>171</v>
      </c>
      <c r="E882" s="27" t="s">
        <v>1209</v>
      </c>
    </row>
    <row r="883" ht="38.25">
      <c r="A883" s="1" t="s">
        <v>172</v>
      </c>
      <c r="E883" s="33" t="s">
        <v>1198</v>
      </c>
    </row>
    <row r="884">
      <c r="A884" s="1" t="s">
        <v>173</v>
      </c>
      <c r="E884" s="27" t="s">
        <v>167</v>
      </c>
    </row>
    <row r="885" ht="25.5">
      <c r="A885" s="1" t="s">
        <v>165</v>
      </c>
      <c r="B885" s="1">
        <v>269</v>
      </c>
      <c r="C885" s="26" t="s">
        <v>1210</v>
      </c>
      <c r="D885" t="s">
        <v>167</v>
      </c>
      <c r="E885" s="27" t="s">
        <v>1211</v>
      </c>
      <c r="F885" s="28" t="s">
        <v>432</v>
      </c>
      <c r="G885" s="29">
        <v>0.40000000000000002</v>
      </c>
      <c r="H885" s="28">
        <v>0</v>
      </c>
      <c r="I885" s="30">
        <f>ROUND(G885*H885,P4)</f>
        <v>0</v>
      </c>
      <c r="L885" s="31">
        <v>0</v>
      </c>
      <c r="M885" s="24">
        <f>ROUND(G885*L885,P4)</f>
        <v>0</v>
      </c>
      <c r="N885" s="25" t="s">
        <v>185</v>
      </c>
      <c r="O885" s="32">
        <f>M885*AA885</f>
        <v>0</v>
      </c>
      <c r="P885" s="1">
        <v>3</v>
      </c>
      <c r="AA885" s="1">
        <f>IF(P885=1,$O$3,IF(P885=2,$O$4,$O$5))</f>
        <v>0</v>
      </c>
    </row>
    <row r="886" ht="25.5">
      <c r="A886" s="1" t="s">
        <v>171</v>
      </c>
      <c r="E886" s="27" t="s">
        <v>1211</v>
      </c>
    </row>
    <row r="887">
      <c r="A887" s="1" t="s">
        <v>172</v>
      </c>
    </row>
    <row r="888">
      <c r="A888" s="1" t="s">
        <v>173</v>
      </c>
      <c r="E888" s="27" t="s">
        <v>167</v>
      </c>
    </row>
    <row r="889" ht="25.5">
      <c r="A889" s="1" t="s">
        <v>165</v>
      </c>
      <c r="B889" s="1">
        <v>270</v>
      </c>
      <c r="C889" s="26" t="s">
        <v>1212</v>
      </c>
      <c r="D889" t="s">
        <v>167</v>
      </c>
      <c r="E889" s="27" t="s">
        <v>1213</v>
      </c>
      <c r="F889" s="28" t="s">
        <v>432</v>
      </c>
      <c r="G889" s="29">
        <v>0.40000000000000002</v>
      </c>
      <c r="H889" s="28">
        <v>0</v>
      </c>
      <c r="I889" s="30">
        <f>ROUND(G889*H889,P4)</f>
        <v>0</v>
      </c>
      <c r="L889" s="31">
        <v>0</v>
      </c>
      <c r="M889" s="24">
        <f>ROUND(G889*L889,P4)</f>
        <v>0</v>
      </c>
      <c r="N889" s="25" t="s">
        <v>185</v>
      </c>
      <c r="O889" s="32">
        <f>M889*AA889</f>
        <v>0</v>
      </c>
      <c r="P889" s="1">
        <v>3</v>
      </c>
      <c r="AA889" s="1">
        <f>IF(P889=1,$O$3,IF(P889=2,$O$4,$O$5))</f>
        <v>0</v>
      </c>
    </row>
    <row r="890" ht="38.25">
      <c r="A890" s="1" t="s">
        <v>171</v>
      </c>
      <c r="E890" s="27" t="s">
        <v>1214</v>
      </c>
    </row>
    <row r="891">
      <c r="A891" s="1" t="s">
        <v>172</v>
      </c>
    </row>
    <row r="892">
      <c r="A892" s="1" t="s">
        <v>173</v>
      </c>
      <c r="E892" s="27" t="s">
        <v>167</v>
      </c>
    </row>
    <row r="893">
      <c r="A893" s="1" t="s">
        <v>162</v>
      </c>
      <c r="C893" s="22" t="s">
        <v>1215</v>
      </c>
      <c r="E893" s="23" t="s">
        <v>1216</v>
      </c>
      <c r="L893" s="24">
        <f>SUMIFS(L894:L913,A894:A913,"P")</f>
        <v>0</v>
      </c>
      <c r="M893" s="24">
        <f>SUMIFS(M894:M913,A894:A913,"P")</f>
        <v>0</v>
      </c>
      <c r="N893" s="25"/>
    </row>
    <row r="894">
      <c r="A894" s="1" t="s">
        <v>165</v>
      </c>
      <c r="B894" s="1">
        <v>271</v>
      </c>
      <c r="C894" s="26" t="s">
        <v>1217</v>
      </c>
      <c r="D894" t="s">
        <v>167</v>
      </c>
      <c r="E894" s="27" t="s">
        <v>1218</v>
      </c>
      <c r="F894" s="28" t="s">
        <v>447</v>
      </c>
      <c r="G894" s="29">
        <v>565.85000000000002</v>
      </c>
      <c r="H894" s="28">
        <v>0.00054000000000000001</v>
      </c>
      <c r="I894" s="30">
        <f>ROUND(G894*H894,P4)</f>
        <v>0</v>
      </c>
      <c r="L894" s="31">
        <v>0</v>
      </c>
      <c r="M894" s="24">
        <f>ROUND(G894*L894,P4)</f>
        <v>0</v>
      </c>
      <c r="N894" s="25" t="s">
        <v>185</v>
      </c>
      <c r="O894" s="32">
        <f>M894*AA894</f>
        <v>0</v>
      </c>
      <c r="P894" s="1">
        <v>3</v>
      </c>
      <c r="AA894" s="1">
        <f>IF(P894=1,$O$3,IF(P894=2,$O$4,$O$5))</f>
        <v>0</v>
      </c>
    </row>
    <row r="895">
      <c r="A895" s="1" t="s">
        <v>171</v>
      </c>
      <c r="E895" s="27" t="s">
        <v>1218</v>
      </c>
    </row>
    <row r="896" ht="89.25">
      <c r="A896" s="1" t="s">
        <v>172</v>
      </c>
      <c r="E896" s="33" t="s">
        <v>1219</v>
      </c>
    </row>
    <row r="897">
      <c r="A897" s="1" t="s">
        <v>173</v>
      </c>
      <c r="E897" s="27" t="s">
        <v>167</v>
      </c>
    </row>
    <row r="898">
      <c r="A898" s="1" t="s">
        <v>165</v>
      </c>
      <c r="B898" s="1">
        <v>272</v>
      </c>
      <c r="C898" s="26" t="s">
        <v>1220</v>
      </c>
      <c r="D898" t="s">
        <v>167</v>
      </c>
      <c r="E898" s="27" t="s">
        <v>1221</v>
      </c>
      <c r="F898" s="28" t="s">
        <v>447</v>
      </c>
      <c r="G898" s="29">
        <v>565.85000000000002</v>
      </c>
      <c r="H898" s="28">
        <v>0.00024000000000000001</v>
      </c>
      <c r="I898" s="30">
        <f>ROUND(G898*H898,P4)</f>
        <v>0</v>
      </c>
      <c r="L898" s="31">
        <v>0</v>
      </c>
      <c r="M898" s="24">
        <f>ROUND(G898*L898,P4)</f>
        <v>0</v>
      </c>
      <c r="N898" s="25" t="s">
        <v>185</v>
      </c>
      <c r="O898" s="32">
        <f>M898*AA898</f>
        <v>0</v>
      </c>
      <c r="P898" s="1">
        <v>3</v>
      </c>
      <c r="AA898" s="1">
        <f>IF(P898=1,$O$3,IF(P898=2,$O$4,$O$5))</f>
        <v>0</v>
      </c>
    </row>
    <row r="899">
      <c r="A899" s="1" t="s">
        <v>171</v>
      </c>
      <c r="E899" s="27" t="s">
        <v>1221</v>
      </c>
    </row>
    <row r="900">
      <c r="A900" s="1" t="s">
        <v>172</v>
      </c>
    </row>
    <row r="901">
      <c r="A901" s="1" t="s">
        <v>173</v>
      </c>
      <c r="E901" s="27" t="s">
        <v>167</v>
      </c>
    </row>
    <row r="902">
      <c r="A902" s="1" t="s">
        <v>165</v>
      </c>
      <c r="B902" s="1">
        <v>273</v>
      </c>
      <c r="C902" s="26" t="s">
        <v>1222</v>
      </c>
      <c r="D902" t="s">
        <v>167</v>
      </c>
      <c r="E902" s="27" t="s">
        <v>1223</v>
      </c>
      <c r="F902" s="28" t="s">
        <v>447</v>
      </c>
      <c r="G902" s="29">
        <v>565.85000000000002</v>
      </c>
      <c r="H902" s="28">
        <v>0.00025000000000000001</v>
      </c>
      <c r="I902" s="30">
        <f>ROUND(G902*H902,P4)</f>
        <v>0</v>
      </c>
      <c r="L902" s="31">
        <v>0</v>
      </c>
      <c r="M902" s="24">
        <f>ROUND(G902*L902,P4)</f>
        <v>0</v>
      </c>
      <c r="N902" s="25" t="s">
        <v>185</v>
      </c>
      <c r="O902" s="32">
        <f>M902*AA902</f>
        <v>0</v>
      </c>
      <c r="P902" s="1">
        <v>3</v>
      </c>
      <c r="AA902" s="1">
        <f>IF(P902=1,$O$3,IF(P902=2,$O$4,$O$5))</f>
        <v>0</v>
      </c>
    </row>
    <row r="903">
      <c r="A903" s="1" t="s">
        <v>171</v>
      </c>
      <c r="E903" s="27" t="s">
        <v>1223</v>
      </c>
    </row>
    <row r="904" ht="89.25">
      <c r="A904" s="1" t="s">
        <v>172</v>
      </c>
      <c r="E904" s="33" t="s">
        <v>1219</v>
      </c>
    </row>
    <row r="905">
      <c r="A905" s="1" t="s">
        <v>173</v>
      </c>
      <c r="E905" s="27" t="s">
        <v>167</v>
      </c>
    </row>
    <row r="906" ht="25.5">
      <c r="A906" s="1" t="s">
        <v>165</v>
      </c>
      <c r="B906" s="1">
        <v>274</v>
      </c>
      <c r="C906" s="26" t="s">
        <v>1224</v>
      </c>
      <c r="D906" t="s">
        <v>167</v>
      </c>
      <c r="E906" s="27" t="s">
        <v>1225</v>
      </c>
      <c r="F906" s="28" t="s">
        <v>432</v>
      </c>
      <c r="G906" s="29">
        <v>0.58299999999999996</v>
      </c>
      <c r="H906" s="28">
        <v>0</v>
      </c>
      <c r="I906" s="30">
        <f>ROUND(G906*H906,P4)</f>
        <v>0</v>
      </c>
      <c r="L906" s="31">
        <v>0</v>
      </c>
      <c r="M906" s="24">
        <f>ROUND(G906*L906,P4)</f>
        <v>0</v>
      </c>
      <c r="N906" s="25" t="s">
        <v>185</v>
      </c>
      <c r="O906" s="32">
        <f>M906*AA906</f>
        <v>0</v>
      </c>
      <c r="P906" s="1">
        <v>3</v>
      </c>
      <c r="AA906" s="1">
        <f>IF(P906=1,$O$3,IF(P906=2,$O$4,$O$5))</f>
        <v>0</v>
      </c>
    </row>
    <row r="907" ht="25.5">
      <c r="A907" s="1" t="s">
        <v>171</v>
      </c>
      <c r="E907" s="27" t="s">
        <v>1225</v>
      </c>
    </row>
    <row r="908">
      <c r="A908" s="1" t="s">
        <v>172</v>
      </c>
    </row>
    <row r="909">
      <c r="A909" s="1" t="s">
        <v>173</v>
      </c>
      <c r="E909" s="27" t="s">
        <v>167</v>
      </c>
    </row>
    <row r="910" ht="25.5">
      <c r="A910" s="1" t="s">
        <v>165</v>
      </c>
      <c r="B910" s="1">
        <v>275</v>
      </c>
      <c r="C910" s="26" t="s">
        <v>1226</v>
      </c>
      <c r="D910" t="s">
        <v>167</v>
      </c>
      <c r="E910" s="27" t="s">
        <v>1227</v>
      </c>
      <c r="F910" s="28" t="s">
        <v>432</v>
      </c>
      <c r="G910" s="29">
        <v>0.58299999999999996</v>
      </c>
      <c r="H910" s="28">
        <v>0</v>
      </c>
      <c r="I910" s="30">
        <f>ROUND(G910*H910,P4)</f>
        <v>0</v>
      </c>
      <c r="L910" s="31">
        <v>0</v>
      </c>
      <c r="M910" s="24">
        <f>ROUND(G910*L910,P4)</f>
        <v>0</v>
      </c>
      <c r="N910" s="25" t="s">
        <v>185</v>
      </c>
      <c r="O910" s="32">
        <f>M910*AA910</f>
        <v>0</v>
      </c>
      <c r="P910" s="1">
        <v>3</v>
      </c>
      <c r="AA910" s="1">
        <f>IF(P910=1,$O$3,IF(P910=2,$O$4,$O$5))</f>
        <v>0</v>
      </c>
    </row>
    <row r="911" ht="25.5">
      <c r="A911" s="1" t="s">
        <v>171</v>
      </c>
      <c r="E911" s="27" t="s">
        <v>1228</v>
      </c>
    </row>
    <row r="912">
      <c r="A912" s="1" t="s">
        <v>172</v>
      </c>
    </row>
    <row r="913">
      <c r="A913" s="1" t="s">
        <v>173</v>
      </c>
      <c r="E913" s="27" t="s">
        <v>167</v>
      </c>
    </row>
    <row r="914">
      <c r="A914" s="1" t="s">
        <v>162</v>
      </c>
      <c r="C914" s="22" t="s">
        <v>486</v>
      </c>
      <c r="E914" s="23" t="s">
        <v>487</v>
      </c>
      <c r="L914" s="24">
        <f>SUMIFS(L915:L954,A915:A954,"P")</f>
        <v>0</v>
      </c>
      <c r="M914" s="24">
        <f>SUMIFS(M915:M954,A915:A954,"P")</f>
        <v>0</v>
      </c>
      <c r="N914" s="25"/>
    </row>
    <row r="915">
      <c r="A915" s="1" t="s">
        <v>165</v>
      </c>
      <c r="B915" s="1">
        <v>276</v>
      </c>
      <c r="C915" s="26" t="s">
        <v>1229</v>
      </c>
      <c r="D915" t="s">
        <v>167</v>
      </c>
      <c r="E915" s="27" t="s">
        <v>1230</v>
      </c>
      <c r="F915" s="28" t="s">
        <v>447</v>
      </c>
      <c r="G915" s="29">
        <v>600</v>
      </c>
      <c r="H915" s="28">
        <v>0</v>
      </c>
      <c r="I915" s="30">
        <f>ROUND(G915*H915,P4)</f>
        <v>0</v>
      </c>
      <c r="L915" s="31">
        <v>0</v>
      </c>
      <c r="M915" s="24">
        <f>ROUND(G915*L915,P4)</f>
        <v>0</v>
      </c>
      <c r="N915" s="25" t="s">
        <v>185</v>
      </c>
      <c r="O915" s="32">
        <f>M915*AA915</f>
        <v>0</v>
      </c>
      <c r="P915" s="1">
        <v>3</v>
      </c>
      <c r="AA915" s="1">
        <f>IF(P915=1,$O$3,IF(P915=2,$O$4,$O$5))</f>
        <v>0</v>
      </c>
    </row>
    <row r="916">
      <c r="A916" s="1" t="s">
        <v>171</v>
      </c>
      <c r="E916" s="27" t="s">
        <v>1230</v>
      </c>
    </row>
    <row r="917" ht="38.25">
      <c r="A917" s="1" t="s">
        <v>172</v>
      </c>
      <c r="E917" s="33" t="s">
        <v>1231</v>
      </c>
    </row>
    <row r="918">
      <c r="A918" s="1" t="s">
        <v>173</v>
      </c>
      <c r="E918" s="27" t="s">
        <v>167</v>
      </c>
    </row>
    <row r="919">
      <c r="A919" s="1" t="s">
        <v>165</v>
      </c>
      <c r="B919" s="1">
        <v>277</v>
      </c>
      <c r="C919" s="26" t="s">
        <v>1232</v>
      </c>
      <c r="D919" t="s">
        <v>167</v>
      </c>
      <c r="E919" s="27" t="s">
        <v>1233</v>
      </c>
      <c r="F919" s="28" t="s">
        <v>447</v>
      </c>
      <c r="G919" s="29">
        <v>600</v>
      </c>
      <c r="H919" s="28">
        <v>0</v>
      </c>
      <c r="I919" s="30">
        <f>ROUND(G919*H919,P4)</f>
        <v>0</v>
      </c>
      <c r="L919" s="31">
        <v>0</v>
      </c>
      <c r="M919" s="24">
        <f>ROUND(G919*L919,P4)</f>
        <v>0</v>
      </c>
      <c r="N919" s="25" t="s">
        <v>185</v>
      </c>
      <c r="O919" s="32">
        <f>M919*AA919</f>
        <v>0</v>
      </c>
      <c r="P919" s="1">
        <v>3</v>
      </c>
      <c r="AA919" s="1">
        <f>IF(P919=1,$O$3,IF(P919=2,$O$4,$O$5))</f>
        <v>0</v>
      </c>
    </row>
    <row r="920">
      <c r="A920" s="1" t="s">
        <v>171</v>
      </c>
      <c r="E920" s="27" t="s">
        <v>1233</v>
      </c>
    </row>
    <row r="921">
      <c r="A921" s="1" t="s">
        <v>172</v>
      </c>
    </row>
    <row r="922">
      <c r="A922" s="1" t="s">
        <v>173</v>
      </c>
      <c r="E922" s="27" t="s">
        <v>167</v>
      </c>
    </row>
    <row r="923" ht="25.5">
      <c r="A923" s="1" t="s">
        <v>165</v>
      </c>
      <c r="B923" s="1">
        <v>278</v>
      </c>
      <c r="C923" s="26" t="s">
        <v>1234</v>
      </c>
      <c r="D923" t="s">
        <v>167</v>
      </c>
      <c r="E923" s="27" t="s">
        <v>1235</v>
      </c>
      <c r="F923" s="28" t="s">
        <v>447</v>
      </c>
      <c r="G923" s="29">
        <v>600</v>
      </c>
      <c r="H923" s="28">
        <v>0.00044999999999999999</v>
      </c>
      <c r="I923" s="30">
        <f>ROUND(G923*H923,P4)</f>
        <v>0</v>
      </c>
      <c r="L923" s="31">
        <v>0</v>
      </c>
      <c r="M923" s="24">
        <f>ROUND(G923*L923,P4)</f>
        <v>0</v>
      </c>
      <c r="N923" s="25" t="s">
        <v>185</v>
      </c>
      <c r="O923" s="32">
        <f>M923*AA923</f>
        <v>0</v>
      </c>
      <c r="P923" s="1">
        <v>3</v>
      </c>
      <c r="AA923" s="1">
        <f>IF(P923=1,$O$3,IF(P923=2,$O$4,$O$5))</f>
        <v>0</v>
      </c>
    </row>
    <row r="924" ht="25.5">
      <c r="A924" s="1" t="s">
        <v>171</v>
      </c>
      <c r="E924" s="27" t="s">
        <v>1235</v>
      </c>
    </row>
    <row r="925" ht="38.25">
      <c r="A925" s="1" t="s">
        <v>172</v>
      </c>
      <c r="E925" s="33" t="s">
        <v>1231</v>
      </c>
    </row>
    <row r="926">
      <c r="A926" s="1" t="s">
        <v>173</v>
      </c>
      <c r="E926" s="27" t="s">
        <v>167</v>
      </c>
    </row>
    <row r="927" ht="25.5">
      <c r="A927" s="1" t="s">
        <v>165</v>
      </c>
      <c r="B927" s="1">
        <v>279</v>
      </c>
      <c r="C927" s="26" t="s">
        <v>1236</v>
      </c>
      <c r="D927" t="s">
        <v>167</v>
      </c>
      <c r="E927" s="27" t="s">
        <v>1237</v>
      </c>
      <c r="F927" s="28" t="s">
        <v>447</v>
      </c>
      <c r="G927" s="29">
        <v>5.9199999999999999</v>
      </c>
      <c r="H927" s="28">
        <v>6.9999999999999994E-05</v>
      </c>
      <c r="I927" s="30">
        <f>ROUND(G927*H927,P4)</f>
        <v>0</v>
      </c>
      <c r="L927" s="31">
        <v>0</v>
      </c>
      <c r="M927" s="24">
        <f>ROUND(G927*L927,P4)</f>
        <v>0</v>
      </c>
      <c r="N927" s="25" t="s">
        <v>185</v>
      </c>
      <c r="O927" s="32">
        <f>M927*AA927</f>
        <v>0</v>
      </c>
      <c r="P927" s="1">
        <v>3</v>
      </c>
      <c r="AA927" s="1">
        <f>IF(P927=1,$O$3,IF(P927=2,$O$4,$O$5))</f>
        <v>0</v>
      </c>
    </row>
    <row r="928" ht="25.5">
      <c r="A928" s="1" t="s">
        <v>171</v>
      </c>
      <c r="E928" s="27" t="s">
        <v>1237</v>
      </c>
    </row>
    <row r="929" ht="51">
      <c r="A929" s="1" t="s">
        <v>172</v>
      </c>
      <c r="E929" s="33" t="s">
        <v>1238</v>
      </c>
    </row>
    <row r="930">
      <c r="A930" s="1" t="s">
        <v>173</v>
      </c>
      <c r="E930" s="27" t="s">
        <v>167</v>
      </c>
    </row>
    <row r="931">
      <c r="A931" s="1" t="s">
        <v>165</v>
      </c>
      <c r="B931" s="1">
        <v>280</v>
      </c>
      <c r="C931" s="26" t="s">
        <v>1239</v>
      </c>
      <c r="D931" t="s">
        <v>167</v>
      </c>
      <c r="E931" s="27" t="s">
        <v>1240</v>
      </c>
      <c r="F931" s="28" t="s">
        <v>447</v>
      </c>
      <c r="G931" s="29">
        <v>5.9199999999999999</v>
      </c>
      <c r="H931" s="28">
        <v>0.00013999999999999999</v>
      </c>
      <c r="I931" s="30">
        <f>ROUND(G931*H931,P4)</f>
        <v>0</v>
      </c>
      <c r="L931" s="31">
        <v>0</v>
      </c>
      <c r="M931" s="24">
        <f>ROUND(G931*L931,P4)</f>
        <v>0</v>
      </c>
      <c r="N931" s="25" t="s">
        <v>185</v>
      </c>
      <c r="O931" s="32">
        <f>M931*AA931</f>
        <v>0</v>
      </c>
      <c r="P931" s="1">
        <v>3</v>
      </c>
      <c r="AA931" s="1">
        <f>IF(P931=1,$O$3,IF(P931=2,$O$4,$O$5))</f>
        <v>0</v>
      </c>
    </row>
    <row r="932">
      <c r="A932" s="1" t="s">
        <v>171</v>
      </c>
      <c r="E932" s="27" t="s">
        <v>1240</v>
      </c>
    </row>
    <row r="933" ht="51">
      <c r="A933" s="1" t="s">
        <v>172</v>
      </c>
      <c r="E933" s="33" t="s">
        <v>1238</v>
      </c>
    </row>
    <row r="934">
      <c r="A934" s="1" t="s">
        <v>173</v>
      </c>
      <c r="E934" s="27" t="s">
        <v>167</v>
      </c>
    </row>
    <row r="935">
      <c r="A935" s="1" t="s">
        <v>165</v>
      </c>
      <c r="B935" s="1">
        <v>281</v>
      </c>
      <c r="C935" s="26" t="s">
        <v>1241</v>
      </c>
      <c r="D935" t="s">
        <v>167</v>
      </c>
      <c r="E935" s="27" t="s">
        <v>1242</v>
      </c>
      <c r="F935" s="28" t="s">
        <v>447</v>
      </c>
      <c r="G935" s="29">
        <v>5.9199999999999999</v>
      </c>
      <c r="H935" s="28">
        <v>0.00012</v>
      </c>
      <c r="I935" s="30">
        <f>ROUND(G935*H935,P4)</f>
        <v>0</v>
      </c>
      <c r="L935" s="31">
        <v>0</v>
      </c>
      <c r="M935" s="24">
        <f>ROUND(G935*L935,P4)</f>
        <v>0</v>
      </c>
      <c r="N935" s="25" t="s">
        <v>185</v>
      </c>
      <c r="O935" s="32">
        <f>M935*AA935</f>
        <v>0</v>
      </c>
      <c r="P935" s="1">
        <v>3</v>
      </c>
      <c r="AA935" s="1">
        <f>IF(P935=1,$O$3,IF(P935=2,$O$4,$O$5))</f>
        <v>0</v>
      </c>
    </row>
    <row r="936">
      <c r="A936" s="1" t="s">
        <v>171</v>
      </c>
      <c r="E936" s="27" t="s">
        <v>1242</v>
      </c>
    </row>
    <row r="937" ht="51">
      <c r="A937" s="1" t="s">
        <v>172</v>
      </c>
      <c r="E937" s="33" t="s">
        <v>1238</v>
      </c>
    </row>
    <row r="938">
      <c r="A938" s="1" t="s">
        <v>173</v>
      </c>
      <c r="E938" s="27" t="s">
        <v>167</v>
      </c>
    </row>
    <row r="939">
      <c r="A939" s="1" t="s">
        <v>165</v>
      </c>
      <c r="B939" s="1">
        <v>282</v>
      </c>
      <c r="C939" s="26" t="s">
        <v>1243</v>
      </c>
      <c r="D939" t="s">
        <v>167</v>
      </c>
      <c r="E939" s="27" t="s">
        <v>1244</v>
      </c>
      <c r="F939" s="28" t="s">
        <v>447</v>
      </c>
      <c r="G939" s="29">
        <v>1577.4559999999999</v>
      </c>
      <c r="H939" s="28">
        <v>0</v>
      </c>
      <c r="I939" s="30">
        <f>ROUND(G939*H939,P4)</f>
        <v>0</v>
      </c>
      <c r="L939" s="31">
        <v>0</v>
      </c>
      <c r="M939" s="24">
        <f>ROUND(G939*L939,P4)</f>
        <v>0</v>
      </c>
      <c r="N939" s="25" t="s">
        <v>185</v>
      </c>
      <c r="O939" s="32">
        <f>M939*AA939</f>
        <v>0</v>
      </c>
      <c r="P939" s="1">
        <v>3</v>
      </c>
      <c r="AA939" s="1">
        <f>IF(P939=1,$O$3,IF(P939=2,$O$4,$O$5))</f>
        <v>0</v>
      </c>
    </row>
    <row r="940">
      <c r="A940" s="1" t="s">
        <v>171</v>
      </c>
      <c r="E940" s="27" t="s">
        <v>1244</v>
      </c>
    </row>
    <row r="941" ht="76.5">
      <c r="A941" s="1" t="s">
        <v>172</v>
      </c>
      <c r="E941" s="33" t="s">
        <v>1245</v>
      </c>
    </row>
    <row r="942">
      <c r="A942" s="1" t="s">
        <v>173</v>
      </c>
      <c r="E942" s="27" t="s">
        <v>167</v>
      </c>
    </row>
    <row r="943">
      <c r="A943" s="1" t="s">
        <v>165</v>
      </c>
      <c r="B943" s="1">
        <v>283</v>
      </c>
      <c r="C943" s="26" t="s">
        <v>1246</v>
      </c>
      <c r="D943" t="s">
        <v>167</v>
      </c>
      <c r="E943" s="27" t="s">
        <v>1247</v>
      </c>
      <c r="F943" s="28" t="s">
        <v>447</v>
      </c>
      <c r="G943" s="29">
        <v>1577.4559999999999</v>
      </c>
      <c r="H943" s="28">
        <v>0</v>
      </c>
      <c r="I943" s="30">
        <f>ROUND(G943*H943,P4)</f>
        <v>0</v>
      </c>
      <c r="L943" s="31">
        <v>0</v>
      </c>
      <c r="M943" s="24">
        <f>ROUND(G943*L943,P4)</f>
        <v>0</v>
      </c>
      <c r="N943" s="25" t="s">
        <v>185</v>
      </c>
      <c r="O943" s="32">
        <f>M943*AA943</f>
        <v>0</v>
      </c>
      <c r="P943" s="1">
        <v>3</v>
      </c>
      <c r="AA943" s="1">
        <f>IF(P943=1,$O$3,IF(P943=2,$O$4,$O$5))</f>
        <v>0</v>
      </c>
    </row>
    <row r="944">
      <c r="A944" s="1" t="s">
        <v>171</v>
      </c>
      <c r="E944" s="27" t="s">
        <v>1247</v>
      </c>
    </row>
    <row r="945">
      <c r="A945" s="1" t="s">
        <v>172</v>
      </c>
    </row>
    <row r="946">
      <c r="A946" s="1" t="s">
        <v>173</v>
      </c>
      <c r="E946" s="27" t="s">
        <v>167</v>
      </c>
    </row>
    <row r="947" ht="25.5">
      <c r="A947" s="1" t="s">
        <v>165</v>
      </c>
      <c r="B947" s="1">
        <v>284</v>
      </c>
      <c r="C947" s="26" t="s">
        <v>1248</v>
      </c>
      <c r="D947" t="s">
        <v>167</v>
      </c>
      <c r="E947" s="27" t="s">
        <v>1249</v>
      </c>
      <c r="F947" s="28" t="s">
        <v>447</v>
      </c>
      <c r="G947" s="29">
        <v>1827.3209999999999</v>
      </c>
      <c r="H947" s="28">
        <v>0.00011</v>
      </c>
      <c r="I947" s="30">
        <f>ROUND(G947*H947,P4)</f>
        <v>0</v>
      </c>
      <c r="L947" s="31">
        <v>0</v>
      </c>
      <c r="M947" s="24">
        <f>ROUND(G947*L947,P4)</f>
        <v>0</v>
      </c>
      <c r="N947" s="25" t="s">
        <v>185</v>
      </c>
      <c r="O947" s="32">
        <f>M947*AA947</f>
        <v>0</v>
      </c>
      <c r="P947" s="1">
        <v>3</v>
      </c>
      <c r="AA947" s="1">
        <f>IF(P947=1,$O$3,IF(P947=2,$O$4,$O$5))</f>
        <v>0</v>
      </c>
    </row>
    <row r="948" ht="25.5">
      <c r="A948" s="1" t="s">
        <v>171</v>
      </c>
      <c r="E948" s="27" t="s">
        <v>1249</v>
      </c>
    </row>
    <row r="949" ht="63.75">
      <c r="A949" s="1" t="s">
        <v>172</v>
      </c>
      <c r="E949" s="33" t="s">
        <v>1250</v>
      </c>
    </row>
    <row r="950">
      <c r="A950" s="1" t="s">
        <v>173</v>
      </c>
      <c r="E950" s="27" t="s">
        <v>167</v>
      </c>
    </row>
    <row r="951" ht="25.5">
      <c r="A951" s="1" t="s">
        <v>165</v>
      </c>
      <c r="B951" s="1">
        <v>285</v>
      </c>
      <c r="C951" s="26" t="s">
        <v>1251</v>
      </c>
      <c r="D951" t="s">
        <v>167</v>
      </c>
      <c r="E951" s="27" t="s">
        <v>1252</v>
      </c>
      <c r="F951" s="28" t="s">
        <v>447</v>
      </c>
      <c r="G951" s="29">
        <v>1827.3209999999999</v>
      </c>
      <c r="H951" s="28">
        <v>0.00083000000000000001</v>
      </c>
      <c r="I951" s="30">
        <f>ROUND(G951*H951,P4)</f>
        <v>0</v>
      </c>
      <c r="L951" s="31">
        <v>0</v>
      </c>
      <c r="M951" s="24">
        <f>ROUND(G951*L951,P4)</f>
        <v>0</v>
      </c>
      <c r="N951" s="25" t="s">
        <v>185</v>
      </c>
      <c r="O951" s="32">
        <f>M951*AA951</f>
        <v>0</v>
      </c>
      <c r="P951" s="1">
        <v>3</v>
      </c>
      <c r="AA951" s="1">
        <f>IF(P951=1,$O$3,IF(P951=2,$O$4,$O$5))</f>
        <v>0</v>
      </c>
    </row>
    <row r="952" ht="25.5">
      <c r="A952" s="1" t="s">
        <v>171</v>
      </c>
      <c r="E952" s="27" t="s">
        <v>1252</v>
      </c>
    </row>
    <row r="953" ht="63.75">
      <c r="A953" s="1" t="s">
        <v>172</v>
      </c>
      <c r="E953" s="33" t="s">
        <v>1250</v>
      </c>
    </row>
    <row r="954">
      <c r="A954" s="1" t="s">
        <v>173</v>
      </c>
      <c r="E954" s="27" t="s">
        <v>167</v>
      </c>
    </row>
    <row r="955">
      <c r="A955" s="1" t="s">
        <v>162</v>
      </c>
      <c r="C955" s="22" t="s">
        <v>1253</v>
      </c>
      <c r="E955" s="23" t="s">
        <v>1254</v>
      </c>
      <c r="L955" s="24">
        <f>SUMIFS(L956:L963,A956:A963,"P")</f>
        <v>0</v>
      </c>
      <c r="M955" s="24">
        <f>SUMIFS(M956:M963,A956:A963,"P")</f>
        <v>0</v>
      </c>
      <c r="N955" s="25"/>
    </row>
    <row r="956">
      <c r="A956" s="1" t="s">
        <v>165</v>
      </c>
      <c r="B956" s="1">
        <v>286</v>
      </c>
      <c r="C956" s="26" t="s">
        <v>1255</v>
      </c>
      <c r="D956" t="s">
        <v>167</v>
      </c>
      <c r="E956" s="27" t="s">
        <v>1256</v>
      </c>
      <c r="F956" s="28" t="s">
        <v>447</v>
      </c>
      <c r="G956" s="29">
        <v>1577.4559999999999</v>
      </c>
      <c r="H956" s="28">
        <v>0</v>
      </c>
      <c r="I956" s="30">
        <f>ROUND(G956*H956,P4)</f>
        <v>0</v>
      </c>
      <c r="L956" s="31">
        <v>0</v>
      </c>
      <c r="M956" s="24">
        <f>ROUND(G956*L956,P4)</f>
        <v>0</v>
      </c>
      <c r="N956" s="25" t="s">
        <v>185</v>
      </c>
      <c r="O956" s="32">
        <f>M956*AA956</f>
        <v>0</v>
      </c>
      <c r="P956" s="1">
        <v>3</v>
      </c>
      <c r="AA956" s="1">
        <f>IF(P956=1,$O$3,IF(P956=2,$O$4,$O$5))</f>
        <v>0</v>
      </c>
    </row>
    <row r="957">
      <c r="A957" s="1" t="s">
        <v>171</v>
      </c>
      <c r="E957" s="27" t="s">
        <v>1256</v>
      </c>
    </row>
    <row r="958" ht="76.5">
      <c r="A958" s="1" t="s">
        <v>172</v>
      </c>
      <c r="E958" s="33" t="s">
        <v>1245</v>
      </c>
    </row>
    <row r="959">
      <c r="A959" s="1" t="s">
        <v>173</v>
      </c>
      <c r="E959" s="27" t="s">
        <v>167</v>
      </c>
    </row>
    <row r="960">
      <c r="A960" s="1" t="s">
        <v>165</v>
      </c>
      <c r="B960" s="1">
        <v>287</v>
      </c>
      <c r="C960" s="26" t="s">
        <v>1257</v>
      </c>
      <c r="D960" t="s">
        <v>167</v>
      </c>
      <c r="E960" s="27" t="s">
        <v>1258</v>
      </c>
      <c r="F960" s="28" t="s">
        <v>447</v>
      </c>
      <c r="G960" s="29">
        <v>1577.4559999999999</v>
      </c>
      <c r="H960" s="28">
        <v>0.001</v>
      </c>
      <c r="I960" s="30">
        <f>ROUND(G960*H960,P4)</f>
        <v>0</v>
      </c>
      <c r="L960" s="31">
        <v>0</v>
      </c>
      <c r="M960" s="24">
        <f>ROUND(G960*L960,P4)</f>
        <v>0</v>
      </c>
      <c r="N960" s="25" t="s">
        <v>718</v>
      </c>
      <c r="O960" s="32">
        <f>M960*AA960</f>
        <v>0</v>
      </c>
      <c r="P960" s="1">
        <v>3</v>
      </c>
      <c r="AA960" s="1">
        <f>IF(P960=1,$O$3,IF(P960=2,$O$4,$O$5))</f>
        <v>0</v>
      </c>
    </row>
    <row r="961">
      <c r="A961" s="1" t="s">
        <v>171</v>
      </c>
      <c r="E961" s="27" t="s">
        <v>1258</v>
      </c>
    </row>
    <row r="962" ht="76.5">
      <c r="A962" s="1" t="s">
        <v>172</v>
      </c>
      <c r="E962" s="33" t="s">
        <v>1245</v>
      </c>
    </row>
    <row r="963">
      <c r="A963" s="1" t="s">
        <v>173</v>
      </c>
      <c r="E963" s="27" t="s">
        <v>167</v>
      </c>
    </row>
    <row r="964">
      <c r="A964" s="1" t="s">
        <v>162</v>
      </c>
      <c r="C964" s="22" t="s">
        <v>1259</v>
      </c>
      <c r="E964" s="23" t="s">
        <v>1260</v>
      </c>
      <c r="L964" s="24">
        <f>SUMIFS(L965:L1128,A965:A1128,"P")</f>
        <v>0</v>
      </c>
      <c r="M964" s="24">
        <f>SUMIFS(M965:M1128,A965:A1128,"P")</f>
        <v>0</v>
      </c>
      <c r="N964" s="25"/>
    </row>
    <row r="965" ht="25.5">
      <c r="A965" s="1" t="s">
        <v>165</v>
      </c>
      <c r="B965" s="1">
        <v>87</v>
      </c>
      <c r="C965" s="26" t="s">
        <v>1261</v>
      </c>
      <c r="D965" t="s">
        <v>167</v>
      </c>
      <c r="E965" s="27" t="s">
        <v>1262</v>
      </c>
      <c r="F965" s="28" t="s">
        <v>192</v>
      </c>
      <c r="G965" s="29">
        <v>4</v>
      </c>
      <c r="H965" s="28">
        <v>0.63788</v>
      </c>
      <c r="I965" s="30">
        <f>ROUND(G965*H965,P4)</f>
        <v>0</v>
      </c>
      <c r="L965" s="31">
        <v>0</v>
      </c>
      <c r="M965" s="24">
        <f>ROUND(G965*L965,P4)</f>
        <v>0</v>
      </c>
      <c r="N965" s="25" t="s">
        <v>185</v>
      </c>
      <c r="O965" s="32">
        <f>M965*AA965</f>
        <v>0</v>
      </c>
      <c r="P965" s="1">
        <v>3</v>
      </c>
      <c r="AA965" s="1">
        <f>IF(P965=1,$O$3,IF(P965=2,$O$4,$O$5))</f>
        <v>0</v>
      </c>
    </row>
    <row r="966" ht="25.5">
      <c r="A966" s="1" t="s">
        <v>171</v>
      </c>
      <c r="E966" s="27" t="s">
        <v>1262</v>
      </c>
    </row>
    <row r="967">
      <c r="A967" s="1" t="s">
        <v>172</v>
      </c>
    </row>
    <row r="968">
      <c r="A968" s="1" t="s">
        <v>173</v>
      </c>
      <c r="E968" s="27" t="s">
        <v>167</v>
      </c>
    </row>
    <row r="969" ht="25.5">
      <c r="A969" s="1" t="s">
        <v>165</v>
      </c>
      <c r="B969" s="1">
        <v>88</v>
      </c>
      <c r="C969" s="26" t="s">
        <v>1263</v>
      </c>
      <c r="D969" t="s">
        <v>167</v>
      </c>
      <c r="E969" s="27" t="s">
        <v>1264</v>
      </c>
      <c r="F969" s="28" t="s">
        <v>424</v>
      </c>
      <c r="G969" s="29">
        <v>0.57999999999999996</v>
      </c>
      <c r="H969" s="28">
        <v>0</v>
      </c>
      <c r="I969" s="30">
        <f>ROUND(G969*H969,P4)</f>
        <v>0</v>
      </c>
      <c r="L969" s="31">
        <v>0</v>
      </c>
      <c r="M969" s="24">
        <f>ROUND(G969*L969,P4)</f>
        <v>0</v>
      </c>
      <c r="N969" s="25" t="s">
        <v>185</v>
      </c>
      <c r="O969" s="32">
        <f>M969*AA969</f>
        <v>0</v>
      </c>
      <c r="P969" s="1">
        <v>3</v>
      </c>
      <c r="AA969" s="1">
        <f>IF(P969=1,$O$3,IF(P969=2,$O$4,$O$5))</f>
        <v>0</v>
      </c>
    </row>
    <row r="970" ht="25.5">
      <c r="A970" s="1" t="s">
        <v>171</v>
      </c>
      <c r="E970" s="27" t="s">
        <v>1264</v>
      </c>
    </row>
    <row r="971" ht="38.25">
      <c r="A971" s="1" t="s">
        <v>172</v>
      </c>
      <c r="E971" s="33" t="s">
        <v>1265</v>
      </c>
    </row>
    <row r="972">
      <c r="A972" s="1" t="s">
        <v>173</v>
      </c>
      <c r="E972" s="27" t="s">
        <v>167</v>
      </c>
    </row>
    <row r="973" ht="25.5">
      <c r="A973" s="1" t="s">
        <v>165</v>
      </c>
      <c r="B973" s="1">
        <v>89</v>
      </c>
      <c r="C973" s="26" t="s">
        <v>1266</v>
      </c>
      <c r="D973" t="s">
        <v>167</v>
      </c>
      <c r="E973" s="27" t="s">
        <v>1267</v>
      </c>
      <c r="F973" s="28" t="s">
        <v>447</v>
      </c>
      <c r="G973" s="29">
        <v>366.89999999999998</v>
      </c>
      <c r="H973" s="28">
        <v>0</v>
      </c>
      <c r="I973" s="30">
        <f>ROUND(G973*H973,P4)</f>
        <v>0</v>
      </c>
      <c r="L973" s="31">
        <v>0</v>
      </c>
      <c r="M973" s="24">
        <f>ROUND(G973*L973,P4)</f>
        <v>0</v>
      </c>
      <c r="N973" s="25" t="s">
        <v>185</v>
      </c>
      <c r="O973" s="32">
        <f>M973*AA973</f>
        <v>0</v>
      </c>
      <c r="P973" s="1">
        <v>3</v>
      </c>
      <c r="AA973" s="1">
        <f>IF(P973=1,$O$3,IF(P973=2,$O$4,$O$5))</f>
        <v>0</v>
      </c>
    </row>
    <row r="974" ht="25.5">
      <c r="A974" s="1" t="s">
        <v>171</v>
      </c>
      <c r="E974" s="27" t="s">
        <v>1267</v>
      </c>
    </row>
    <row r="975" ht="38.25">
      <c r="A975" s="1" t="s">
        <v>172</v>
      </c>
      <c r="E975" s="33" t="s">
        <v>1268</v>
      </c>
    </row>
    <row r="976">
      <c r="A976" s="1" t="s">
        <v>173</v>
      </c>
      <c r="E976" s="27" t="s">
        <v>167</v>
      </c>
    </row>
    <row r="977" ht="25.5">
      <c r="A977" s="1" t="s">
        <v>165</v>
      </c>
      <c r="B977" s="1">
        <v>90</v>
      </c>
      <c r="C977" s="26" t="s">
        <v>1269</v>
      </c>
      <c r="D977" t="s">
        <v>167</v>
      </c>
      <c r="E977" s="27" t="s">
        <v>1270</v>
      </c>
      <c r="F977" s="28" t="s">
        <v>447</v>
      </c>
      <c r="G977" s="29">
        <v>22014</v>
      </c>
      <c r="H977" s="28">
        <v>0</v>
      </c>
      <c r="I977" s="30">
        <f>ROUND(G977*H977,P4)</f>
        <v>0</v>
      </c>
      <c r="L977" s="31">
        <v>0</v>
      </c>
      <c r="M977" s="24">
        <f>ROUND(G977*L977,P4)</f>
        <v>0</v>
      </c>
      <c r="N977" s="25" t="s">
        <v>718</v>
      </c>
      <c r="O977" s="32">
        <f>M977*AA977</f>
        <v>0</v>
      </c>
      <c r="P977" s="1">
        <v>3</v>
      </c>
      <c r="AA977" s="1">
        <f>IF(P977=1,$O$3,IF(P977=2,$O$4,$O$5))</f>
        <v>0</v>
      </c>
    </row>
    <row r="978" ht="38.25">
      <c r="A978" s="1" t="s">
        <v>171</v>
      </c>
      <c r="E978" s="27" t="s">
        <v>1271</v>
      </c>
    </row>
    <row r="979" ht="25.5">
      <c r="A979" s="1" t="s">
        <v>172</v>
      </c>
      <c r="E979" s="33" t="s">
        <v>1272</v>
      </c>
    </row>
    <row r="980">
      <c r="A980" s="1" t="s">
        <v>173</v>
      </c>
      <c r="E980" s="27" t="s">
        <v>167</v>
      </c>
    </row>
    <row r="981" ht="25.5">
      <c r="A981" s="1" t="s">
        <v>165</v>
      </c>
      <c r="B981" s="1">
        <v>91</v>
      </c>
      <c r="C981" s="26" t="s">
        <v>1273</v>
      </c>
      <c r="D981" t="s">
        <v>167</v>
      </c>
      <c r="E981" s="27" t="s">
        <v>1274</v>
      </c>
      <c r="F981" s="28" t="s">
        <v>447</v>
      </c>
      <c r="G981" s="29">
        <v>366.89999999999998</v>
      </c>
      <c r="H981" s="28">
        <v>0</v>
      </c>
      <c r="I981" s="30">
        <f>ROUND(G981*H981,P4)</f>
        <v>0</v>
      </c>
      <c r="L981" s="31">
        <v>0</v>
      </c>
      <c r="M981" s="24">
        <f>ROUND(G981*L981,P4)</f>
        <v>0</v>
      </c>
      <c r="N981" s="25" t="s">
        <v>185</v>
      </c>
      <c r="O981" s="32">
        <f>M981*AA981</f>
        <v>0</v>
      </c>
      <c r="P981" s="1">
        <v>3</v>
      </c>
      <c r="AA981" s="1">
        <f>IF(P981=1,$O$3,IF(P981=2,$O$4,$O$5))</f>
        <v>0</v>
      </c>
    </row>
    <row r="982" ht="25.5">
      <c r="A982" s="1" t="s">
        <v>171</v>
      </c>
      <c r="E982" s="27" t="s">
        <v>1274</v>
      </c>
    </row>
    <row r="983">
      <c r="A983" s="1" t="s">
        <v>172</v>
      </c>
    </row>
    <row r="984">
      <c r="A984" s="1" t="s">
        <v>173</v>
      </c>
      <c r="E984" s="27" t="s">
        <v>167</v>
      </c>
    </row>
    <row r="985" ht="25.5">
      <c r="A985" s="1" t="s">
        <v>165</v>
      </c>
      <c r="B985" s="1">
        <v>92</v>
      </c>
      <c r="C985" s="26" t="s">
        <v>1275</v>
      </c>
      <c r="D985" t="s">
        <v>167</v>
      </c>
      <c r="E985" s="27" t="s">
        <v>1276</v>
      </c>
      <c r="F985" s="28" t="s">
        <v>447</v>
      </c>
      <c r="G985" s="29">
        <v>558.19000000000005</v>
      </c>
      <c r="H985" s="28">
        <v>0.00021000000000000001</v>
      </c>
      <c r="I985" s="30">
        <f>ROUND(G985*H985,P4)</f>
        <v>0</v>
      </c>
      <c r="L985" s="31">
        <v>0</v>
      </c>
      <c r="M985" s="24">
        <f>ROUND(G985*L985,P4)</f>
        <v>0</v>
      </c>
      <c r="N985" s="25" t="s">
        <v>185</v>
      </c>
      <c r="O985" s="32">
        <f>M985*AA985</f>
        <v>0</v>
      </c>
      <c r="P985" s="1">
        <v>3</v>
      </c>
      <c r="AA985" s="1">
        <f>IF(P985=1,$O$3,IF(P985=2,$O$4,$O$5))</f>
        <v>0</v>
      </c>
    </row>
    <row r="986" ht="25.5">
      <c r="A986" s="1" t="s">
        <v>171</v>
      </c>
      <c r="E986" s="27" t="s">
        <v>1276</v>
      </c>
    </row>
    <row r="987" ht="38.25">
      <c r="A987" s="1" t="s">
        <v>172</v>
      </c>
      <c r="E987" s="33" t="s">
        <v>1277</v>
      </c>
    </row>
    <row r="988">
      <c r="A988" s="1" t="s">
        <v>173</v>
      </c>
      <c r="E988" s="27" t="s">
        <v>167</v>
      </c>
    </row>
    <row r="989" ht="25.5">
      <c r="A989" s="1" t="s">
        <v>165</v>
      </c>
      <c r="B989" s="1">
        <v>93</v>
      </c>
      <c r="C989" s="26" t="s">
        <v>1278</v>
      </c>
      <c r="D989" t="s">
        <v>167</v>
      </c>
      <c r="E989" s="27" t="s">
        <v>1279</v>
      </c>
      <c r="F989" s="28" t="s">
        <v>447</v>
      </c>
      <c r="G989" s="29">
        <v>601.64999999999998</v>
      </c>
      <c r="H989" s="28">
        <v>3.0000000000000001E-05</v>
      </c>
      <c r="I989" s="30">
        <f>ROUND(G989*H989,P4)</f>
        <v>0</v>
      </c>
      <c r="L989" s="31">
        <v>0</v>
      </c>
      <c r="M989" s="24">
        <f>ROUND(G989*L989,P4)</f>
        <v>0</v>
      </c>
      <c r="N989" s="25" t="s">
        <v>185</v>
      </c>
      <c r="O989" s="32">
        <f>M989*AA989</f>
        <v>0</v>
      </c>
      <c r="P989" s="1">
        <v>3</v>
      </c>
      <c r="AA989" s="1">
        <f>IF(P989=1,$O$3,IF(P989=2,$O$4,$O$5))</f>
        <v>0</v>
      </c>
    </row>
    <row r="990" ht="38.25">
      <c r="A990" s="1" t="s">
        <v>171</v>
      </c>
      <c r="E990" s="27" t="s">
        <v>1280</v>
      </c>
    </row>
    <row r="991" ht="25.5">
      <c r="A991" s="1" t="s">
        <v>172</v>
      </c>
      <c r="E991" s="33" t="s">
        <v>1281</v>
      </c>
    </row>
    <row r="992">
      <c r="A992" s="1" t="s">
        <v>173</v>
      </c>
      <c r="E992" s="27" t="s">
        <v>167</v>
      </c>
    </row>
    <row r="993" ht="25.5">
      <c r="A993" s="1" t="s">
        <v>165</v>
      </c>
      <c r="B993" s="1">
        <v>94</v>
      </c>
      <c r="C993" s="26" t="s">
        <v>1282</v>
      </c>
      <c r="D993" t="s">
        <v>167</v>
      </c>
      <c r="E993" s="27" t="s">
        <v>1283</v>
      </c>
      <c r="F993" s="28" t="s">
        <v>447</v>
      </c>
      <c r="G993" s="29">
        <v>2.7999999999999998</v>
      </c>
      <c r="H993" s="28">
        <v>0.00036000000000000002</v>
      </c>
      <c r="I993" s="30">
        <f>ROUND(G993*H993,P4)</f>
        <v>0</v>
      </c>
      <c r="L993" s="31">
        <v>0</v>
      </c>
      <c r="M993" s="24">
        <f>ROUND(G993*L993,P4)</f>
        <v>0</v>
      </c>
      <c r="N993" s="25" t="s">
        <v>185</v>
      </c>
      <c r="O993" s="32">
        <f>M993*AA993</f>
        <v>0</v>
      </c>
      <c r="P993" s="1">
        <v>3</v>
      </c>
      <c r="AA993" s="1">
        <f>IF(P993=1,$O$3,IF(P993=2,$O$4,$O$5))</f>
        <v>0</v>
      </c>
    </row>
    <row r="994" ht="25.5">
      <c r="A994" s="1" t="s">
        <v>171</v>
      </c>
      <c r="E994" s="27" t="s">
        <v>1283</v>
      </c>
    </row>
    <row r="995" ht="38.25">
      <c r="A995" s="1" t="s">
        <v>172</v>
      </c>
      <c r="E995" s="33" t="s">
        <v>1284</v>
      </c>
    </row>
    <row r="996">
      <c r="A996" s="1" t="s">
        <v>173</v>
      </c>
      <c r="E996" s="27" t="s">
        <v>167</v>
      </c>
    </row>
    <row r="997" ht="25.5">
      <c r="A997" s="1" t="s">
        <v>165</v>
      </c>
      <c r="B997" s="1">
        <v>95</v>
      </c>
      <c r="C997" s="26" t="s">
        <v>1285</v>
      </c>
      <c r="D997" t="s">
        <v>167</v>
      </c>
      <c r="E997" s="27" t="s">
        <v>1286</v>
      </c>
      <c r="F997" s="28" t="s">
        <v>464</v>
      </c>
      <c r="G997" s="29">
        <v>1</v>
      </c>
      <c r="H997" s="28">
        <v>0.22721</v>
      </c>
      <c r="I997" s="30">
        <f>ROUND(G997*H997,P4)</f>
        <v>0</v>
      </c>
      <c r="L997" s="31">
        <v>0</v>
      </c>
      <c r="M997" s="24">
        <f>ROUND(G997*L997,P4)</f>
        <v>0</v>
      </c>
      <c r="N997" s="25" t="s">
        <v>718</v>
      </c>
      <c r="O997" s="32">
        <f>M997*AA997</f>
        <v>0</v>
      </c>
      <c r="P997" s="1">
        <v>3</v>
      </c>
      <c r="AA997" s="1">
        <f>IF(P997=1,$O$3,IF(P997=2,$O$4,$O$5))</f>
        <v>0</v>
      </c>
    </row>
    <row r="998" ht="38.25">
      <c r="A998" s="1" t="s">
        <v>171</v>
      </c>
      <c r="E998" s="27" t="s">
        <v>1287</v>
      </c>
    </row>
    <row r="999">
      <c r="A999" s="1" t="s">
        <v>172</v>
      </c>
    </row>
    <row r="1000">
      <c r="A1000" s="1" t="s">
        <v>173</v>
      </c>
      <c r="E1000" s="27" t="s">
        <v>167</v>
      </c>
    </row>
    <row r="1001" ht="25.5">
      <c r="A1001" s="1" t="s">
        <v>165</v>
      </c>
      <c r="B1001" s="1">
        <v>96</v>
      </c>
      <c r="C1001" s="26" t="s">
        <v>1288</v>
      </c>
      <c r="D1001" t="s">
        <v>167</v>
      </c>
      <c r="E1001" s="27" t="s">
        <v>1289</v>
      </c>
      <c r="F1001" s="28" t="s">
        <v>192</v>
      </c>
      <c r="G1001" s="29">
        <v>4</v>
      </c>
      <c r="H1001" s="28">
        <v>0.00347</v>
      </c>
      <c r="I1001" s="30">
        <f>ROUND(G1001*H1001,P4)</f>
        <v>0</v>
      </c>
      <c r="L1001" s="31">
        <v>0</v>
      </c>
      <c r="M1001" s="24">
        <f>ROUND(G1001*L1001,P4)</f>
        <v>0</v>
      </c>
      <c r="N1001" s="25" t="s">
        <v>167</v>
      </c>
      <c r="O1001" s="32">
        <f>M1001*AA1001</f>
        <v>0</v>
      </c>
      <c r="P1001" s="1">
        <v>3</v>
      </c>
      <c r="AA1001" s="1">
        <f>IF(P1001=1,$O$3,IF(P1001=2,$O$4,$O$5))</f>
        <v>0</v>
      </c>
    </row>
    <row r="1002" ht="51">
      <c r="A1002" s="1" t="s">
        <v>171</v>
      </c>
      <c r="E1002" s="27" t="s">
        <v>1290</v>
      </c>
    </row>
    <row r="1003" ht="25.5">
      <c r="A1003" s="1" t="s">
        <v>172</v>
      </c>
      <c r="E1003" s="33" t="s">
        <v>1291</v>
      </c>
    </row>
    <row r="1004">
      <c r="A1004" s="1" t="s">
        <v>173</v>
      </c>
      <c r="E1004" s="27" t="s">
        <v>167</v>
      </c>
    </row>
    <row r="1005" ht="25.5">
      <c r="A1005" s="1" t="s">
        <v>165</v>
      </c>
      <c r="B1005" s="1">
        <v>97</v>
      </c>
      <c r="C1005" s="26" t="s">
        <v>1292</v>
      </c>
      <c r="D1005" t="s">
        <v>167</v>
      </c>
      <c r="E1005" s="27" t="s">
        <v>1293</v>
      </c>
      <c r="F1005" s="28" t="s">
        <v>201</v>
      </c>
      <c r="G1005" s="29">
        <v>4</v>
      </c>
      <c r="H1005" s="28">
        <v>2.0000000000000002E-05</v>
      </c>
      <c r="I1005" s="30">
        <f>ROUND(G1005*H1005,P4)</f>
        <v>0</v>
      </c>
      <c r="L1005" s="31">
        <v>0</v>
      </c>
      <c r="M1005" s="24">
        <f>ROUND(G1005*L1005,P4)</f>
        <v>0</v>
      </c>
      <c r="N1005" s="25" t="s">
        <v>185</v>
      </c>
      <c r="O1005" s="32">
        <f>M1005*AA1005</f>
        <v>0</v>
      </c>
      <c r="P1005" s="1">
        <v>3</v>
      </c>
      <c r="AA1005" s="1">
        <f>IF(P1005=1,$O$3,IF(P1005=2,$O$4,$O$5))</f>
        <v>0</v>
      </c>
    </row>
    <row r="1006" ht="25.5">
      <c r="A1006" s="1" t="s">
        <v>171</v>
      </c>
      <c r="E1006" s="27" t="s">
        <v>1293</v>
      </c>
    </row>
    <row r="1007" ht="38.25">
      <c r="A1007" s="1" t="s">
        <v>172</v>
      </c>
      <c r="E1007" s="33" t="s">
        <v>1294</v>
      </c>
    </row>
    <row r="1008">
      <c r="A1008" s="1" t="s">
        <v>173</v>
      </c>
      <c r="E1008" s="27" t="s">
        <v>167</v>
      </c>
    </row>
    <row r="1009" ht="25.5">
      <c r="A1009" s="1" t="s">
        <v>165</v>
      </c>
      <c r="B1009" s="1">
        <v>98</v>
      </c>
      <c r="C1009" s="26" t="s">
        <v>1295</v>
      </c>
      <c r="D1009" t="s">
        <v>167</v>
      </c>
      <c r="E1009" s="27" t="s">
        <v>1296</v>
      </c>
      <c r="F1009" s="28" t="s">
        <v>201</v>
      </c>
      <c r="G1009" s="29">
        <v>4</v>
      </c>
      <c r="H1009" s="28">
        <v>0.00017000000000000001</v>
      </c>
      <c r="I1009" s="30">
        <f>ROUND(G1009*H1009,P4)</f>
        <v>0</v>
      </c>
      <c r="L1009" s="31">
        <v>0</v>
      </c>
      <c r="M1009" s="24">
        <f>ROUND(G1009*L1009,P4)</f>
        <v>0</v>
      </c>
      <c r="N1009" s="25" t="s">
        <v>185</v>
      </c>
      <c r="O1009" s="32">
        <f>M1009*AA1009</f>
        <v>0</v>
      </c>
      <c r="P1009" s="1">
        <v>3</v>
      </c>
      <c r="AA1009" s="1">
        <f>IF(P1009=1,$O$3,IF(P1009=2,$O$4,$O$5))</f>
        <v>0</v>
      </c>
    </row>
    <row r="1010" ht="25.5">
      <c r="A1010" s="1" t="s">
        <v>171</v>
      </c>
      <c r="E1010" s="27" t="s">
        <v>1296</v>
      </c>
    </row>
    <row r="1011" ht="38.25">
      <c r="A1011" s="1" t="s">
        <v>172</v>
      </c>
      <c r="E1011" s="33" t="s">
        <v>1294</v>
      </c>
    </row>
    <row r="1012">
      <c r="A1012" s="1" t="s">
        <v>173</v>
      </c>
      <c r="E1012" s="27" t="s">
        <v>167</v>
      </c>
    </row>
    <row r="1013">
      <c r="A1013" s="1" t="s">
        <v>165</v>
      </c>
      <c r="B1013" s="1">
        <v>99</v>
      </c>
      <c r="C1013" s="26" t="s">
        <v>1297</v>
      </c>
      <c r="D1013" t="s">
        <v>167</v>
      </c>
      <c r="E1013" s="27" t="s">
        <v>1298</v>
      </c>
      <c r="F1013" s="28" t="s">
        <v>936</v>
      </c>
      <c r="G1013" s="29">
        <v>10</v>
      </c>
      <c r="H1013" s="28">
        <v>0</v>
      </c>
      <c r="I1013" s="30">
        <f>ROUND(G1013*H1013,P4)</f>
        <v>0</v>
      </c>
      <c r="L1013" s="31">
        <v>0</v>
      </c>
      <c r="M1013" s="24">
        <f>ROUND(G1013*L1013,P4)</f>
        <v>0</v>
      </c>
      <c r="N1013" s="25" t="s">
        <v>167</v>
      </c>
      <c r="O1013" s="32">
        <f>M1013*AA1013</f>
        <v>0</v>
      </c>
      <c r="P1013" s="1">
        <v>3</v>
      </c>
      <c r="AA1013" s="1">
        <f>IF(P1013=1,$O$3,IF(P1013=2,$O$4,$O$5))</f>
        <v>0</v>
      </c>
    </row>
    <row r="1014">
      <c r="A1014" s="1" t="s">
        <v>171</v>
      </c>
      <c r="E1014" s="27" t="s">
        <v>1298</v>
      </c>
    </row>
    <row r="1015">
      <c r="A1015" s="1" t="s">
        <v>172</v>
      </c>
    </row>
    <row r="1016">
      <c r="A1016" s="1" t="s">
        <v>173</v>
      </c>
      <c r="E1016" s="27" t="s">
        <v>167</v>
      </c>
    </row>
    <row r="1017">
      <c r="A1017" s="1" t="s">
        <v>165</v>
      </c>
      <c r="B1017" s="1">
        <v>100</v>
      </c>
      <c r="C1017" s="26" t="s">
        <v>1299</v>
      </c>
      <c r="D1017" t="s">
        <v>167</v>
      </c>
      <c r="E1017" s="27" t="s">
        <v>1300</v>
      </c>
      <c r="F1017" s="28" t="s">
        <v>424</v>
      </c>
      <c r="G1017" s="29">
        <v>1.0720000000000001</v>
      </c>
      <c r="H1017" s="28">
        <v>0</v>
      </c>
      <c r="I1017" s="30">
        <f>ROUND(G1017*H1017,P4)</f>
        <v>0</v>
      </c>
      <c r="L1017" s="31">
        <v>0</v>
      </c>
      <c r="M1017" s="24">
        <f>ROUND(G1017*L1017,P4)</f>
        <v>0</v>
      </c>
      <c r="N1017" s="25" t="s">
        <v>185</v>
      </c>
      <c r="O1017" s="32">
        <f>M1017*AA1017</f>
        <v>0</v>
      </c>
      <c r="P1017" s="1">
        <v>3</v>
      </c>
      <c r="AA1017" s="1">
        <f>IF(P1017=1,$O$3,IF(P1017=2,$O$4,$O$5))</f>
        <v>0</v>
      </c>
    </row>
    <row r="1018">
      <c r="A1018" s="1" t="s">
        <v>171</v>
      </c>
      <c r="E1018" s="27" t="s">
        <v>1300</v>
      </c>
    </row>
    <row r="1019" ht="38.25">
      <c r="A1019" s="1" t="s">
        <v>172</v>
      </c>
      <c r="E1019" s="33" t="s">
        <v>1301</v>
      </c>
    </row>
    <row r="1020">
      <c r="A1020" s="1" t="s">
        <v>173</v>
      </c>
      <c r="E1020" s="27" t="s">
        <v>167</v>
      </c>
    </row>
    <row r="1021">
      <c r="A1021" s="1" t="s">
        <v>165</v>
      </c>
      <c r="B1021" s="1">
        <v>101</v>
      </c>
      <c r="C1021" s="26" t="s">
        <v>1302</v>
      </c>
      <c r="D1021" t="s">
        <v>167</v>
      </c>
      <c r="E1021" s="27" t="s">
        <v>1303</v>
      </c>
      <c r="F1021" s="28" t="s">
        <v>424</v>
      </c>
      <c r="G1021" s="29">
        <v>3.4399999999999999</v>
      </c>
      <c r="H1021" s="28">
        <v>0</v>
      </c>
      <c r="I1021" s="30">
        <f>ROUND(G1021*H1021,P4)</f>
        <v>0</v>
      </c>
      <c r="L1021" s="31">
        <v>0</v>
      </c>
      <c r="M1021" s="24">
        <f>ROUND(G1021*L1021,P4)</f>
        <v>0</v>
      </c>
      <c r="N1021" s="25" t="s">
        <v>185</v>
      </c>
      <c r="O1021" s="32">
        <f>M1021*AA1021</f>
        <v>0</v>
      </c>
      <c r="P1021" s="1">
        <v>3</v>
      </c>
      <c r="AA1021" s="1">
        <f>IF(P1021=1,$O$3,IF(P1021=2,$O$4,$O$5))</f>
        <v>0</v>
      </c>
    </row>
    <row r="1022">
      <c r="A1022" s="1" t="s">
        <v>171</v>
      </c>
      <c r="E1022" s="27" t="s">
        <v>1303</v>
      </c>
    </row>
    <row r="1023" ht="38.25">
      <c r="A1023" s="1" t="s">
        <v>172</v>
      </c>
      <c r="E1023" s="33" t="s">
        <v>1304</v>
      </c>
    </row>
    <row r="1024">
      <c r="A1024" s="1" t="s">
        <v>173</v>
      </c>
      <c r="E1024" s="27" t="s">
        <v>167</v>
      </c>
    </row>
    <row r="1025" ht="25.5">
      <c r="A1025" s="1" t="s">
        <v>165</v>
      </c>
      <c r="B1025" s="1">
        <v>102</v>
      </c>
      <c r="C1025" s="26" t="s">
        <v>1305</v>
      </c>
      <c r="D1025" t="s">
        <v>167</v>
      </c>
      <c r="E1025" s="27" t="s">
        <v>1306</v>
      </c>
      <c r="F1025" s="28" t="s">
        <v>424</v>
      </c>
      <c r="G1025" s="29">
        <v>4.4400000000000004</v>
      </c>
      <c r="H1025" s="28">
        <v>0</v>
      </c>
      <c r="I1025" s="30">
        <f>ROUND(G1025*H1025,P4)</f>
        <v>0</v>
      </c>
      <c r="L1025" s="31">
        <v>0</v>
      </c>
      <c r="M1025" s="24">
        <f>ROUND(G1025*L1025,P4)</f>
        <v>0</v>
      </c>
      <c r="N1025" s="25" t="s">
        <v>185</v>
      </c>
      <c r="O1025" s="32">
        <f>M1025*AA1025</f>
        <v>0</v>
      </c>
      <c r="P1025" s="1">
        <v>3</v>
      </c>
      <c r="AA1025" s="1">
        <f>IF(P1025=1,$O$3,IF(P1025=2,$O$4,$O$5))</f>
        <v>0</v>
      </c>
    </row>
    <row r="1026" ht="25.5">
      <c r="A1026" s="1" t="s">
        <v>171</v>
      </c>
      <c r="E1026" s="27" t="s">
        <v>1306</v>
      </c>
    </row>
    <row r="1027" ht="38.25">
      <c r="A1027" s="1" t="s">
        <v>172</v>
      </c>
      <c r="E1027" s="33" t="s">
        <v>1307</v>
      </c>
    </row>
    <row r="1028">
      <c r="A1028" s="1" t="s">
        <v>173</v>
      </c>
      <c r="E1028" s="27" t="s">
        <v>167</v>
      </c>
    </row>
    <row r="1029" ht="25.5">
      <c r="A1029" s="1" t="s">
        <v>165</v>
      </c>
      <c r="B1029" s="1">
        <v>103</v>
      </c>
      <c r="C1029" s="26" t="s">
        <v>1308</v>
      </c>
      <c r="D1029" t="s">
        <v>167</v>
      </c>
      <c r="E1029" s="27" t="s">
        <v>1309</v>
      </c>
      <c r="F1029" s="28" t="s">
        <v>447</v>
      </c>
      <c r="G1029" s="29">
        <v>4.5</v>
      </c>
      <c r="H1029" s="28">
        <v>0</v>
      </c>
      <c r="I1029" s="30">
        <f>ROUND(G1029*H1029,P4)</f>
        <v>0</v>
      </c>
      <c r="L1029" s="31">
        <v>0</v>
      </c>
      <c r="M1029" s="24">
        <f>ROUND(G1029*L1029,P4)</f>
        <v>0</v>
      </c>
      <c r="N1029" s="25" t="s">
        <v>185</v>
      </c>
      <c r="O1029" s="32">
        <f>M1029*AA1029</f>
        <v>0</v>
      </c>
      <c r="P1029" s="1">
        <v>3</v>
      </c>
      <c r="AA1029" s="1">
        <f>IF(P1029=1,$O$3,IF(P1029=2,$O$4,$O$5))</f>
        <v>0</v>
      </c>
    </row>
    <row r="1030" ht="25.5">
      <c r="A1030" s="1" t="s">
        <v>171</v>
      </c>
      <c r="E1030" s="27" t="s">
        <v>1309</v>
      </c>
    </row>
    <row r="1031" ht="38.25">
      <c r="A1031" s="1" t="s">
        <v>172</v>
      </c>
      <c r="E1031" s="33" t="s">
        <v>1310</v>
      </c>
    </row>
    <row r="1032">
      <c r="A1032" s="1" t="s">
        <v>173</v>
      </c>
      <c r="E1032" s="27" t="s">
        <v>167</v>
      </c>
    </row>
    <row r="1033">
      <c r="A1033" s="1" t="s">
        <v>165</v>
      </c>
      <c r="B1033" s="1">
        <v>104</v>
      </c>
      <c r="C1033" s="26" t="s">
        <v>1311</v>
      </c>
      <c r="D1033" t="s">
        <v>167</v>
      </c>
      <c r="E1033" s="27" t="s">
        <v>1312</v>
      </c>
      <c r="F1033" s="28" t="s">
        <v>424</v>
      </c>
      <c r="G1033" s="29">
        <v>0.77000000000000002</v>
      </c>
      <c r="H1033" s="28">
        <v>0</v>
      </c>
      <c r="I1033" s="30">
        <f>ROUND(G1033*H1033,P4)</f>
        <v>0</v>
      </c>
      <c r="L1033" s="31">
        <v>0</v>
      </c>
      <c r="M1033" s="24">
        <f>ROUND(G1033*L1033,P4)</f>
        <v>0</v>
      </c>
      <c r="N1033" s="25" t="s">
        <v>185</v>
      </c>
      <c r="O1033" s="32">
        <f>M1033*AA1033</f>
        <v>0</v>
      </c>
      <c r="P1033" s="1">
        <v>3</v>
      </c>
      <c r="AA1033" s="1">
        <f>IF(P1033=1,$O$3,IF(P1033=2,$O$4,$O$5))</f>
        <v>0</v>
      </c>
    </row>
    <row r="1034">
      <c r="A1034" s="1" t="s">
        <v>171</v>
      </c>
      <c r="E1034" s="27" t="s">
        <v>1312</v>
      </c>
    </row>
    <row r="1035" ht="38.25">
      <c r="A1035" s="1" t="s">
        <v>172</v>
      </c>
      <c r="E1035" s="33" t="s">
        <v>1313</v>
      </c>
    </row>
    <row r="1036">
      <c r="A1036" s="1" t="s">
        <v>173</v>
      </c>
      <c r="E1036" s="27" t="s">
        <v>167</v>
      </c>
    </row>
    <row r="1037" ht="25.5">
      <c r="A1037" s="1" t="s">
        <v>165</v>
      </c>
      <c r="B1037" s="1">
        <v>105</v>
      </c>
      <c r="C1037" s="26" t="s">
        <v>1314</v>
      </c>
      <c r="D1037" t="s">
        <v>167</v>
      </c>
      <c r="E1037" s="27" t="s">
        <v>1315</v>
      </c>
      <c r="F1037" s="28" t="s">
        <v>424</v>
      </c>
      <c r="G1037" s="29">
        <v>1.431</v>
      </c>
      <c r="H1037" s="28">
        <v>0</v>
      </c>
      <c r="I1037" s="30">
        <f>ROUND(G1037*H1037,P4)</f>
        <v>0</v>
      </c>
      <c r="L1037" s="31">
        <v>0</v>
      </c>
      <c r="M1037" s="24">
        <f>ROUND(G1037*L1037,P4)</f>
        <v>0</v>
      </c>
      <c r="N1037" s="25" t="s">
        <v>185</v>
      </c>
      <c r="O1037" s="32">
        <f>M1037*AA1037</f>
        <v>0</v>
      </c>
      <c r="P1037" s="1">
        <v>3</v>
      </c>
      <c r="AA1037" s="1">
        <f>IF(P1037=1,$O$3,IF(P1037=2,$O$4,$O$5))</f>
        <v>0</v>
      </c>
    </row>
    <row r="1038" ht="25.5">
      <c r="A1038" s="1" t="s">
        <v>171</v>
      </c>
      <c r="E1038" s="27" t="s">
        <v>1315</v>
      </c>
    </row>
    <row r="1039" ht="38.25">
      <c r="A1039" s="1" t="s">
        <v>172</v>
      </c>
      <c r="E1039" s="33" t="s">
        <v>1316</v>
      </c>
    </row>
    <row r="1040">
      <c r="A1040" s="1" t="s">
        <v>173</v>
      </c>
      <c r="E1040" s="27" t="s">
        <v>167</v>
      </c>
    </row>
    <row r="1041">
      <c r="A1041" s="1" t="s">
        <v>165</v>
      </c>
      <c r="B1041" s="1">
        <v>106</v>
      </c>
      <c r="C1041" s="26" t="s">
        <v>1317</v>
      </c>
      <c r="D1041" t="s">
        <v>167</v>
      </c>
      <c r="E1041" s="27" t="s">
        <v>1318</v>
      </c>
      <c r="F1041" s="28" t="s">
        <v>424</v>
      </c>
      <c r="G1041" s="29">
        <v>18.588999999999999</v>
      </c>
      <c r="H1041" s="28">
        <v>0</v>
      </c>
      <c r="I1041" s="30">
        <f>ROUND(G1041*H1041,P4)</f>
        <v>0</v>
      </c>
      <c r="L1041" s="31">
        <v>0</v>
      </c>
      <c r="M1041" s="24">
        <f>ROUND(G1041*L1041,P4)</f>
        <v>0</v>
      </c>
      <c r="N1041" s="25" t="s">
        <v>185</v>
      </c>
      <c r="O1041" s="32">
        <f>M1041*AA1041</f>
        <v>0</v>
      </c>
      <c r="P1041" s="1">
        <v>3</v>
      </c>
      <c r="AA1041" s="1">
        <f>IF(P1041=1,$O$3,IF(P1041=2,$O$4,$O$5))</f>
        <v>0</v>
      </c>
    </row>
    <row r="1042">
      <c r="A1042" s="1" t="s">
        <v>171</v>
      </c>
      <c r="E1042" s="27" t="s">
        <v>1318</v>
      </c>
    </row>
    <row r="1043" ht="178.5">
      <c r="A1043" s="1" t="s">
        <v>172</v>
      </c>
      <c r="E1043" s="33" t="s">
        <v>1319</v>
      </c>
    </row>
    <row r="1044">
      <c r="A1044" s="1" t="s">
        <v>173</v>
      </c>
      <c r="E1044" s="27" t="s">
        <v>167</v>
      </c>
    </row>
    <row r="1045">
      <c r="A1045" s="1" t="s">
        <v>165</v>
      </c>
      <c r="B1045" s="1">
        <v>107</v>
      </c>
      <c r="C1045" s="26" t="s">
        <v>1320</v>
      </c>
      <c r="D1045" t="s">
        <v>167</v>
      </c>
      <c r="E1045" s="27" t="s">
        <v>1321</v>
      </c>
      <c r="F1045" s="28" t="s">
        <v>424</v>
      </c>
      <c r="G1045" s="29">
        <v>18.588999999999999</v>
      </c>
      <c r="H1045" s="28">
        <v>0</v>
      </c>
      <c r="I1045" s="30">
        <f>ROUND(G1045*H1045,P4)</f>
        <v>0</v>
      </c>
      <c r="L1045" s="31">
        <v>0</v>
      </c>
      <c r="M1045" s="24">
        <f>ROUND(G1045*L1045,P4)</f>
        <v>0</v>
      </c>
      <c r="N1045" s="25" t="s">
        <v>185</v>
      </c>
      <c r="O1045" s="32">
        <f>M1045*AA1045</f>
        <v>0</v>
      </c>
      <c r="P1045" s="1">
        <v>3</v>
      </c>
      <c r="AA1045" s="1">
        <f>IF(P1045=1,$O$3,IF(P1045=2,$O$4,$O$5))</f>
        <v>0</v>
      </c>
    </row>
    <row r="1046">
      <c r="A1046" s="1" t="s">
        <v>171</v>
      </c>
      <c r="E1046" s="27" t="s">
        <v>1321</v>
      </c>
    </row>
    <row r="1047" ht="178.5">
      <c r="A1047" s="1" t="s">
        <v>172</v>
      </c>
      <c r="E1047" s="33" t="s">
        <v>1322</v>
      </c>
    </row>
    <row r="1048">
      <c r="A1048" s="1" t="s">
        <v>173</v>
      </c>
      <c r="E1048" s="27" t="s">
        <v>167</v>
      </c>
    </row>
    <row r="1049" ht="25.5">
      <c r="A1049" s="1" t="s">
        <v>165</v>
      </c>
      <c r="B1049" s="1">
        <v>108</v>
      </c>
      <c r="C1049" s="26" t="s">
        <v>1323</v>
      </c>
      <c r="D1049" t="s">
        <v>167</v>
      </c>
      <c r="E1049" s="27" t="s">
        <v>1324</v>
      </c>
      <c r="F1049" s="28" t="s">
        <v>424</v>
      </c>
      <c r="G1049" s="29">
        <v>37.177</v>
      </c>
      <c r="H1049" s="28">
        <v>0</v>
      </c>
      <c r="I1049" s="30">
        <f>ROUND(G1049*H1049,P4)</f>
        <v>0</v>
      </c>
      <c r="L1049" s="31">
        <v>0</v>
      </c>
      <c r="M1049" s="24">
        <f>ROUND(G1049*L1049,P4)</f>
        <v>0</v>
      </c>
      <c r="N1049" s="25" t="s">
        <v>185</v>
      </c>
      <c r="O1049" s="32">
        <f>M1049*AA1049</f>
        <v>0</v>
      </c>
      <c r="P1049" s="1">
        <v>3</v>
      </c>
      <c r="AA1049" s="1">
        <f>IF(P1049=1,$O$3,IF(P1049=2,$O$4,$O$5))</f>
        <v>0</v>
      </c>
    </row>
    <row r="1050" ht="25.5">
      <c r="A1050" s="1" t="s">
        <v>171</v>
      </c>
      <c r="E1050" s="27" t="s">
        <v>1324</v>
      </c>
    </row>
    <row r="1051" ht="178.5">
      <c r="A1051" s="1" t="s">
        <v>172</v>
      </c>
      <c r="E1051" s="33" t="s">
        <v>1325</v>
      </c>
    </row>
    <row r="1052">
      <c r="A1052" s="1" t="s">
        <v>173</v>
      </c>
      <c r="E1052" s="27" t="s">
        <v>167</v>
      </c>
    </row>
    <row r="1053" ht="25.5">
      <c r="A1053" s="1" t="s">
        <v>165</v>
      </c>
      <c r="B1053" s="1">
        <v>109</v>
      </c>
      <c r="C1053" s="26" t="s">
        <v>1326</v>
      </c>
      <c r="D1053" t="s">
        <v>167</v>
      </c>
      <c r="E1053" s="27" t="s">
        <v>1327</v>
      </c>
      <c r="F1053" s="28" t="s">
        <v>447</v>
      </c>
      <c r="G1053" s="29">
        <v>40.049999999999997</v>
      </c>
      <c r="H1053" s="28">
        <v>0</v>
      </c>
      <c r="I1053" s="30">
        <f>ROUND(G1053*H1053,P4)</f>
        <v>0</v>
      </c>
      <c r="L1053" s="31">
        <v>0</v>
      </c>
      <c r="M1053" s="24">
        <f>ROUND(G1053*L1053,P4)</f>
        <v>0</v>
      </c>
      <c r="N1053" s="25" t="s">
        <v>185</v>
      </c>
      <c r="O1053" s="32">
        <f>M1053*AA1053</f>
        <v>0</v>
      </c>
      <c r="P1053" s="1">
        <v>3</v>
      </c>
      <c r="AA1053" s="1">
        <f>IF(P1053=1,$O$3,IF(P1053=2,$O$4,$O$5))</f>
        <v>0</v>
      </c>
    </row>
    <row r="1054" ht="25.5">
      <c r="A1054" s="1" t="s">
        <v>171</v>
      </c>
      <c r="E1054" s="27" t="s">
        <v>1327</v>
      </c>
    </row>
    <row r="1055" ht="51">
      <c r="A1055" s="1" t="s">
        <v>172</v>
      </c>
      <c r="E1055" s="33" t="s">
        <v>1328</v>
      </c>
    </row>
    <row r="1056">
      <c r="A1056" s="1" t="s">
        <v>173</v>
      </c>
      <c r="E1056" s="27" t="s">
        <v>167</v>
      </c>
    </row>
    <row r="1057" ht="25.5">
      <c r="A1057" s="1" t="s">
        <v>165</v>
      </c>
      <c r="B1057" s="1">
        <v>112</v>
      </c>
      <c r="C1057" s="26" t="s">
        <v>1329</v>
      </c>
      <c r="D1057" t="s">
        <v>167</v>
      </c>
      <c r="E1057" s="27" t="s">
        <v>1330</v>
      </c>
      <c r="F1057" s="28" t="s">
        <v>447</v>
      </c>
      <c r="G1057" s="29">
        <v>77.280000000000001</v>
      </c>
      <c r="H1057" s="28">
        <v>0</v>
      </c>
      <c r="I1057" s="30">
        <f>ROUND(G1057*H1057,P4)</f>
        <v>0</v>
      </c>
      <c r="L1057" s="31">
        <v>0</v>
      </c>
      <c r="M1057" s="24">
        <f>ROUND(G1057*L1057,P4)</f>
        <v>0</v>
      </c>
      <c r="N1057" s="25" t="s">
        <v>185</v>
      </c>
      <c r="O1057" s="32">
        <f>M1057*AA1057</f>
        <v>0</v>
      </c>
      <c r="P1057" s="1">
        <v>3</v>
      </c>
      <c r="AA1057" s="1">
        <f>IF(P1057=1,$O$3,IF(P1057=2,$O$4,$O$5))</f>
        <v>0</v>
      </c>
    </row>
    <row r="1058" ht="25.5">
      <c r="A1058" s="1" t="s">
        <v>171</v>
      </c>
      <c r="E1058" s="27" t="s">
        <v>1330</v>
      </c>
    </row>
    <row r="1059" ht="51">
      <c r="A1059" s="1" t="s">
        <v>172</v>
      </c>
      <c r="E1059" s="33" t="s">
        <v>1331</v>
      </c>
    </row>
    <row r="1060">
      <c r="A1060" s="1" t="s">
        <v>173</v>
      </c>
      <c r="E1060" s="27" t="s">
        <v>167</v>
      </c>
    </row>
    <row r="1061" ht="25.5">
      <c r="A1061" s="1" t="s">
        <v>165</v>
      </c>
      <c r="B1061" s="1">
        <v>110</v>
      </c>
      <c r="C1061" s="26" t="s">
        <v>1332</v>
      </c>
      <c r="D1061" t="s">
        <v>167</v>
      </c>
      <c r="E1061" s="27" t="s">
        <v>1333</v>
      </c>
      <c r="F1061" s="28" t="s">
        <v>447</v>
      </c>
      <c r="G1061" s="29">
        <v>5.4000000000000004</v>
      </c>
      <c r="H1061" s="28">
        <v>0</v>
      </c>
      <c r="I1061" s="30">
        <f>ROUND(G1061*H1061,P4)</f>
        <v>0</v>
      </c>
      <c r="L1061" s="31">
        <v>0</v>
      </c>
      <c r="M1061" s="24">
        <f>ROUND(G1061*L1061,P4)</f>
        <v>0</v>
      </c>
      <c r="N1061" s="25" t="s">
        <v>185</v>
      </c>
      <c r="O1061" s="32">
        <f>M1061*AA1061</f>
        <v>0</v>
      </c>
      <c r="P1061" s="1">
        <v>3</v>
      </c>
      <c r="AA1061" s="1">
        <f>IF(P1061=1,$O$3,IF(P1061=2,$O$4,$O$5))</f>
        <v>0</v>
      </c>
    </row>
    <row r="1062" ht="25.5">
      <c r="A1062" s="1" t="s">
        <v>171</v>
      </c>
      <c r="E1062" s="27" t="s">
        <v>1333</v>
      </c>
    </row>
    <row r="1063" ht="38.25">
      <c r="A1063" s="1" t="s">
        <v>172</v>
      </c>
      <c r="E1063" s="33" t="s">
        <v>1334</v>
      </c>
    </row>
    <row r="1064">
      <c r="A1064" s="1" t="s">
        <v>173</v>
      </c>
      <c r="E1064" s="27" t="s">
        <v>167</v>
      </c>
    </row>
    <row r="1065" ht="25.5">
      <c r="A1065" s="1" t="s">
        <v>165</v>
      </c>
      <c r="B1065" s="1">
        <v>111</v>
      </c>
      <c r="C1065" s="26" t="s">
        <v>1335</v>
      </c>
      <c r="D1065" t="s">
        <v>167</v>
      </c>
      <c r="E1065" s="27" t="s">
        <v>1336</v>
      </c>
      <c r="F1065" s="28" t="s">
        <v>447</v>
      </c>
      <c r="G1065" s="29">
        <v>47.399999999999999</v>
      </c>
      <c r="H1065" s="28">
        <v>0</v>
      </c>
      <c r="I1065" s="30">
        <f>ROUND(G1065*H1065,P4)</f>
        <v>0</v>
      </c>
      <c r="L1065" s="31">
        <v>0</v>
      </c>
      <c r="M1065" s="24">
        <f>ROUND(G1065*L1065,P4)</f>
        <v>0</v>
      </c>
      <c r="N1065" s="25" t="s">
        <v>185</v>
      </c>
      <c r="O1065" s="32">
        <f>M1065*AA1065</f>
        <v>0</v>
      </c>
      <c r="P1065" s="1">
        <v>3</v>
      </c>
      <c r="AA1065" s="1">
        <f>IF(P1065=1,$O$3,IF(P1065=2,$O$4,$O$5))</f>
        <v>0</v>
      </c>
    </row>
    <row r="1066" ht="25.5">
      <c r="A1066" s="1" t="s">
        <v>171</v>
      </c>
      <c r="E1066" s="27" t="s">
        <v>1336</v>
      </c>
    </row>
    <row r="1067" ht="51">
      <c r="A1067" s="1" t="s">
        <v>172</v>
      </c>
      <c r="E1067" s="33" t="s">
        <v>1337</v>
      </c>
    </row>
    <row r="1068">
      <c r="A1068" s="1" t="s">
        <v>173</v>
      </c>
      <c r="E1068" s="27" t="s">
        <v>167</v>
      </c>
    </row>
    <row r="1069" ht="25.5">
      <c r="A1069" s="1" t="s">
        <v>165</v>
      </c>
      <c r="B1069" s="1">
        <v>113</v>
      </c>
      <c r="C1069" s="26" t="s">
        <v>1338</v>
      </c>
      <c r="D1069" t="s">
        <v>167</v>
      </c>
      <c r="E1069" s="27" t="s">
        <v>1339</v>
      </c>
      <c r="F1069" s="28" t="s">
        <v>201</v>
      </c>
      <c r="G1069" s="29">
        <v>6</v>
      </c>
      <c r="H1069" s="28">
        <v>0</v>
      </c>
      <c r="I1069" s="30">
        <f>ROUND(G1069*H1069,P4)</f>
        <v>0</v>
      </c>
      <c r="L1069" s="31">
        <v>0</v>
      </c>
      <c r="M1069" s="24">
        <f>ROUND(G1069*L1069,P4)</f>
        <v>0</v>
      </c>
      <c r="N1069" s="25" t="s">
        <v>185</v>
      </c>
      <c r="O1069" s="32">
        <f>M1069*AA1069</f>
        <v>0</v>
      </c>
      <c r="P1069" s="1">
        <v>3</v>
      </c>
      <c r="AA1069" s="1">
        <f>IF(P1069=1,$O$3,IF(P1069=2,$O$4,$O$5))</f>
        <v>0</v>
      </c>
    </row>
    <row r="1070" ht="38.25">
      <c r="A1070" s="1" t="s">
        <v>171</v>
      </c>
      <c r="E1070" s="27" t="s">
        <v>1340</v>
      </c>
    </row>
    <row r="1071" ht="38.25">
      <c r="A1071" s="1" t="s">
        <v>172</v>
      </c>
      <c r="E1071" s="33" t="s">
        <v>1341</v>
      </c>
    </row>
    <row r="1072">
      <c r="A1072" s="1" t="s">
        <v>173</v>
      </c>
      <c r="E1072" s="27" t="s">
        <v>167</v>
      </c>
    </row>
    <row r="1073" ht="25.5">
      <c r="A1073" s="1" t="s">
        <v>165</v>
      </c>
      <c r="B1073" s="1">
        <v>114</v>
      </c>
      <c r="C1073" s="26" t="s">
        <v>1342</v>
      </c>
      <c r="D1073" t="s">
        <v>167</v>
      </c>
      <c r="E1073" s="27" t="s">
        <v>1343</v>
      </c>
      <c r="F1073" s="28" t="s">
        <v>424</v>
      </c>
      <c r="G1073" s="29">
        <v>1.458</v>
      </c>
      <c r="H1073" s="28">
        <v>0</v>
      </c>
      <c r="I1073" s="30">
        <f>ROUND(G1073*H1073,P4)</f>
        <v>0</v>
      </c>
      <c r="L1073" s="31">
        <v>0</v>
      </c>
      <c r="M1073" s="24">
        <f>ROUND(G1073*L1073,P4)</f>
        <v>0</v>
      </c>
      <c r="N1073" s="25" t="s">
        <v>185</v>
      </c>
      <c r="O1073" s="32">
        <f>M1073*AA1073</f>
        <v>0</v>
      </c>
      <c r="P1073" s="1">
        <v>3</v>
      </c>
      <c r="AA1073" s="1">
        <f>IF(P1073=1,$O$3,IF(P1073=2,$O$4,$O$5))</f>
        <v>0</v>
      </c>
    </row>
    <row r="1074" ht="38.25">
      <c r="A1074" s="1" t="s">
        <v>171</v>
      </c>
      <c r="E1074" s="27" t="s">
        <v>1344</v>
      </c>
    </row>
    <row r="1075" ht="63.75">
      <c r="A1075" s="1" t="s">
        <v>172</v>
      </c>
      <c r="E1075" s="33" t="s">
        <v>1345</v>
      </c>
    </row>
    <row r="1076">
      <c r="A1076" s="1" t="s">
        <v>173</v>
      </c>
      <c r="E1076" s="27" t="s">
        <v>167</v>
      </c>
    </row>
    <row r="1077" ht="25.5">
      <c r="A1077" s="1" t="s">
        <v>165</v>
      </c>
      <c r="B1077" s="1">
        <v>115</v>
      </c>
      <c r="C1077" s="26" t="s">
        <v>1346</v>
      </c>
      <c r="D1077" t="s">
        <v>167</v>
      </c>
      <c r="E1077" s="27" t="s">
        <v>1347</v>
      </c>
      <c r="F1077" s="28" t="s">
        <v>424</v>
      </c>
      <c r="G1077" s="29">
        <v>0.80000000000000004</v>
      </c>
      <c r="H1077" s="28">
        <v>0</v>
      </c>
      <c r="I1077" s="30">
        <f>ROUND(G1077*H1077,P4)</f>
        <v>0</v>
      </c>
      <c r="L1077" s="31">
        <v>0</v>
      </c>
      <c r="M1077" s="24">
        <f>ROUND(G1077*L1077,P4)</f>
        <v>0</v>
      </c>
      <c r="N1077" s="25" t="s">
        <v>185</v>
      </c>
      <c r="O1077" s="32">
        <f>M1077*AA1077</f>
        <v>0</v>
      </c>
      <c r="P1077" s="1">
        <v>3</v>
      </c>
      <c r="AA1077" s="1">
        <f>IF(P1077=1,$O$3,IF(P1077=2,$O$4,$O$5))</f>
        <v>0</v>
      </c>
    </row>
    <row r="1078" ht="38.25">
      <c r="A1078" s="1" t="s">
        <v>171</v>
      </c>
      <c r="E1078" s="27" t="s">
        <v>1348</v>
      </c>
    </row>
    <row r="1079" ht="38.25">
      <c r="A1079" s="1" t="s">
        <v>172</v>
      </c>
      <c r="E1079" s="33" t="s">
        <v>1349</v>
      </c>
    </row>
    <row r="1080">
      <c r="A1080" s="1" t="s">
        <v>173</v>
      </c>
      <c r="E1080" s="27" t="s">
        <v>167</v>
      </c>
    </row>
    <row r="1081" ht="25.5">
      <c r="A1081" s="1" t="s">
        <v>165</v>
      </c>
      <c r="B1081" s="1">
        <v>116</v>
      </c>
      <c r="C1081" s="26" t="s">
        <v>1350</v>
      </c>
      <c r="D1081" t="s">
        <v>167</v>
      </c>
      <c r="E1081" s="27" t="s">
        <v>1347</v>
      </c>
      <c r="F1081" s="28" t="s">
        <v>424</v>
      </c>
      <c r="G1081" s="29">
        <v>10.031000000000001</v>
      </c>
      <c r="H1081" s="28">
        <v>0</v>
      </c>
      <c r="I1081" s="30">
        <f>ROUND(G1081*H1081,P4)</f>
        <v>0</v>
      </c>
      <c r="L1081" s="31">
        <v>0</v>
      </c>
      <c r="M1081" s="24">
        <f>ROUND(G1081*L1081,P4)</f>
        <v>0</v>
      </c>
      <c r="N1081" s="25" t="s">
        <v>185</v>
      </c>
      <c r="O1081" s="32">
        <f>M1081*AA1081</f>
        <v>0</v>
      </c>
      <c r="P1081" s="1">
        <v>3</v>
      </c>
      <c r="AA1081" s="1">
        <f>IF(P1081=1,$O$3,IF(P1081=2,$O$4,$O$5))</f>
        <v>0</v>
      </c>
    </row>
    <row r="1082" ht="38.25">
      <c r="A1082" s="1" t="s">
        <v>171</v>
      </c>
      <c r="E1082" s="27" t="s">
        <v>1351</v>
      </c>
    </row>
    <row r="1083" ht="114.75">
      <c r="A1083" s="1" t="s">
        <v>172</v>
      </c>
      <c r="E1083" s="33" t="s">
        <v>1352</v>
      </c>
    </row>
    <row r="1084">
      <c r="A1084" s="1" t="s">
        <v>173</v>
      </c>
      <c r="E1084" s="27" t="s">
        <v>167</v>
      </c>
    </row>
    <row r="1085" ht="25.5">
      <c r="A1085" s="1" t="s">
        <v>165</v>
      </c>
      <c r="B1085" s="1">
        <v>117</v>
      </c>
      <c r="C1085" s="26" t="s">
        <v>1353</v>
      </c>
      <c r="D1085" t="s">
        <v>167</v>
      </c>
      <c r="E1085" s="27" t="s">
        <v>1354</v>
      </c>
      <c r="F1085" s="28" t="s">
        <v>201</v>
      </c>
      <c r="G1085" s="29">
        <v>8</v>
      </c>
      <c r="H1085" s="28">
        <v>0</v>
      </c>
      <c r="I1085" s="30">
        <f>ROUND(G1085*H1085,P4)</f>
        <v>0</v>
      </c>
      <c r="L1085" s="31">
        <v>0</v>
      </c>
      <c r="M1085" s="24">
        <f>ROUND(G1085*L1085,P4)</f>
        <v>0</v>
      </c>
      <c r="N1085" s="25" t="s">
        <v>185</v>
      </c>
      <c r="O1085" s="32">
        <f>M1085*AA1085</f>
        <v>0</v>
      </c>
      <c r="P1085" s="1">
        <v>3</v>
      </c>
      <c r="AA1085" s="1">
        <f>IF(P1085=1,$O$3,IF(P1085=2,$O$4,$O$5))</f>
        <v>0</v>
      </c>
    </row>
    <row r="1086" ht="25.5">
      <c r="A1086" s="1" t="s">
        <v>171</v>
      </c>
      <c r="E1086" s="27" t="s">
        <v>1354</v>
      </c>
    </row>
    <row r="1087" ht="63.75">
      <c r="A1087" s="1" t="s">
        <v>172</v>
      </c>
      <c r="E1087" s="33" t="s">
        <v>1355</v>
      </c>
    </row>
    <row r="1088">
      <c r="A1088" s="1" t="s">
        <v>173</v>
      </c>
      <c r="E1088" s="27" t="s">
        <v>167</v>
      </c>
    </row>
    <row r="1089" ht="25.5">
      <c r="A1089" s="1" t="s">
        <v>165</v>
      </c>
      <c r="B1089" s="1">
        <v>118</v>
      </c>
      <c r="C1089" s="26" t="s">
        <v>1356</v>
      </c>
      <c r="D1089" t="s">
        <v>167</v>
      </c>
      <c r="E1089" s="27" t="s">
        <v>1357</v>
      </c>
      <c r="F1089" s="28" t="s">
        <v>192</v>
      </c>
      <c r="G1089" s="29">
        <v>15</v>
      </c>
      <c r="H1089" s="28">
        <v>0</v>
      </c>
      <c r="I1089" s="30">
        <f>ROUND(G1089*H1089,P4)</f>
        <v>0</v>
      </c>
      <c r="L1089" s="31">
        <v>0</v>
      </c>
      <c r="M1089" s="24">
        <f>ROUND(G1089*L1089,P4)</f>
        <v>0</v>
      </c>
      <c r="N1089" s="25" t="s">
        <v>185</v>
      </c>
      <c r="O1089" s="32">
        <f>M1089*AA1089</f>
        <v>0</v>
      </c>
      <c r="P1089" s="1">
        <v>3</v>
      </c>
      <c r="AA1089" s="1">
        <f>IF(P1089=1,$O$3,IF(P1089=2,$O$4,$O$5))</f>
        <v>0</v>
      </c>
    </row>
    <row r="1090" ht="38.25">
      <c r="A1090" s="1" t="s">
        <v>171</v>
      </c>
      <c r="E1090" s="27" t="s">
        <v>1358</v>
      </c>
    </row>
    <row r="1091" ht="63.75">
      <c r="A1091" s="1" t="s">
        <v>172</v>
      </c>
      <c r="E1091" s="33" t="s">
        <v>1359</v>
      </c>
    </row>
    <row r="1092">
      <c r="A1092" s="1" t="s">
        <v>173</v>
      </c>
      <c r="E1092" s="27" t="s">
        <v>167</v>
      </c>
    </row>
    <row r="1093" ht="25.5">
      <c r="A1093" s="1" t="s">
        <v>165</v>
      </c>
      <c r="B1093" s="1">
        <v>119</v>
      </c>
      <c r="C1093" s="26" t="s">
        <v>1360</v>
      </c>
      <c r="D1093" t="s">
        <v>167</v>
      </c>
      <c r="E1093" s="27" t="s">
        <v>1361</v>
      </c>
      <c r="F1093" s="28" t="s">
        <v>192</v>
      </c>
      <c r="G1093" s="29">
        <v>10.6</v>
      </c>
      <c r="H1093" s="28">
        <v>0.023619999999999999</v>
      </c>
      <c r="I1093" s="30">
        <f>ROUND(G1093*H1093,P4)</f>
        <v>0</v>
      </c>
      <c r="L1093" s="31">
        <v>0</v>
      </c>
      <c r="M1093" s="24">
        <f>ROUND(G1093*L1093,P4)</f>
        <v>0</v>
      </c>
      <c r="N1093" s="25" t="s">
        <v>185</v>
      </c>
      <c r="O1093" s="32">
        <f>M1093*AA1093</f>
        <v>0</v>
      </c>
      <c r="P1093" s="1">
        <v>3</v>
      </c>
      <c r="AA1093" s="1">
        <f>IF(P1093=1,$O$3,IF(P1093=2,$O$4,$O$5))</f>
        <v>0</v>
      </c>
    </row>
    <row r="1094" ht="25.5">
      <c r="A1094" s="1" t="s">
        <v>171</v>
      </c>
      <c r="E1094" s="27" t="s">
        <v>1361</v>
      </c>
    </row>
    <row r="1095" ht="38.25">
      <c r="A1095" s="1" t="s">
        <v>172</v>
      </c>
      <c r="E1095" s="33" t="s">
        <v>1362</v>
      </c>
    </row>
    <row r="1096">
      <c r="A1096" s="1" t="s">
        <v>173</v>
      </c>
      <c r="E1096" s="27" t="s">
        <v>167</v>
      </c>
    </row>
    <row r="1097" ht="25.5">
      <c r="A1097" s="1" t="s">
        <v>165</v>
      </c>
      <c r="B1097" s="1">
        <v>120</v>
      </c>
      <c r="C1097" s="26" t="s">
        <v>1363</v>
      </c>
      <c r="D1097" t="s">
        <v>167</v>
      </c>
      <c r="E1097" s="27" t="s">
        <v>1364</v>
      </c>
      <c r="F1097" s="28" t="s">
        <v>192</v>
      </c>
      <c r="G1097" s="29">
        <v>10.6</v>
      </c>
      <c r="H1097" s="28">
        <v>0.0044000000000000003</v>
      </c>
      <c r="I1097" s="30">
        <f>ROUND(G1097*H1097,P4)</f>
        <v>0</v>
      </c>
      <c r="L1097" s="31">
        <v>0</v>
      </c>
      <c r="M1097" s="24">
        <f>ROUND(G1097*L1097,P4)</f>
        <v>0</v>
      </c>
      <c r="N1097" s="25" t="s">
        <v>185</v>
      </c>
      <c r="O1097" s="32">
        <f>M1097*AA1097</f>
        <v>0</v>
      </c>
      <c r="P1097" s="1">
        <v>3</v>
      </c>
      <c r="AA1097" s="1">
        <f>IF(P1097=1,$O$3,IF(P1097=2,$O$4,$O$5))</f>
        <v>0</v>
      </c>
    </row>
    <row r="1098" ht="38.25">
      <c r="A1098" s="1" t="s">
        <v>171</v>
      </c>
      <c r="E1098" s="27" t="s">
        <v>1365</v>
      </c>
    </row>
    <row r="1099">
      <c r="A1099" s="1" t="s">
        <v>172</v>
      </c>
    </row>
    <row r="1100">
      <c r="A1100" s="1" t="s">
        <v>173</v>
      </c>
      <c r="E1100" s="27" t="s">
        <v>167</v>
      </c>
    </row>
    <row r="1101" ht="25.5">
      <c r="A1101" s="1" t="s">
        <v>165</v>
      </c>
      <c r="B1101" s="1">
        <v>121</v>
      </c>
      <c r="C1101" s="26" t="s">
        <v>1366</v>
      </c>
      <c r="D1101" t="s">
        <v>167</v>
      </c>
      <c r="E1101" s="27" t="s">
        <v>1367</v>
      </c>
      <c r="F1101" s="28" t="s">
        <v>447</v>
      </c>
      <c r="G1101" s="29">
        <v>450.88999999999999</v>
      </c>
      <c r="H1101" s="28">
        <v>0</v>
      </c>
      <c r="I1101" s="30">
        <f>ROUND(G1101*H1101,P4)</f>
        <v>0</v>
      </c>
      <c r="L1101" s="31">
        <v>0</v>
      </c>
      <c r="M1101" s="24">
        <f>ROUND(G1101*L1101,P4)</f>
        <v>0</v>
      </c>
      <c r="N1101" s="25" t="s">
        <v>185</v>
      </c>
      <c r="O1101" s="32">
        <f>M1101*AA1101</f>
        <v>0</v>
      </c>
      <c r="P1101" s="1">
        <v>3</v>
      </c>
      <c r="AA1101" s="1">
        <f>IF(P1101=1,$O$3,IF(P1101=2,$O$4,$O$5))</f>
        <v>0</v>
      </c>
    </row>
    <row r="1102" ht="25.5">
      <c r="A1102" s="1" t="s">
        <v>171</v>
      </c>
      <c r="E1102" s="27" t="s">
        <v>1367</v>
      </c>
    </row>
    <row r="1103" ht="38.25">
      <c r="A1103" s="1" t="s">
        <v>172</v>
      </c>
      <c r="E1103" s="33" t="s">
        <v>1368</v>
      </c>
    </row>
    <row r="1104">
      <c r="A1104" s="1" t="s">
        <v>173</v>
      </c>
      <c r="E1104" s="27" t="s">
        <v>167</v>
      </c>
    </row>
    <row r="1105" ht="25.5">
      <c r="A1105" s="1" t="s">
        <v>165</v>
      </c>
      <c r="B1105" s="1">
        <v>122</v>
      </c>
      <c r="C1105" s="26" t="s">
        <v>1369</v>
      </c>
      <c r="D1105" t="s">
        <v>167</v>
      </c>
      <c r="E1105" s="27" t="s">
        <v>1370</v>
      </c>
      <c r="F1105" s="28" t="s">
        <v>447</v>
      </c>
      <c r="G1105" s="29">
        <v>1183.7560000000001</v>
      </c>
      <c r="H1105" s="28">
        <v>0</v>
      </c>
      <c r="I1105" s="30">
        <f>ROUND(G1105*H1105,P4)</f>
        <v>0</v>
      </c>
      <c r="L1105" s="31">
        <v>0</v>
      </c>
      <c r="M1105" s="24">
        <f>ROUND(G1105*L1105,P4)</f>
        <v>0</v>
      </c>
      <c r="N1105" s="25" t="s">
        <v>185</v>
      </c>
      <c r="O1105" s="32">
        <f>M1105*AA1105</f>
        <v>0</v>
      </c>
      <c r="P1105" s="1">
        <v>3</v>
      </c>
      <c r="AA1105" s="1">
        <f>IF(P1105=1,$O$3,IF(P1105=2,$O$4,$O$5))</f>
        <v>0</v>
      </c>
    </row>
    <row r="1106" ht="25.5">
      <c r="A1106" s="1" t="s">
        <v>171</v>
      </c>
      <c r="E1106" s="27" t="s">
        <v>1370</v>
      </c>
    </row>
    <row r="1107" ht="408">
      <c r="A1107" s="1" t="s">
        <v>172</v>
      </c>
      <c r="E1107" s="33" t="s">
        <v>755</v>
      </c>
    </row>
    <row r="1108">
      <c r="A1108" s="1" t="s">
        <v>173</v>
      </c>
      <c r="E1108" s="27" t="s">
        <v>167</v>
      </c>
    </row>
    <row r="1109" ht="25.5">
      <c r="A1109" s="1" t="s">
        <v>165</v>
      </c>
      <c r="B1109" s="1">
        <v>123</v>
      </c>
      <c r="C1109" s="26" t="s">
        <v>1371</v>
      </c>
      <c r="D1109" t="s">
        <v>167</v>
      </c>
      <c r="E1109" s="27" t="s">
        <v>1372</v>
      </c>
      <c r="F1109" s="28" t="s">
        <v>201</v>
      </c>
      <c r="G1109" s="29">
        <v>1</v>
      </c>
      <c r="H1109" s="28">
        <v>0</v>
      </c>
      <c r="I1109" s="30">
        <f>ROUND(G1109*H1109,P4)</f>
        <v>0</v>
      </c>
      <c r="L1109" s="31">
        <v>0</v>
      </c>
      <c r="M1109" s="24">
        <f>ROUND(G1109*L1109,P4)</f>
        <v>0</v>
      </c>
      <c r="N1109" s="25" t="s">
        <v>167</v>
      </c>
      <c r="O1109" s="32">
        <f>M1109*AA1109</f>
        <v>0</v>
      </c>
      <c r="P1109" s="1">
        <v>3</v>
      </c>
      <c r="AA1109" s="1">
        <f>IF(P1109=1,$O$3,IF(P1109=2,$O$4,$O$5))</f>
        <v>0</v>
      </c>
    </row>
    <row r="1110" ht="25.5">
      <c r="A1110" s="1" t="s">
        <v>171</v>
      </c>
      <c r="E1110" s="27" t="s">
        <v>1372</v>
      </c>
    </row>
    <row r="1111">
      <c r="A1111" s="1" t="s">
        <v>172</v>
      </c>
    </row>
    <row r="1112">
      <c r="A1112" s="1" t="s">
        <v>173</v>
      </c>
      <c r="E1112" s="27" t="s">
        <v>167</v>
      </c>
    </row>
    <row r="1113">
      <c r="A1113" s="1" t="s">
        <v>165</v>
      </c>
      <c r="B1113" s="1">
        <v>124</v>
      </c>
      <c r="C1113" s="26" t="s">
        <v>1373</v>
      </c>
      <c r="D1113" t="s">
        <v>167</v>
      </c>
      <c r="E1113" s="27" t="s">
        <v>1374</v>
      </c>
      <c r="F1113" s="28" t="s">
        <v>184</v>
      </c>
      <c r="G1113" s="29">
        <v>300</v>
      </c>
      <c r="H1113" s="28">
        <v>0</v>
      </c>
      <c r="I1113" s="30">
        <f>ROUND(G1113*H1113,P4)</f>
        <v>0</v>
      </c>
      <c r="L1113" s="31">
        <v>0</v>
      </c>
      <c r="M1113" s="24">
        <f>ROUND(G1113*L1113,P4)</f>
        <v>0</v>
      </c>
      <c r="N1113" s="25" t="s">
        <v>167</v>
      </c>
      <c r="O1113" s="32">
        <f>M1113*AA1113</f>
        <v>0</v>
      </c>
      <c r="P1113" s="1">
        <v>3</v>
      </c>
      <c r="AA1113" s="1">
        <f>IF(P1113=1,$O$3,IF(P1113=2,$O$4,$O$5))</f>
        <v>0</v>
      </c>
    </row>
    <row r="1114">
      <c r="A1114" s="1" t="s">
        <v>171</v>
      </c>
      <c r="E1114" s="27" t="s">
        <v>1374</v>
      </c>
    </row>
    <row r="1115">
      <c r="A1115" s="1" t="s">
        <v>172</v>
      </c>
    </row>
    <row r="1116">
      <c r="A1116" s="1" t="s">
        <v>173</v>
      </c>
      <c r="E1116" s="27" t="s">
        <v>167</v>
      </c>
    </row>
    <row r="1117" ht="25.5">
      <c r="A1117" s="1" t="s">
        <v>165</v>
      </c>
      <c r="B1117" s="1">
        <v>125</v>
      </c>
      <c r="C1117" s="26" t="s">
        <v>1375</v>
      </c>
      <c r="D1117" t="s">
        <v>167</v>
      </c>
      <c r="E1117" s="27" t="s">
        <v>1376</v>
      </c>
      <c r="F1117" s="28" t="s">
        <v>447</v>
      </c>
      <c r="G1117" s="29">
        <v>193.57499999999999</v>
      </c>
      <c r="H1117" s="28">
        <v>0.040289999999999999</v>
      </c>
      <c r="I1117" s="30">
        <f>ROUND(G1117*H1117,P4)</f>
        <v>0</v>
      </c>
      <c r="L1117" s="31">
        <v>0</v>
      </c>
      <c r="M1117" s="24">
        <f>ROUND(G1117*L1117,P4)</f>
        <v>0</v>
      </c>
      <c r="N1117" s="25" t="s">
        <v>185</v>
      </c>
      <c r="O1117" s="32">
        <f>M1117*AA1117</f>
        <v>0</v>
      </c>
      <c r="P1117" s="1">
        <v>3</v>
      </c>
      <c r="AA1117" s="1">
        <f>IF(P1117=1,$O$3,IF(P1117=2,$O$4,$O$5))</f>
        <v>0</v>
      </c>
    </row>
    <row r="1118" ht="25.5">
      <c r="A1118" s="1" t="s">
        <v>171</v>
      </c>
      <c r="E1118" s="27" t="s">
        <v>1376</v>
      </c>
    </row>
    <row r="1119" ht="76.5">
      <c r="A1119" s="1" t="s">
        <v>172</v>
      </c>
      <c r="E1119" s="33" t="s">
        <v>1377</v>
      </c>
    </row>
    <row r="1120">
      <c r="A1120" s="1" t="s">
        <v>173</v>
      </c>
      <c r="E1120" s="27" t="s">
        <v>167</v>
      </c>
    </row>
    <row r="1121" ht="25.5">
      <c r="A1121" s="1" t="s">
        <v>165</v>
      </c>
      <c r="B1121" s="1">
        <v>126</v>
      </c>
      <c r="C1121" s="26" t="s">
        <v>1378</v>
      </c>
      <c r="D1121" t="s">
        <v>167</v>
      </c>
      <c r="E1121" s="27" t="s">
        <v>1379</v>
      </c>
      <c r="F1121" s="28" t="s">
        <v>447</v>
      </c>
      <c r="G1121" s="29">
        <v>387.14999999999998</v>
      </c>
      <c r="H1121" s="28">
        <v>0</v>
      </c>
      <c r="I1121" s="30">
        <f>ROUND(G1121*H1121,P4)</f>
        <v>0</v>
      </c>
      <c r="L1121" s="31">
        <v>0</v>
      </c>
      <c r="M1121" s="24">
        <f>ROUND(G1121*L1121,P4)</f>
        <v>0</v>
      </c>
      <c r="N1121" s="25" t="s">
        <v>167</v>
      </c>
      <c r="O1121" s="32">
        <f>M1121*AA1121</f>
        <v>0</v>
      </c>
      <c r="P1121" s="1">
        <v>3</v>
      </c>
      <c r="AA1121" s="1">
        <f>IF(P1121=1,$O$3,IF(P1121=2,$O$4,$O$5))</f>
        <v>0</v>
      </c>
    </row>
    <row r="1122" ht="25.5">
      <c r="A1122" s="1" t="s">
        <v>171</v>
      </c>
      <c r="E1122" s="27" t="s">
        <v>1379</v>
      </c>
    </row>
    <row r="1123" ht="63.75">
      <c r="A1123" s="1" t="s">
        <v>172</v>
      </c>
      <c r="E1123" s="33" t="s">
        <v>1380</v>
      </c>
    </row>
    <row r="1124">
      <c r="A1124" s="1" t="s">
        <v>173</v>
      </c>
      <c r="E1124" s="27" t="s">
        <v>167</v>
      </c>
    </row>
    <row r="1125">
      <c r="A1125" s="1" t="s">
        <v>165</v>
      </c>
      <c r="B1125" s="1">
        <v>127</v>
      </c>
      <c r="C1125" s="26" t="s">
        <v>1381</v>
      </c>
      <c r="D1125" t="s">
        <v>167</v>
      </c>
      <c r="E1125" s="27" t="s">
        <v>1382</v>
      </c>
      <c r="F1125" s="28" t="s">
        <v>447</v>
      </c>
      <c r="G1125" s="29">
        <v>387.14999999999998</v>
      </c>
      <c r="H1125" s="28">
        <v>0.0020999999999999999</v>
      </c>
      <c r="I1125" s="30">
        <f>ROUND(G1125*H1125,P4)</f>
        <v>0</v>
      </c>
      <c r="L1125" s="31">
        <v>0</v>
      </c>
      <c r="M1125" s="24">
        <f>ROUND(G1125*L1125,P4)</f>
        <v>0</v>
      </c>
      <c r="N1125" s="25" t="s">
        <v>185</v>
      </c>
      <c r="O1125" s="32">
        <f>M1125*AA1125</f>
        <v>0</v>
      </c>
      <c r="P1125" s="1">
        <v>3</v>
      </c>
      <c r="AA1125" s="1">
        <f>IF(P1125=1,$O$3,IF(P1125=2,$O$4,$O$5))</f>
        <v>0</v>
      </c>
    </row>
    <row r="1126">
      <c r="A1126" s="1" t="s">
        <v>171</v>
      </c>
      <c r="E1126" s="27" t="s">
        <v>1382</v>
      </c>
    </row>
    <row r="1127" ht="63.75">
      <c r="A1127" s="1" t="s">
        <v>172</v>
      </c>
      <c r="E1127" s="33" t="s">
        <v>1380</v>
      </c>
    </row>
    <row r="1128">
      <c r="A1128" s="1" t="s">
        <v>173</v>
      </c>
      <c r="E1128" s="27" t="s">
        <v>167</v>
      </c>
    </row>
    <row r="1129">
      <c r="A1129" s="1" t="s">
        <v>162</v>
      </c>
      <c r="C1129" s="22" t="s">
        <v>1383</v>
      </c>
      <c r="E1129" s="23" t="s">
        <v>1384</v>
      </c>
      <c r="L1129" s="24">
        <f>SUMIFS(L1130:L1173,A1130:A1173,"P")</f>
        <v>0</v>
      </c>
      <c r="M1129" s="24">
        <f>SUMIFS(M1130:M1173,A1130:A1173,"P")</f>
        <v>0</v>
      </c>
      <c r="N1129" s="25"/>
    </row>
    <row r="1130" ht="25.5">
      <c r="A1130" s="1" t="s">
        <v>165</v>
      </c>
      <c r="B1130" s="1">
        <v>128</v>
      </c>
      <c r="C1130" s="26" t="s">
        <v>1385</v>
      </c>
      <c r="D1130" t="s">
        <v>167</v>
      </c>
      <c r="E1130" s="27" t="s">
        <v>1386</v>
      </c>
      <c r="F1130" s="28" t="s">
        <v>432</v>
      </c>
      <c r="G1130" s="29">
        <v>281.95299999999997</v>
      </c>
      <c r="H1130" s="28">
        <v>0</v>
      </c>
      <c r="I1130" s="30">
        <f>ROUND(G1130*H1130,P4)</f>
        <v>0</v>
      </c>
      <c r="L1130" s="31">
        <v>0</v>
      </c>
      <c r="M1130" s="24">
        <f>ROUND(G1130*L1130,P4)</f>
        <v>0</v>
      </c>
      <c r="N1130" s="25" t="s">
        <v>185</v>
      </c>
      <c r="O1130" s="32">
        <f>M1130*AA1130</f>
        <v>0</v>
      </c>
      <c r="P1130" s="1">
        <v>3</v>
      </c>
      <c r="AA1130" s="1">
        <f>IF(P1130=1,$O$3,IF(P1130=2,$O$4,$O$5))</f>
        <v>0</v>
      </c>
    </row>
    <row r="1131" ht="25.5">
      <c r="A1131" s="1" t="s">
        <v>171</v>
      </c>
      <c r="E1131" s="27" t="s">
        <v>1386</v>
      </c>
    </row>
    <row r="1132">
      <c r="A1132" s="1" t="s">
        <v>172</v>
      </c>
    </row>
    <row r="1133">
      <c r="A1133" s="1" t="s">
        <v>173</v>
      </c>
      <c r="E1133" s="27" t="s">
        <v>167</v>
      </c>
    </row>
    <row r="1134" ht="25.5">
      <c r="A1134" s="1" t="s">
        <v>165</v>
      </c>
      <c r="B1134" s="1">
        <v>129</v>
      </c>
      <c r="C1134" s="26" t="s">
        <v>1387</v>
      </c>
      <c r="D1134" t="s">
        <v>167</v>
      </c>
      <c r="E1134" s="27" t="s">
        <v>1388</v>
      </c>
      <c r="F1134" s="28" t="s">
        <v>432</v>
      </c>
      <c r="G1134" s="29">
        <v>281.95299999999997</v>
      </c>
      <c r="H1134" s="28">
        <v>0</v>
      </c>
      <c r="I1134" s="30">
        <f>ROUND(G1134*H1134,P4)</f>
        <v>0</v>
      </c>
      <c r="L1134" s="31">
        <v>0</v>
      </c>
      <c r="M1134" s="24">
        <f>ROUND(G1134*L1134,P4)</f>
        <v>0</v>
      </c>
      <c r="N1134" s="25" t="s">
        <v>185</v>
      </c>
      <c r="O1134" s="32">
        <f>M1134*AA1134</f>
        <v>0</v>
      </c>
      <c r="P1134" s="1">
        <v>3</v>
      </c>
      <c r="AA1134" s="1">
        <f>IF(P1134=1,$O$3,IF(P1134=2,$O$4,$O$5))</f>
        <v>0</v>
      </c>
    </row>
    <row r="1135" ht="25.5">
      <c r="A1135" s="1" t="s">
        <v>171</v>
      </c>
      <c r="E1135" s="27" t="s">
        <v>1388</v>
      </c>
    </row>
    <row r="1136">
      <c r="A1136" s="1" t="s">
        <v>172</v>
      </c>
    </row>
    <row r="1137">
      <c r="A1137" s="1" t="s">
        <v>173</v>
      </c>
      <c r="E1137" s="27" t="s">
        <v>167</v>
      </c>
    </row>
    <row r="1138" ht="25.5">
      <c r="A1138" s="1" t="s">
        <v>165</v>
      </c>
      <c r="B1138" s="1">
        <v>130</v>
      </c>
      <c r="C1138" s="26" t="s">
        <v>1389</v>
      </c>
      <c r="D1138" t="s">
        <v>167</v>
      </c>
      <c r="E1138" s="27" t="s">
        <v>1390</v>
      </c>
      <c r="F1138" s="28" t="s">
        <v>432</v>
      </c>
      <c r="G1138" s="29">
        <v>5357.107</v>
      </c>
      <c r="H1138" s="28">
        <v>0</v>
      </c>
      <c r="I1138" s="30">
        <f>ROUND(G1138*H1138,P4)</f>
        <v>0</v>
      </c>
      <c r="L1138" s="31">
        <v>0</v>
      </c>
      <c r="M1138" s="24">
        <f>ROUND(G1138*L1138,P4)</f>
        <v>0</v>
      </c>
      <c r="N1138" s="25" t="s">
        <v>185</v>
      </c>
      <c r="O1138" s="32">
        <f>M1138*AA1138</f>
        <v>0</v>
      </c>
      <c r="P1138" s="1">
        <v>3</v>
      </c>
      <c r="AA1138" s="1">
        <f>IF(P1138=1,$O$3,IF(P1138=2,$O$4,$O$5))</f>
        <v>0</v>
      </c>
    </row>
    <row r="1139" ht="25.5">
      <c r="A1139" s="1" t="s">
        <v>171</v>
      </c>
      <c r="E1139" s="27" t="s">
        <v>1390</v>
      </c>
    </row>
    <row r="1140" ht="25.5">
      <c r="A1140" s="1" t="s">
        <v>172</v>
      </c>
      <c r="E1140" s="33" t="s">
        <v>1391</v>
      </c>
    </row>
    <row r="1141">
      <c r="A1141" s="1" t="s">
        <v>173</v>
      </c>
      <c r="E1141" s="27" t="s">
        <v>167</v>
      </c>
    </row>
    <row r="1142" ht="25.5">
      <c r="A1142" s="1" t="s">
        <v>165</v>
      </c>
      <c r="B1142" s="1">
        <v>131</v>
      </c>
      <c r="C1142" s="26" t="s">
        <v>1392</v>
      </c>
      <c r="D1142" t="s">
        <v>1393</v>
      </c>
      <c r="E1142" s="27" t="s">
        <v>1394</v>
      </c>
      <c r="F1142" s="28" t="s">
        <v>432</v>
      </c>
      <c r="G1142" s="29">
        <v>117.749</v>
      </c>
      <c r="H1142" s="28">
        <v>0</v>
      </c>
      <c r="I1142" s="30">
        <f>ROUND(G1142*H1142,P4)</f>
        <v>0</v>
      </c>
      <c r="L1142" s="31">
        <v>0</v>
      </c>
      <c r="M1142" s="24">
        <f>ROUND(G1142*L1142,P4)</f>
        <v>0</v>
      </c>
      <c r="N1142" s="25" t="s">
        <v>185</v>
      </c>
      <c r="O1142" s="32">
        <f>M1142*AA1142</f>
        <v>0</v>
      </c>
      <c r="P1142" s="1">
        <v>3</v>
      </c>
      <c r="AA1142" s="1">
        <f>IF(P1142=1,$O$3,IF(P1142=2,$O$4,$O$5))</f>
        <v>0</v>
      </c>
    </row>
    <row r="1143" ht="25.5">
      <c r="A1143" s="1" t="s">
        <v>171</v>
      </c>
      <c r="E1143" s="27" t="s">
        <v>1395</v>
      </c>
    </row>
    <row r="1144" ht="25.5">
      <c r="A1144" s="1" t="s">
        <v>172</v>
      </c>
      <c r="E1144" s="33" t="s">
        <v>1396</v>
      </c>
    </row>
    <row r="1145">
      <c r="A1145" s="1" t="s">
        <v>173</v>
      </c>
      <c r="E1145" s="27" t="s">
        <v>167</v>
      </c>
    </row>
    <row r="1146" ht="25.5">
      <c r="A1146" s="1" t="s">
        <v>165</v>
      </c>
      <c r="B1146" s="1">
        <v>132</v>
      </c>
      <c r="C1146" s="26" t="s">
        <v>1397</v>
      </c>
      <c r="D1146" t="s">
        <v>1398</v>
      </c>
      <c r="E1146" s="27" t="s">
        <v>1399</v>
      </c>
      <c r="F1146" s="28" t="s">
        <v>432</v>
      </c>
      <c r="G1146" s="29">
        <v>13.538</v>
      </c>
      <c r="H1146" s="28">
        <v>0</v>
      </c>
      <c r="I1146" s="30">
        <f>ROUND(G1146*H1146,P4)</f>
        <v>0</v>
      </c>
      <c r="L1146" s="31">
        <v>0</v>
      </c>
      <c r="M1146" s="24">
        <f>ROUND(G1146*L1146,P4)</f>
        <v>0</v>
      </c>
      <c r="N1146" s="25" t="s">
        <v>185</v>
      </c>
      <c r="O1146" s="32">
        <f>M1146*AA1146</f>
        <v>0</v>
      </c>
      <c r="P1146" s="1">
        <v>3</v>
      </c>
      <c r="AA1146" s="1">
        <f>IF(P1146=1,$O$3,IF(P1146=2,$O$4,$O$5))</f>
        <v>0</v>
      </c>
    </row>
    <row r="1147" ht="25.5">
      <c r="A1147" s="1" t="s">
        <v>171</v>
      </c>
      <c r="E1147" s="27" t="s">
        <v>1400</v>
      </c>
    </row>
    <row r="1148" ht="25.5">
      <c r="A1148" s="1" t="s">
        <v>172</v>
      </c>
      <c r="E1148" s="33" t="s">
        <v>1401</v>
      </c>
    </row>
    <row r="1149">
      <c r="A1149" s="1" t="s">
        <v>173</v>
      </c>
      <c r="E1149" s="27" t="s">
        <v>167</v>
      </c>
    </row>
    <row r="1150" ht="25.5">
      <c r="A1150" s="1" t="s">
        <v>165</v>
      </c>
      <c r="B1150" s="1">
        <v>133</v>
      </c>
      <c r="C1150" s="26" t="s">
        <v>1402</v>
      </c>
      <c r="D1150" t="s">
        <v>1403</v>
      </c>
      <c r="E1150" s="27" t="s">
        <v>1404</v>
      </c>
      <c r="F1150" s="28" t="s">
        <v>432</v>
      </c>
      <c r="G1150" s="29">
        <v>31.75</v>
      </c>
      <c r="H1150" s="28">
        <v>0</v>
      </c>
      <c r="I1150" s="30">
        <f>ROUND(G1150*H1150,P4)</f>
        <v>0</v>
      </c>
      <c r="L1150" s="31">
        <v>0</v>
      </c>
      <c r="M1150" s="24">
        <f>ROUND(G1150*L1150,P4)</f>
        <v>0</v>
      </c>
      <c r="N1150" s="25" t="s">
        <v>185</v>
      </c>
      <c r="O1150" s="32">
        <f>M1150*AA1150</f>
        <v>0</v>
      </c>
      <c r="P1150" s="1">
        <v>3</v>
      </c>
      <c r="AA1150" s="1">
        <f>IF(P1150=1,$O$3,IF(P1150=2,$O$4,$O$5))</f>
        <v>0</v>
      </c>
    </row>
    <row r="1151" ht="25.5">
      <c r="A1151" s="1" t="s">
        <v>171</v>
      </c>
      <c r="E1151" s="27" t="s">
        <v>1405</v>
      </c>
    </row>
    <row r="1152" ht="25.5">
      <c r="A1152" s="1" t="s">
        <v>172</v>
      </c>
      <c r="E1152" s="33" t="s">
        <v>1406</v>
      </c>
    </row>
    <row r="1153">
      <c r="A1153" s="1" t="s">
        <v>173</v>
      </c>
      <c r="E1153" s="27" t="s">
        <v>167</v>
      </c>
    </row>
    <row r="1154" ht="38.25">
      <c r="A1154" s="1" t="s">
        <v>165</v>
      </c>
      <c r="B1154" s="1">
        <v>134</v>
      </c>
      <c r="C1154" s="26" t="s">
        <v>1407</v>
      </c>
      <c r="D1154" t="s">
        <v>1408</v>
      </c>
      <c r="E1154" s="27" t="s">
        <v>1409</v>
      </c>
      <c r="F1154" s="28" t="s">
        <v>432</v>
      </c>
      <c r="G1154" s="29">
        <v>59.207999999999998</v>
      </c>
      <c r="H1154" s="28">
        <v>0</v>
      </c>
      <c r="I1154" s="30">
        <f>ROUND(G1154*H1154,P4)</f>
        <v>0</v>
      </c>
      <c r="L1154" s="31">
        <v>0</v>
      </c>
      <c r="M1154" s="24">
        <f>ROUND(G1154*L1154,P4)</f>
        <v>0</v>
      </c>
      <c r="N1154" s="25" t="s">
        <v>185</v>
      </c>
      <c r="O1154" s="32">
        <f>M1154*AA1154</f>
        <v>0</v>
      </c>
      <c r="P1154" s="1">
        <v>3</v>
      </c>
      <c r="AA1154" s="1">
        <f>IF(P1154=1,$O$3,IF(P1154=2,$O$4,$O$5))</f>
        <v>0</v>
      </c>
    </row>
    <row r="1155" ht="25.5">
      <c r="A1155" s="1" t="s">
        <v>171</v>
      </c>
      <c r="E1155" s="27" t="s">
        <v>1410</v>
      </c>
    </row>
    <row r="1156" ht="25.5">
      <c r="A1156" s="1" t="s">
        <v>172</v>
      </c>
      <c r="E1156" s="33" t="s">
        <v>1411</v>
      </c>
    </row>
    <row r="1157">
      <c r="A1157" s="1" t="s">
        <v>173</v>
      </c>
      <c r="E1157" s="27" t="s">
        <v>167</v>
      </c>
    </row>
    <row r="1158" ht="25.5">
      <c r="A1158" s="1" t="s">
        <v>165</v>
      </c>
      <c r="B1158" s="1">
        <v>135</v>
      </c>
      <c r="C1158" s="26" t="s">
        <v>1412</v>
      </c>
      <c r="D1158" t="s">
        <v>1413</v>
      </c>
      <c r="E1158" s="27" t="s">
        <v>615</v>
      </c>
      <c r="F1158" s="28" t="s">
        <v>432</v>
      </c>
      <c r="G1158" s="29">
        <v>52.048000000000002</v>
      </c>
      <c r="H1158" s="28">
        <v>0</v>
      </c>
      <c r="I1158" s="30">
        <f>ROUND(G1158*H1158,P4)</f>
        <v>0</v>
      </c>
      <c r="L1158" s="31">
        <v>0</v>
      </c>
      <c r="M1158" s="24">
        <f>ROUND(G1158*L1158,P4)</f>
        <v>0</v>
      </c>
      <c r="N1158" s="25" t="s">
        <v>185</v>
      </c>
      <c r="O1158" s="32">
        <f>M1158*AA1158</f>
        <v>0</v>
      </c>
      <c r="P1158" s="1">
        <v>3</v>
      </c>
      <c r="AA1158" s="1">
        <f>IF(P1158=1,$O$3,IF(P1158=2,$O$4,$O$5))</f>
        <v>0</v>
      </c>
    </row>
    <row r="1159" ht="25.5">
      <c r="A1159" s="1" t="s">
        <v>171</v>
      </c>
      <c r="E1159" s="27" t="s">
        <v>616</v>
      </c>
    </row>
    <row r="1160" ht="25.5">
      <c r="A1160" s="1" t="s">
        <v>172</v>
      </c>
      <c r="E1160" s="33" t="s">
        <v>1414</v>
      </c>
    </row>
    <row r="1161">
      <c r="A1161" s="1" t="s">
        <v>173</v>
      </c>
      <c r="E1161" s="27" t="s">
        <v>167</v>
      </c>
    </row>
    <row r="1162" ht="25.5">
      <c r="A1162" s="1" t="s">
        <v>165</v>
      </c>
      <c r="B1162" s="1">
        <v>136</v>
      </c>
      <c r="C1162" s="26" t="s">
        <v>1415</v>
      </c>
      <c r="D1162" t="s">
        <v>1416</v>
      </c>
      <c r="E1162" s="27" t="s">
        <v>1417</v>
      </c>
      <c r="F1162" s="28" t="s">
        <v>432</v>
      </c>
      <c r="G1162" s="29">
        <v>2</v>
      </c>
      <c r="H1162" s="28">
        <v>0</v>
      </c>
      <c r="I1162" s="30">
        <f>ROUND(G1162*H1162,P4)</f>
        <v>0</v>
      </c>
      <c r="L1162" s="31">
        <v>0</v>
      </c>
      <c r="M1162" s="24">
        <f>ROUND(G1162*L1162,P4)</f>
        <v>0</v>
      </c>
      <c r="N1162" s="25" t="s">
        <v>185</v>
      </c>
      <c r="O1162" s="32">
        <f>M1162*AA1162</f>
        <v>0</v>
      </c>
      <c r="P1162" s="1">
        <v>3</v>
      </c>
      <c r="AA1162" s="1">
        <f>IF(P1162=1,$O$3,IF(P1162=2,$O$4,$O$5))</f>
        <v>0</v>
      </c>
    </row>
    <row r="1163" ht="25.5">
      <c r="A1163" s="1" t="s">
        <v>171</v>
      </c>
      <c r="E1163" s="27" t="s">
        <v>1418</v>
      </c>
    </row>
    <row r="1164" ht="25.5">
      <c r="A1164" s="1" t="s">
        <v>172</v>
      </c>
      <c r="E1164" s="33" t="s">
        <v>1419</v>
      </c>
    </row>
    <row r="1165">
      <c r="A1165" s="1" t="s">
        <v>173</v>
      </c>
      <c r="E1165" s="27" t="s">
        <v>167</v>
      </c>
    </row>
    <row r="1166" ht="25.5">
      <c r="A1166" s="1" t="s">
        <v>165</v>
      </c>
      <c r="B1166" s="1">
        <v>137</v>
      </c>
      <c r="C1166" s="26" t="s">
        <v>1420</v>
      </c>
      <c r="D1166" t="s">
        <v>1421</v>
      </c>
      <c r="E1166" s="27" t="s">
        <v>1422</v>
      </c>
      <c r="F1166" s="28" t="s">
        <v>432</v>
      </c>
      <c r="G1166" s="29">
        <v>4.1909999999999998</v>
      </c>
      <c r="H1166" s="28">
        <v>0</v>
      </c>
      <c r="I1166" s="30">
        <f>ROUND(G1166*H1166,P4)</f>
        <v>0</v>
      </c>
      <c r="L1166" s="31">
        <v>0</v>
      </c>
      <c r="M1166" s="24">
        <f>ROUND(G1166*L1166,P4)</f>
        <v>0</v>
      </c>
      <c r="N1166" s="25" t="s">
        <v>185</v>
      </c>
      <c r="O1166" s="32">
        <f>M1166*AA1166</f>
        <v>0</v>
      </c>
      <c r="P1166" s="1">
        <v>3</v>
      </c>
      <c r="AA1166" s="1">
        <f>IF(P1166=1,$O$3,IF(P1166=2,$O$4,$O$5))</f>
        <v>0</v>
      </c>
    </row>
    <row r="1167" ht="25.5">
      <c r="A1167" s="1" t="s">
        <v>171</v>
      </c>
      <c r="E1167" s="27" t="s">
        <v>1423</v>
      </c>
    </row>
    <row r="1168" ht="25.5">
      <c r="A1168" s="1" t="s">
        <v>172</v>
      </c>
      <c r="E1168" s="33" t="s">
        <v>1424</v>
      </c>
    </row>
    <row r="1169">
      <c r="A1169" s="1" t="s">
        <v>173</v>
      </c>
      <c r="E1169" s="27" t="s">
        <v>167</v>
      </c>
    </row>
    <row r="1170" ht="25.5">
      <c r="A1170" s="1" t="s">
        <v>165</v>
      </c>
      <c r="B1170" s="1">
        <v>138</v>
      </c>
      <c r="C1170" s="26" t="s">
        <v>1425</v>
      </c>
      <c r="D1170" t="s">
        <v>1426</v>
      </c>
      <c r="E1170" s="27" t="s">
        <v>1427</v>
      </c>
      <c r="F1170" s="28" t="s">
        <v>432</v>
      </c>
      <c r="G1170" s="29">
        <v>0.74399999999999999</v>
      </c>
      <c r="H1170" s="28">
        <v>0</v>
      </c>
      <c r="I1170" s="30">
        <f>ROUND(G1170*H1170,P4)</f>
        <v>0</v>
      </c>
      <c r="L1170" s="31">
        <v>0</v>
      </c>
      <c r="M1170" s="24">
        <f>ROUND(G1170*L1170,P4)</f>
        <v>0</v>
      </c>
      <c r="N1170" s="25" t="s">
        <v>185</v>
      </c>
      <c r="O1170" s="32">
        <f>M1170*AA1170</f>
        <v>0</v>
      </c>
      <c r="P1170" s="1">
        <v>3</v>
      </c>
      <c r="AA1170" s="1">
        <f>IF(P1170=1,$O$3,IF(P1170=2,$O$4,$O$5))</f>
        <v>0</v>
      </c>
    </row>
    <row r="1171" ht="25.5">
      <c r="A1171" s="1" t="s">
        <v>171</v>
      </c>
      <c r="E1171" s="27" t="s">
        <v>1428</v>
      </c>
    </row>
    <row r="1172" ht="25.5">
      <c r="A1172" s="1" t="s">
        <v>172</v>
      </c>
      <c r="E1172" s="33" t="s">
        <v>1429</v>
      </c>
    </row>
    <row r="1173">
      <c r="A1173" s="1" t="s">
        <v>173</v>
      </c>
      <c r="E1173" s="27" t="s">
        <v>167</v>
      </c>
    </row>
    <row r="1174">
      <c r="A1174" s="1" t="s">
        <v>162</v>
      </c>
      <c r="C1174" s="22" t="s">
        <v>499</v>
      </c>
      <c r="E1174" s="23" t="s">
        <v>500</v>
      </c>
      <c r="L1174" s="24">
        <f>SUMIFS(L1175:L1178,A1175:A1178,"P")</f>
        <v>0</v>
      </c>
      <c r="M1174" s="24">
        <f>SUMIFS(M1175:M1178,A1175:A1178,"P")</f>
        <v>0</v>
      </c>
      <c r="N1174" s="25"/>
    </row>
    <row r="1175" ht="25.5">
      <c r="A1175" s="1" t="s">
        <v>165</v>
      </c>
      <c r="B1175" s="1">
        <v>139</v>
      </c>
      <c r="C1175" s="26" t="s">
        <v>1430</v>
      </c>
      <c r="D1175" t="s">
        <v>167</v>
      </c>
      <c r="E1175" s="27" t="s">
        <v>1431</v>
      </c>
      <c r="F1175" s="28" t="s">
        <v>432</v>
      </c>
      <c r="G1175" s="29">
        <v>334.72800000000001</v>
      </c>
      <c r="H1175" s="28">
        <v>0</v>
      </c>
      <c r="I1175" s="30">
        <f>ROUND(G1175*H1175,P4)</f>
        <v>0</v>
      </c>
      <c r="L1175" s="31">
        <v>0</v>
      </c>
      <c r="M1175" s="24">
        <f>ROUND(G1175*L1175,P4)</f>
        <v>0</v>
      </c>
      <c r="N1175" s="25" t="s">
        <v>185</v>
      </c>
      <c r="O1175" s="32">
        <f>M1175*AA1175</f>
        <v>0</v>
      </c>
      <c r="P1175" s="1">
        <v>3</v>
      </c>
      <c r="AA1175" s="1">
        <f>IF(P1175=1,$O$3,IF(P1175=2,$O$4,$O$5))</f>
        <v>0</v>
      </c>
    </row>
    <row r="1176" ht="38.25">
      <c r="A1176" s="1" t="s">
        <v>171</v>
      </c>
      <c r="E1176" s="27" t="s">
        <v>1432</v>
      </c>
    </row>
    <row r="1177">
      <c r="A1177" s="1" t="s">
        <v>172</v>
      </c>
    </row>
    <row r="1178">
      <c r="A1178" s="1" t="s">
        <v>173</v>
      </c>
      <c r="E1178" s="27" t="s">
        <v>167</v>
      </c>
    </row>
  </sheetData>
  <sheetProtection sheet="1" objects="1" scenarios="1" spinCount="100000" saltValue="IXsjB0z/C+mwz1GW0M86SfOVorsBuuLAcJk+5Ou8XfIEsN0Q0Hx3Xe7FH+4s8dkyzMWI2LPO3ymmu53exCrBBw==" hashValue="JsdpkTvepN/68UHDd9gjvMPHPH5VD7/BdOaAkBKpMEnUGS7UuOomcBjT9lbl2j6KeqjUyf0cq3mVjarG9lB1i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COUNTIFS(L8:L204,"=0",A8:A204,"P")+COUNTIFS(L8:L204,"",A8:A204,"P")+SUM(Q8:Q204)</f>
        <v>0</v>
      </c>
    </row>
    <row r="8">
      <c r="A8" s="1" t="s">
        <v>160</v>
      </c>
      <c r="C8" s="22" t="s">
        <v>1433</v>
      </c>
      <c r="E8" s="23" t="s">
        <v>39</v>
      </c>
      <c r="L8" s="24">
        <f>L9+L34+L39+L76+L129+L186+L195</f>
        <v>0</v>
      </c>
      <c r="M8" s="24">
        <f>M9+M34+M39+M76+M129+M186+M195</f>
        <v>0</v>
      </c>
      <c r="N8" s="25"/>
    </row>
    <row r="9">
      <c r="A9" s="1" t="s">
        <v>162</v>
      </c>
      <c r="C9" s="22" t="s">
        <v>947</v>
      </c>
      <c r="E9" s="23" t="s">
        <v>948</v>
      </c>
      <c r="L9" s="24">
        <f>SUMIFS(L10:L33,A10:A33,"P")</f>
        <v>0</v>
      </c>
      <c r="M9" s="24">
        <f>SUMIFS(M10:M33,A10:A33,"P")</f>
        <v>0</v>
      </c>
      <c r="N9" s="25"/>
    </row>
    <row r="10">
      <c r="A10" s="1" t="s">
        <v>165</v>
      </c>
      <c r="B10" s="1">
        <v>2</v>
      </c>
      <c r="C10" s="26" t="s">
        <v>1434</v>
      </c>
      <c r="D10" t="s">
        <v>167</v>
      </c>
      <c r="E10" s="27" t="s">
        <v>1435</v>
      </c>
      <c r="F10" s="28" t="s">
        <v>192</v>
      </c>
      <c r="G10" s="29">
        <v>51</v>
      </c>
      <c r="H10" s="28">
        <v>0.00023000000000000001</v>
      </c>
      <c r="I10" s="30">
        <f>ROUND(G10*H10,P4)</f>
        <v>0</v>
      </c>
      <c r="L10" s="31">
        <v>0</v>
      </c>
      <c r="M10" s="24">
        <f>ROUND(G10*L10,P4)</f>
        <v>0</v>
      </c>
      <c r="N10" s="25" t="s">
        <v>185</v>
      </c>
      <c r="O10" s="32">
        <f>M10*AA10</f>
        <v>0</v>
      </c>
      <c r="P10" s="1">
        <v>3</v>
      </c>
      <c r="AA10" s="1">
        <f>IF(P10=1,$O$3,IF(P10=2,$O$4,$O$5))</f>
        <v>0</v>
      </c>
    </row>
    <row r="11">
      <c r="A11" s="1" t="s">
        <v>171</v>
      </c>
      <c r="E11" s="27" t="s">
        <v>1435</v>
      </c>
    </row>
    <row r="12" ht="25.5">
      <c r="A12" s="1" t="s">
        <v>172</v>
      </c>
      <c r="E12" s="33" t="s">
        <v>1436</v>
      </c>
    </row>
    <row r="13">
      <c r="A13" s="1" t="s">
        <v>173</v>
      </c>
      <c r="E13" s="27" t="s">
        <v>167</v>
      </c>
    </row>
    <row r="14">
      <c r="A14" s="1" t="s">
        <v>165</v>
      </c>
      <c r="B14" s="1">
        <v>3</v>
      </c>
      <c r="C14" s="26" t="s">
        <v>1437</v>
      </c>
      <c r="D14" t="s">
        <v>167</v>
      </c>
      <c r="E14" s="27" t="s">
        <v>1438</v>
      </c>
      <c r="F14" s="28" t="s">
        <v>192</v>
      </c>
      <c r="G14" s="29">
        <v>51</v>
      </c>
      <c r="H14" s="28">
        <v>0.00025000000000000001</v>
      </c>
      <c r="I14" s="30">
        <f>ROUND(G14*H14,P4)</f>
        <v>0</v>
      </c>
      <c r="L14" s="31">
        <v>0</v>
      </c>
      <c r="M14" s="24">
        <f>ROUND(G14*L14,P4)</f>
        <v>0</v>
      </c>
      <c r="N14" s="25" t="s">
        <v>185</v>
      </c>
      <c r="O14" s="32">
        <f>M14*AA14</f>
        <v>0</v>
      </c>
      <c r="P14" s="1">
        <v>3</v>
      </c>
      <c r="AA14" s="1">
        <f>IF(P14=1,$O$3,IF(P14=2,$O$4,$O$5))</f>
        <v>0</v>
      </c>
    </row>
    <row r="15">
      <c r="A15" s="1" t="s">
        <v>171</v>
      </c>
      <c r="E15" s="27" t="s">
        <v>1438</v>
      </c>
    </row>
    <row r="16" ht="25.5">
      <c r="A16" s="1" t="s">
        <v>172</v>
      </c>
      <c r="E16" s="33" t="s">
        <v>1436</v>
      </c>
    </row>
    <row r="17">
      <c r="A17" s="1" t="s">
        <v>173</v>
      </c>
      <c r="E17" s="27" t="s">
        <v>167</v>
      </c>
    </row>
    <row r="18">
      <c r="A18" s="1" t="s">
        <v>165</v>
      </c>
      <c r="B18" s="1">
        <v>4</v>
      </c>
      <c r="C18" s="26" t="s">
        <v>1439</v>
      </c>
      <c r="D18" t="s">
        <v>167</v>
      </c>
      <c r="E18" s="27" t="s">
        <v>1440</v>
      </c>
      <c r="F18" s="28" t="s">
        <v>192</v>
      </c>
      <c r="G18" s="29">
        <v>61.200000000000003</v>
      </c>
      <c r="H18" s="28">
        <v>0.00027</v>
      </c>
      <c r="I18" s="30">
        <f>ROUND(G18*H18,P4)</f>
        <v>0</v>
      </c>
      <c r="L18" s="31">
        <v>0</v>
      </c>
      <c r="M18" s="24">
        <f>ROUND(G18*L18,P4)</f>
        <v>0</v>
      </c>
      <c r="N18" s="25" t="s">
        <v>185</v>
      </c>
      <c r="O18" s="32">
        <f>M18*AA18</f>
        <v>0</v>
      </c>
      <c r="P18" s="1">
        <v>3</v>
      </c>
      <c r="AA18" s="1">
        <f>IF(P18=1,$O$3,IF(P18=2,$O$4,$O$5))</f>
        <v>0</v>
      </c>
    </row>
    <row r="19">
      <c r="A19" s="1" t="s">
        <v>171</v>
      </c>
      <c r="E19" s="27" t="s">
        <v>1440</v>
      </c>
    </row>
    <row r="20" ht="25.5">
      <c r="A20" s="1" t="s">
        <v>172</v>
      </c>
      <c r="E20" s="33" t="s">
        <v>1441</v>
      </c>
    </row>
    <row r="21">
      <c r="A21" s="1" t="s">
        <v>173</v>
      </c>
      <c r="E21" s="27" t="s">
        <v>167</v>
      </c>
    </row>
    <row r="22">
      <c r="A22" s="1" t="s">
        <v>165</v>
      </c>
      <c r="B22" s="1">
        <v>5</v>
      </c>
      <c r="C22" s="26" t="s">
        <v>1442</v>
      </c>
      <c r="D22" t="s">
        <v>167</v>
      </c>
      <c r="E22" s="27" t="s">
        <v>1443</v>
      </c>
      <c r="F22" s="28" t="s">
        <v>192</v>
      </c>
      <c r="G22" s="29">
        <v>102</v>
      </c>
      <c r="H22" s="28">
        <v>0.00059000000000000003</v>
      </c>
      <c r="I22" s="30">
        <f>ROUND(G22*H22,P4)</f>
        <v>0</v>
      </c>
      <c r="L22" s="31">
        <v>0</v>
      </c>
      <c r="M22" s="24">
        <f>ROUND(G22*L22,P4)</f>
        <v>0</v>
      </c>
      <c r="N22" s="25" t="s">
        <v>185</v>
      </c>
      <c r="O22" s="32">
        <f>M22*AA22</f>
        <v>0</v>
      </c>
      <c r="P22" s="1">
        <v>3</v>
      </c>
      <c r="AA22" s="1">
        <f>IF(P22=1,$O$3,IF(P22=2,$O$4,$O$5))</f>
        <v>0</v>
      </c>
    </row>
    <row r="23">
      <c r="A23" s="1" t="s">
        <v>171</v>
      </c>
      <c r="E23" s="27" t="s">
        <v>1443</v>
      </c>
    </row>
    <row r="24" ht="25.5">
      <c r="A24" s="1" t="s">
        <v>172</v>
      </c>
      <c r="E24" s="33" t="s">
        <v>1444</v>
      </c>
    </row>
    <row r="25">
      <c r="A25" s="1" t="s">
        <v>173</v>
      </c>
      <c r="E25" s="27" t="s">
        <v>167</v>
      </c>
    </row>
    <row r="26">
      <c r="A26" s="1" t="s">
        <v>165</v>
      </c>
      <c r="B26" s="1">
        <v>6</v>
      </c>
      <c r="C26" s="26" t="s">
        <v>1445</v>
      </c>
      <c r="D26" t="s">
        <v>167</v>
      </c>
      <c r="E26" s="27" t="s">
        <v>1446</v>
      </c>
      <c r="F26" s="28" t="s">
        <v>192</v>
      </c>
      <c r="G26" s="29">
        <v>51</v>
      </c>
      <c r="H26" s="28">
        <v>0.00064999999999999997</v>
      </c>
      <c r="I26" s="30">
        <f>ROUND(G26*H26,P4)</f>
        <v>0</v>
      </c>
      <c r="L26" s="31">
        <v>0</v>
      </c>
      <c r="M26" s="24">
        <f>ROUND(G26*L26,P4)</f>
        <v>0</v>
      </c>
      <c r="N26" s="25" t="s">
        <v>185</v>
      </c>
      <c r="O26" s="32">
        <f>M26*AA26</f>
        <v>0</v>
      </c>
      <c r="P26" s="1">
        <v>3</v>
      </c>
      <c r="AA26" s="1">
        <f>IF(P26=1,$O$3,IF(P26=2,$O$4,$O$5))</f>
        <v>0</v>
      </c>
    </row>
    <row r="27">
      <c r="A27" s="1" t="s">
        <v>171</v>
      </c>
      <c r="E27" s="27" t="s">
        <v>1446</v>
      </c>
    </row>
    <row r="28" ht="25.5">
      <c r="A28" s="1" t="s">
        <v>172</v>
      </c>
      <c r="E28" s="33" t="s">
        <v>1436</v>
      </c>
    </row>
    <row r="29">
      <c r="A29" s="1" t="s">
        <v>173</v>
      </c>
      <c r="E29" s="27" t="s">
        <v>167</v>
      </c>
    </row>
    <row r="30" ht="25.5">
      <c r="A30" s="1" t="s">
        <v>165</v>
      </c>
      <c r="B30" s="1">
        <v>1</v>
      </c>
      <c r="C30" s="26" t="s">
        <v>1447</v>
      </c>
      <c r="D30" t="s">
        <v>167</v>
      </c>
      <c r="E30" s="27" t="s">
        <v>1448</v>
      </c>
      <c r="F30" s="28" t="s">
        <v>192</v>
      </c>
      <c r="G30" s="29">
        <v>310</v>
      </c>
      <c r="H30" s="28">
        <v>0.000192</v>
      </c>
      <c r="I30" s="30">
        <f>ROUND(G30*H30,P4)</f>
        <v>0</v>
      </c>
      <c r="L30" s="31">
        <v>0</v>
      </c>
      <c r="M30" s="24">
        <f>ROUND(G30*L30,P4)</f>
        <v>0</v>
      </c>
      <c r="N30" s="25" t="s">
        <v>185</v>
      </c>
      <c r="O30" s="32">
        <f>M30*AA30</f>
        <v>0</v>
      </c>
      <c r="P30" s="1">
        <v>3</v>
      </c>
      <c r="AA30" s="1">
        <f>IF(P30=1,$O$3,IF(P30=2,$O$4,$O$5))</f>
        <v>0</v>
      </c>
    </row>
    <row r="31" ht="38.25">
      <c r="A31" s="1" t="s">
        <v>171</v>
      </c>
      <c r="E31" s="27" t="s">
        <v>1449</v>
      </c>
    </row>
    <row r="32">
      <c r="A32" s="1" t="s">
        <v>172</v>
      </c>
    </row>
    <row r="33">
      <c r="A33" s="1" t="s">
        <v>173</v>
      </c>
      <c r="E33" s="27" t="s">
        <v>167</v>
      </c>
    </row>
    <row r="34">
      <c r="A34" s="1" t="s">
        <v>162</v>
      </c>
      <c r="C34" s="22" t="s">
        <v>1450</v>
      </c>
      <c r="E34" s="23" t="s">
        <v>1451</v>
      </c>
      <c r="L34" s="24">
        <f>SUMIFS(L35:L38,A35:A38,"P")</f>
        <v>0</v>
      </c>
      <c r="M34" s="24">
        <f>SUMIFS(M35:M38,A35:A38,"P")</f>
        <v>0</v>
      </c>
      <c r="N34" s="25"/>
    </row>
    <row r="35" ht="25.5">
      <c r="A35" s="1" t="s">
        <v>165</v>
      </c>
      <c r="B35" s="1">
        <v>7</v>
      </c>
      <c r="C35" s="26" t="s">
        <v>1452</v>
      </c>
      <c r="D35" t="s">
        <v>167</v>
      </c>
      <c r="E35" s="27" t="s">
        <v>1453</v>
      </c>
      <c r="F35" s="28" t="s">
        <v>464</v>
      </c>
      <c r="G35" s="29">
        <v>1</v>
      </c>
      <c r="H35" s="28">
        <v>0.0029840000000000001</v>
      </c>
      <c r="I35" s="30">
        <f>ROUND(G35*H35,P4)</f>
        <v>0</v>
      </c>
      <c r="L35" s="31">
        <v>0</v>
      </c>
      <c r="M35" s="24">
        <f>ROUND(G35*L35,P4)</f>
        <v>0</v>
      </c>
      <c r="N35" s="25" t="s">
        <v>185</v>
      </c>
      <c r="O35" s="32">
        <f>M35*AA35</f>
        <v>0</v>
      </c>
      <c r="P35" s="1">
        <v>3</v>
      </c>
      <c r="AA35" s="1">
        <f>IF(P35=1,$O$3,IF(P35=2,$O$4,$O$5))</f>
        <v>0</v>
      </c>
    </row>
    <row r="36" ht="38.25">
      <c r="A36" s="1" t="s">
        <v>171</v>
      </c>
      <c r="E36" s="27" t="s">
        <v>1454</v>
      </c>
    </row>
    <row r="37">
      <c r="A37" s="1" t="s">
        <v>172</v>
      </c>
    </row>
    <row r="38">
      <c r="A38" s="1" t="s">
        <v>173</v>
      </c>
      <c r="E38" s="27" t="s">
        <v>167</v>
      </c>
    </row>
    <row r="39">
      <c r="A39" s="1" t="s">
        <v>162</v>
      </c>
      <c r="C39" s="22" t="s">
        <v>1455</v>
      </c>
      <c r="E39" s="23" t="s">
        <v>1456</v>
      </c>
      <c r="L39" s="24">
        <f>SUMIFS(L40:L75,A40:A75,"P")</f>
        <v>0</v>
      </c>
      <c r="M39" s="24">
        <f>SUMIFS(M40:M75,A40:A75,"P")</f>
        <v>0</v>
      </c>
      <c r="N39" s="25"/>
    </row>
    <row r="40">
      <c r="A40" s="1" t="s">
        <v>165</v>
      </c>
      <c r="B40" s="1">
        <v>8</v>
      </c>
      <c r="C40" s="26" t="s">
        <v>450</v>
      </c>
      <c r="D40" t="s">
        <v>167</v>
      </c>
      <c r="E40" s="27" t="s">
        <v>451</v>
      </c>
      <c r="F40" s="28" t="s">
        <v>192</v>
      </c>
      <c r="G40" s="29">
        <v>5</v>
      </c>
      <c r="H40" s="28">
        <v>0</v>
      </c>
      <c r="I40" s="30">
        <f>ROUND(G40*H40,P4)</f>
        <v>0</v>
      </c>
      <c r="L40" s="31">
        <v>0</v>
      </c>
      <c r="M40" s="24">
        <f>ROUND(G40*L40,P4)</f>
        <v>0</v>
      </c>
      <c r="N40" s="25" t="s">
        <v>185</v>
      </c>
      <c r="O40" s="32">
        <f>M40*AA40</f>
        <v>0</v>
      </c>
      <c r="P40" s="1">
        <v>3</v>
      </c>
      <c r="AA40" s="1">
        <f>IF(P40=1,$O$3,IF(P40=2,$O$4,$O$5))</f>
        <v>0</v>
      </c>
    </row>
    <row r="41">
      <c r="A41" s="1" t="s">
        <v>171</v>
      </c>
      <c r="E41" s="27" t="s">
        <v>451</v>
      </c>
    </row>
    <row r="42">
      <c r="A42" s="1" t="s">
        <v>172</v>
      </c>
    </row>
    <row r="43">
      <c r="A43" s="1" t="s">
        <v>173</v>
      </c>
      <c r="E43" s="27" t="s">
        <v>167</v>
      </c>
    </row>
    <row r="44" ht="25.5">
      <c r="A44" s="1" t="s">
        <v>165</v>
      </c>
      <c r="B44" s="1">
        <v>9</v>
      </c>
      <c r="C44" s="26" t="s">
        <v>1457</v>
      </c>
      <c r="D44" t="s">
        <v>167</v>
      </c>
      <c r="E44" s="27" t="s">
        <v>1458</v>
      </c>
      <c r="F44" s="28" t="s">
        <v>192</v>
      </c>
      <c r="G44" s="29">
        <v>5</v>
      </c>
      <c r="H44" s="28">
        <v>0.0028440000000000002</v>
      </c>
      <c r="I44" s="30">
        <f>ROUND(G44*H44,P4)</f>
        <v>0</v>
      </c>
      <c r="L44" s="31">
        <v>0</v>
      </c>
      <c r="M44" s="24">
        <f>ROUND(G44*L44,P4)</f>
        <v>0</v>
      </c>
      <c r="N44" s="25" t="s">
        <v>185</v>
      </c>
      <c r="O44" s="32">
        <f>M44*AA44</f>
        <v>0</v>
      </c>
      <c r="P44" s="1">
        <v>3</v>
      </c>
      <c r="AA44" s="1">
        <f>IF(P44=1,$O$3,IF(P44=2,$O$4,$O$5))</f>
        <v>0</v>
      </c>
    </row>
    <row r="45" ht="25.5">
      <c r="A45" s="1" t="s">
        <v>171</v>
      </c>
      <c r="E45" s="27" t="s">
        <v>1458</v>
      </c>
    </row>
    <row r="46">
      <c r="A46" s="1" t="s">
        <v>172</v>
      </c>
    </row>
    <row r="47">
      <c r="A47" s="1" t="s">
        <v>173</v>
      </c>
      <c r="E47" s="27" t="s">
        <v>167</v>
      </c>
    </row>
    <row r="48" ht="25.5">
      <c r="A48" s="1" t="s">
        <v>165</v>
      </c>
      <c r="B48" s="1">
        <v>10</v>
      </c>
      <c r="C48" s="26" t="s">
        <v>1459</v>
      </c>
      <c r="D48" t="s">
        <v>167</v>
      </c>
      <c r="E48" s="27" t="s">
        <v>1460</v>
      </c>
      <c r="F48" s="28" t="s">
        <v>192</v>
      </c>
      <c r="G48" s="29">
        <v>530</v>
      </c>
      <c r="H48" s="28">
        <v>0</v>
      </c>
      <c r="I48" s="30">
        <f>ROUND(G48*H48,P4)</f>
        <v>0</v>
      </c>
      <c r="L48" s="31">
        <v>0</v>
      </c>
      <c r="M48" s="24">
        <f>ROUND(G48*L48,P4)</f>
        <v>0</v>
      </c>
      <c r="N48" s="25" t="s">
        <v>185</v>
      </c>
      <c r="O48" s="32">
        <f>M48*AA48</f>
        <v>0</v>
      </c>
      <c r="P48" s="1">
        <v>3</v>
      </c>
      <c r="AA48" s="1">
        <f>IF(P48=1,$O$3,IF(P48=2,$O$4,$O$5))</f>
        <v>0</v>
      </c>
    </row>
    <row r="49" ht="25.5">
      <c r="A49" s="1" t="s">
        <v>171</v>
      </c>
      <c r="E49" s="27" t="s">
        <v>1460</v>
      </c>
    </row>
    <row r="50">
      <c r="A50" s="1" t="s">
        <v>172</v>
      </c>
    </row>
    <row r="51">
      <c r="A51" s="1" t="s">
        <v>173</v>
      </c>
      <c r="E51" s="27" t="s">
        <v>167</v>
      </c>
    </row>
    <row r="52">
      <c r="A52" s="1" t="s">
        <v>165</v>
      </c>
      <c r="B52" s="1">
        <v>11</v>
      </c>
      <c r="C52" s="26" t="s">
        <v>1461</v>
      </c>
      <c r="D52" t="s">
        <v>167</v>
      </c>
      <c r="E52" s="27" t="s">
        <v>1462</v>
      </c>
      <c r="F52" s="28" t="s">
        <v>192</v>
      </c>
      <c r="G52" s="29">
        <v>275</v>
      </c>
      <c r="H52" s="28">
        <v>0.00047100000000000001</v>
      </c>
      <c r="I52" s="30">
        <f>ROUND(G52*H52,P4)</f>
        <v>0</v>
      </c>
      <c r="L52" s="31">
        <v>0</v>
      </c>
      <c r="M52" s="24">
        <f>ROUND(G52*L52,P4)</f>
        <v>0</v>
      </c>
      <c r="N52" s="25" t="s">
        <v>185</v>
      </c>
      <c r="O52" s="32">
        <f>M52*AA52</f>
        <v>0</v>
      </c>
      <c r="P52" s="1">
        <v>3</v>
      </c>
      <c r="AA52" s="1">
        <f>IF(P52=1,$O$3,IF(P52=2,$O$4,$O$5))</f>
        <v>0</v>
      </c>
    </row>
    <row r="53">
      <c r="A53" s="1" t="s">
        <v>171</v>
      </c>
      <c r="E53" s="27" t="s">
        <v>1462</v>
      </c>
    </row>
    <row r="54">
      <c r="A54" s="1" t="s">
        <v>172</v>
      </c>
    </row>
    <row r="55">
      <c r="A55" s="1" t="s">
        <v>173</v>
      </c>
      <c r="E55" s="27" t="s">
        <v>167</v>
      </c>
    </row>
    <row r="56">
      <c r="A56" s="1" t="s">
        <v>165</v>
      </c>
      <c r="B56" s="1">
        <v>12</v>
      </c>
      <c r="C56" s="26" t="s">
        <v>1463</v>
      </c>
      <c r="D56" t="s">
        <v>167</v>
      </c>
      <c r="E56" s="27" t="s">
        <v>1464</v>
      </c>
      <c r="F56" s="28" t="s">
        <v>192</v>
      </c>
      <c r="G56" s="29">
        <v>50</v>
      </c>
      <c r="H56" s="28">
        <v>0.00058100000000000003</v>
      </c>
      <c r="I56" s="30">
        <f>ROUND(G56*H56,P4)</f>
        <v>0</v>
      </c>
      <c r="L56" s="31">
        <v>0</v>
      </c>
      <c r="M56" s="24">
        <f>ROUND(G56*L56,P4)</f>
        <v>0</v>
      </c>
      <c r="N56" s="25" t="s">
        <v>185</v>
      </c>
      <c r="O56" s="32">
        <f>M56*AA56</f>
        <v>0</v>
      </c>
      <c r="P56" s="1">
        <v>3</v>
      </c>
      <c r="AA56" s="1">
        <f>IF(P56=1,$O$3,IF(P56=2,$O$4,$O$5))</f>
        <v>0</v>
      </c>
    </row>
    <row r="57">
      <c r="A57" s="1" t="s">
        <v>171</v>
      </c>
      <c r="E57" s="27" t="s">
        <v>1464</v>
      </c>
    </row>
    <row r="58">
      <c r="A58" s="1" t="s">
        <v>172</v>
      </c>
    </row>
    <row r="59">
      <c r="A59" s="1" t="s">
        <v>173</v>
      </c>
      <c r="E59" s="27" t="s">
        <v>167</v>
      </c>
    </row>
    <row r="60">
      <c r="A60" s="1" t="s">
        <v>165</v>
      </c>
      <c r="B60" s="1">
        <v>13</v>
      </c>
      <c r="C60" s="26" t="s">
        <v>1465</v>
      </c>
      <c r="D60" t="s">
        <v>167</v>
      </c>
      <c r="E60" s="27" t="s">
        <v>1466</v>
      </c>
      <c r="F60" s="28" t="s">
        <v>192</v>
      </c>
      <c r="G60" s="29">
        <v>60</v>
      </c>
      <c r="H60" s="28">
        <v>0.00073200000000000001</v>
      </c>
      <c r="I60" s="30">
        <f>ROUND(G60*H60,P4)</f>
        <v>0</v>
      </c>
      <c r="L60" s="31">
        <v>0</v>
      </c>
      <c r="M60" s="24">
        <f>ROUND(G60*L60,P4)</f>
        <v>0</v>
      </c>
      <c r="N60" s="25" t="s">
        <v>185</v>
      </c>
      <c r="O60" s="32">
        <f>M60*AA60</f>
        <v>0</v>
      </c>
      <c r="P60" s="1">
        <v>3</v>
      </c>
      <c r="AA60" s="1">
        <f>IF(P60=1,$O$3,IF(P60=2,$O$4,$O$5))</f>
        <v>0</v>
      </c>
    </row>
    <row r="61">
      <c r="A61" s="1" t="s">
        <v>171</v>
      </c>
      <c r="E61" s="27" t="s">
        <v>1466</v>
      </c>
    </row>
    <row r="62">
      <c r="A62" s="1" t="s">
        <v>172</v>
      </c>
    </row>
    <row r="63">
      <c r="A63" s="1" t="s">
        <v>173</v>
      </c>
      <c r="E63" s="27" t="s">
        <v>167</v>
      </c>
    </row>
    <row r="64">
      <c r="A64" s="1" t="s">
        <v>165</v>
      </c>
      <c r="B64" s="1">
        <v>14</v>
      </c>
      <c r="C64" s="26" t="s">
        <v>1467</v>
      </c>
      <c r="D64" t="s">
        <v>167</v>
      </c>
      <c r="E64" s="27" t="s">
        <v>1468</v>
      </c>
      <c r="F64" s="28" t="s">
        <v>192</v>
      </c>
      <c r="G64" s="29">
        <v>100</v>
      </c>
      <c r="H64" s="28">
        <v>0.0012689999999999999</v>
      </c>
      <c r="I64" s="30">
        <f>ROUND(G64*H64,P4)</f>
        <v>0</v>
      </c>
      <c r="L64" s="31">
        <v>0</v>
      </c>
      <c r="M64" s="24">
        <f>ROUND(G64*L64,P4)</f>
        <v>0</v>
      </c>
      <c r="N64" s="25" t="s">
        <v>185</v>
      </c>
      <c r="O64" s="32">
        <f>M64*AA64</f>
        <v>0</v>
      </c>
      <c r="P64" s="1">
        <v>3</v>
      </c>
      <c r="AA64" s="1">
        <f>IF(P64=1,$O$3,IF(P64=2,$O$4,$O$5))</f>
        <v>0</v>
      </c>
    </row>
    <row r="65">
      <c r="A65" s="1" t="s">
        <v>171</v>
      </c>
      <c r="E65" s="27" t="s">
        <v>1468</v>
      </c>
    </row>
    <row r="66">
      <c r="A66" s="1" t="s">
        <v>172</v>
      </c>
    </row>
    <row r="67">
      <c r="A67" s="1" t="s">
        <v>173</v>
      </c>
      <c r="E67" s="27" t="s">
        <v>167</v>
      </c>
    </row>
    <row r="68">
      <c r="A68" s="1" t="s">
        <v>165</v>
      </c>
      <c r="B68" s="1">
        <v>15</v>
      </c>
      <c r="C68" s="26" t="s">
        <v>1469</v>
      </c>
      <c r="D68" t="s">
        <v>167</v>
      </c>
      <c r="E68" s="27" t="s">
        <v>1470</v>
      </c>
      <c r="F68" s="28" t="s">
        <v>192</v>
      </c>
      <c r="G68" s="29">
        <v>45</v>
      </c>
      <c r="H68" s="28">
        <v>0.001593</v>
      </c>
      <c r="I68" s="30">
        <f>ROUND(G68*H68,P4)</f>
        <v>0</v>
      </c>
      <c r="L68" s="31">
        <v>0</v>
      </c>
      <c r="M68" s="24">
        <f>ROUND(G68*L68,P4)</f>
        <v>0</v>
      </c>
      <c r="N68" s="25" t="s">
        <v>185</v>
      </c>
      <c r="O68" s="32">
        <f>M68*AA68</f>
        <v>0</v>
      </c>
      <c r="P68" s="1">
        <v>3</v>
      </c>
      <c r="AA68" s="1">
        <f>IF(P68=1,$O$3,IF(P68=2,$O$4,$O$5))</f>
        <v>0</v>
      </c>
    </row>
    <row r="69">
      <c r="A69" s="1" t="s">
        <v>171</v>
      </c>
      <c r="E69" s="27" t="s">
        <v>1470</v>
      </c>
    </row>
    <row r="70">
      <c r="A70" s="1" t="s">
        <v>172</v>
      </c>
    </row>
    <row r="71">
      <c r="A71" s="1" t="s">
        <v>173</v>
      </c>
      <c r="E71" s="27" t="s">
        <v>167</v>
      </c>
    </row>
    <row r="72" ht="25.5">
      <c r="A72" s="1" t="s">
        <v>165</v>
      </c>
      <c r="B72" s="1">
        <v>16</v>
      </c>
      <c r="C72" s="26" t="s">
        <v>1471</v>
      </c>
      <c r="D72" t="s">
        <v>167</v>
      </c>
      <c r="E72" s="27" t="s">
        <v>1472</v>
      </c>
      <c r="F72" s="28" t="s">
        <v>432</v>
      </c>
      <c r="G72" s="29">
        <v>0.41499999999999998</v>
      </c>
      <c r="H72" s="28">
        <v>0</v>
      </c>
      <c r="I72" s="30">
        <f>ROUND(G72*H72,P4)</f>
        <v>0</v>
      </c>
      <c r="L72" s="31">
        <v>0</v>
      </c>
      <c r="M72" s="24">
        <f>ROUND(G72*L72,P4)</f>
        <v>0</v>
      </c>
      <c r="N72" s="25" t="s">
        <v>185</v>
      </c>
      <c r="O72" s="32">
        <f>M72*AA72</f>
        <v>0</v>
      </c>
      <c r="P72" s="1">
        <v>3</v>
      </c>
      <c r="AA72" s="1">
        <f>IF(P72=1,$O$3,IF(P72=2,$O$4,$O$5))</f>
        <v>0</v>
      </c>
    </row>
    <row r="73" ht="25.5">
      <c r="A73" s="1" t="s">
        <v>171</v>
      </c>
      <c r="E73" s="27" t="s">
        <v>1472</v>
      </c>
    </row>
    <row r="74">
      <c r="A74" s="1" t="s">
        <v>172</v>
      </c>
    </row>
    <row r="75">
      <c r="A75" s="1" t="s">
        <v>173</v>
      </c>
      <c r="E75" s="27" t="s">
        <v>167</v>
      </c>
    </row>
    <row r="76">
      <c r="A76" s="1" t="s">
        <v>162</v>
      </c>
      <c r="C76" s="22" t="s">
        <v>1473</v>
      </c>
      <c r="E76" s="23" t="s">
        <v>1474</v>
      </c>
      <c r="L76" s="24">
        <f>SUMIFS(L77:L128,A77:A128,"P")</f>
        <v>0</v>
      </c>
      <c r="M76" s="24">
        <f>SUMIFS(M77:M128,A77:A128,"P")</f>
        <v>0</v>
      </c>
      <c r="N76" s="25"/>
    </row>
    <row r="77">
      <c r="A77" s="1" t="s">
        <v>165</v>
      </c>
      <c r="B77" s="1">
        <v>25</v>
      </c>
      <c r="C77" s="26" t="s">
        <v>1475</v>
      </c>
      <c r="D77" t="s">
        <v>167</v>
      </c>
      <c r="E77" s="27" t="s">
        <v>1476</v>
      </c>
      <c r="F77" s="28" t="s">
        <v>201</v>
      </c>
      <c r="G77" s="29">
        <v>1</v>
      </c>
      <c r="H77" s="28">
        <v>0.0011299999999999999</v>
      </c>
      <c r="I77" s="30">
        <f>ROUND(G77*H77,P4)</f>
        <v>0</v>
      </c>
      <c r="L77" s="31">
        <v>0</v>
      </c>
      <c r="M77" s="24">
        <f>ROUND(G77*L77,P4)</f>
        <v>0</v>
      </c>
      <c r="N77" s="25" t="s">
        <v>185</v>
      </c>
      <c r="O77" s="32">
        <f>M77*AA77</f>
        <v>0</v>
      </c>
      <c r="P77" s="1">
        <v>3</v>
      </c>
      <c r="AA77" s="1">
        <f>IF(P77=1,$O$3,IF(P77=2,$O$4,$O$5))</f>
        <v>0</v>
      </c>
    </row>
    <row r="78">
      <c r="A78" s="1" t="s">
        <v>171</v>
      </c>
      <c r="E78" s="27" t="s">
        <v>1476</v>
      </c>
    </row>
    <row r="79">
      <c r="A79" s="1" t="s">
        <v>172</v>
      </c>
    </row>
    <row r="80">
      <c r="A80" s="1" t="s">
        <v>173</v>
      </c>
      <c r="E80" s="27" t="s">
        <v>167</v>
      </c>
    </row>
    <row r="81">
      <c r="A81" s="1" t="s">
        <v>165</v>
      </c>
      <c r="B81" s="1">
        <v>19</v>
      </c>
      <c r="C81" s="26" t="s">
        <v>1477</v>
      </c>
      <c r="D81" t="s">
        <v>167</v>
      </c>
      <c r="E81" s="27" t="s">
        <v>1478</v>
      </c>
      <c r="F81" s="28" t="s">
        <v>201</v>
      </c>
      <c r="G81" s="29">
        <v>6</v>
      </c>
      <c r="H81" s="28">
        <v>0.00020000000000000001</v>
      </c>
      <c r="I81" s="30">
        <f>ROUND(G81*H81,P4)</f>
        <v>0</v>
      </c>
      <c r="L81" s="31">
        <v>0</v>
      </c>
      <c r="M81" s="24">
        <f>ROUND(G81*L81,P4)</f>
        <v>0</v>
      </c>
      <c r="N81" s="25" t="s">
        <v>185</v>
      </c>
      <c r="O81" s="32">
        <f>M81*AA81</f>
        <v>0</v>
      </c>
      <c r="P81" s="1">
        <v>3</v>
      </c>
      <c r="AA81" s="1">
        <f>IF(P81=1,$O$3,IF(P81=2,$O$4,$O$5))</f>
        <v>0</v>
      </c>
    </row>
    <row r="82">
      <c r="A82" s="1" t="s">
        <v>171</v>
      </c>
      <c r="E82" s="27" t="s">
        <v>1478</v>
      </c>
    </row>
    <row r="83">
      <c r="A83" s="1" t="s">
        <v>172</v>
      </c>
    </row>
    <row r="84">
      <c r="A84" s="1" t="s">
        <v>173</v>
      </c>
      <c r="E84" s="27" t="s">
        <v>167</v>
      </c>
    </row>
    <row r="85">
      <c r="A85" s="1" t="s">
        <v>165</v>
      </c>
      <c r="B85" s="1">
        <v>18</v>
      </c>
      <c r="C85" s="26" t="s">
        <v>1479</v>
      </c>
      <c r="D85" t="s">
        <v>167</v>
      </c>
      <c r="E85" s="27" t="s">
        <v>1480</v>
      </c>
      <c r="F85" s="28" t="s">
        <v>201</v>
      </c>
      <c r="G85" s="29">
        <v>6</v>
      </c>
      <c r="H85" s="28">
        <v>0.00019000000000000001</v>
      </c>
      <c r="I85" s="30">
        <f>ROUND(G85*H85,P4)</f>
        <v>0</v>
      </c>
      <c r="L85" s="31">
        <v>0</v>
      </c>
      <c r="M85" s="24">
        <f>ROUND(G85*L85,P4)</f>
        <v>0</v>
      </c>
      <c r="N85" s="25" t="s">
        <v>185</v>
      </c>
      <c r="O85" s="32">
        <f>M85*AA85</f>
        <v>0</v>
      </c>
      <c r="P85" s="1">
        <v>3</v>
      </c>
      <c r="AA85" s="1">
        <f>IF(P85=1,$O$3,IF(P85=2,$O$4,$O$5))</f>
        <v>0</v>
      </c>
    </row>
    <row r="86">
      <c r="A86" s="1" t="s">
        <v>171</v>
      </c>
      <c r="E86" s="27" t="s">
        <v>1480</v>
      </c>
    </row>
    <row r="87">
      <c r="A87" s="1" t="s">
        <v>172</v>
      </c>
    </row>
    <row r="88">
      <c r="A88" s="1" t="s">
        <v>173</v>
      </c>
      <c r="E88" s="27" t="s">
        <v>167</v>
      </c>
    </row>
    <row r="89">
      <c r="A89" s="1" t="s">
        <v>165</v>
      </c>
      <c r="B89" s="1">
        <v>17</v>
      </c>
      <c r="C89" s="26" t="s">
        <v>1481</v>
      </c>
      <c r="D89" t="s">
        <v>167</v>
      </c>
      <c r="E89" s="27" t="s">
        <v>1482</v>
      </c>
      <c r="F89" s="28" t="s">
        <v>201</v>
      </c>
      <c r="G89" s="29">
        <v>12</v>
      </c>
      <c r="H89" s="28">
        <v>9.1000000000000003E-05</v>
      </c>
      <c r="I89" s="30">
        <f>ROUND(G89*H89,P4)</f>
        <v>0</v>
      </c>
      <c r="L89" s="31">
        <v>0</v>
      </c>
      <c r="M89" s="24">
        <f>ROUND(G89*L89,P4)</f>
        <v>0</v>
      </c>
      <c r="N89" s="25" t="s">
        <v>185</v>
      </c>
      <c r="O89" s="32">
        <f>M89*AA89</f>
        <v>0</v>
      </c>
      <c r="P89" s="1">
        <v>3</v>
      </c>
      <c r="AA89" s="1">
        <f>IF(P89=1,$O$3,IF(P89=2,$O$4,$O$5))</f>
        <v>0</v>
      </c>
    </row>
    <row r="90">
      <c r="A90" s="1" t="s">
        <v>171</v>
      </c>
      <c r="E90" s="27" t="s">
        <v>1482</v>
      </c>
    </row>
    <row r="91">
      <c r="A91" s="1" t="s">
        <v>172</v>
      </c>
    </row>
    <row r="92">
      <c r="A92" s="1" t="s">
        <v>173</v>
      </c>
      <c r="E92" s="27" t="s">
        <v>167</v>
      </c>
    </row>
    <row r="93">
      <c r="A93" s="1" t="s">
        <v>165</v>
      </c>
      <c r="B93" s="1">
        <v>20</v>
      </c>
      <c r="C93" s="26" t="s">
        <v>1483</v>
      </c>
      <c r="D93" t="s">
        <v>167</v>
      </c>
      <c r="E93" s="27" t="s">
        <v>1484</v>
      </c>
      <c r="F93" s="28" t="s">
        <v>1485</v>
      </c>
      <c r="G93" s="29">
        <v>1</v>
      </c>
      <c r="H93" s="28">
        <v>0</v>
      </c>
      <c r="I93" s="30">
        <f>ROUND(G93*H93,P4)</f>
        <v>0</v>
      </c>
      <c r="L93" s="31">
        <v>0</v>
      </c>
      <c r="M93" s="24">
        <f>ROUND(G93*L93,P4)</f>
        <v>0</v>
      </c>
      <c r="N93" s="25" t="s">
        <v>170</v>
      </c>
      <c r="O93" s="32">
        <f>M93*AA93</f>
        <v>0</v>
      </c>
      <c r="P93" s="1">
        <v>3</v>
      </c>
      <c r="AA93" s="1">
        <f>IF(P93=1,$O$3,IF(P93=2,$O$4,$O$5))</f>
        <v>0</v>
      </c>
    </row>
    <row r="94">
      <c r="A94" s="1" t="s">
        <v>171</v>
      </c>
      <c r="E94" s="27" t="s">
        <v>1484</v>
      </c>
    </row>
    <row r="95">
      <c r="A95" s="1" t="s">
        <v>172</v>
      </c>
    </row>
    <row r="96">
      <c r="A96" s="1" t="s">
        <v>173</v>
      </c>
      <c r="E96" s="27" t="s">
        <v>167</v>
      </c>
    </row>
    <row r="97">
      <c r="A97" s="1" t="s">
        <v>165</v>
      </c>
      <c r="B97" s="1">
        <v>22</v>
      </c>
      <c r="C97" s="26" t="s">
        <v>1486</v>
      </c>
      <c r="D97" t="s">
        <v>167</v>
      </c>
      <c r="E97" s="27" t="s">
        <v>1487</v>
      </c>
      <c r="F97" s="28" t="s">
        <v>1485</v>
      </c>
      <c r="G97" s="29">
        <v>32</v>
      </c>
      <c r="H97" s="28">
        <v>0</v>
      </c>
      <c r="I97" s="30">
        <f>ROUND(G97*H97,P4)</f>
        <v>0</v>
      </c>
      <c r="L97" s="31">
        <v>0</v>
      </c>
      <c r="M97" s="24">
        <f>ROUND(G97*L97,P4)</f>
        <v>0</v>
      </c>
      <c r="N97" s="25" t="s">
        <v>170</v>
      </c>
      <c r="O97" s="32">
        <f>M97*AA97</f>
        <v>0</v>
      </c>
      <c r="P97" s="1">
        <v>3</v>
      </c>
      <c r="AA97" s="1">
        <f>IF(P97=1,$O$3,IF(P97=2,$O$4,$O$5))</f>
        <v>0</v>
      </c>
    </row>
    <row r="98">
      <c r="A98" s="1" t="s">
        <v>171</v>
      </c>
      <c r="E98" s="27" t="s">
        <v>1487</v>
      </c>
    </row>
    <row r="99">
      <c r="A99" s="1" t="s">
        <v>172</v>
      </c>
    </row>
    <row r="100">
      <c r="A100" s="1" t="s">
        <v>173</v>
      </c>
      <c r="E100" s="27" t="s">
        <v>167</v>
      </c>
    </row>
    <row r="101">
      <c r="A101" s="1" t="s">
        <v>165</v>
      </c>
      <c r="B101" s="1">
        <v>23</v>
      </c>
      <c r="C101" s="26" t="s">
        <v>1488</v>
      </c>
      <c r="D101" t="s">
        <v>167</v>
      </c>
      <c r="E101" s="27" t="s">
        <v>1489</v>
      </c>
      <c r="F101" s="28" t="s">
        <v>1485</v>
      </c>
      <c r="G101" s="29">
        <v>32</v>
      </c>
      <c r="H101" s="28">
        <v>0</v>
      </c>
      <c r="I101" s="30">
        <f>ROUND(G101*H101,P4)</f>
        <v>0</v>
      </c>
      <c r="L101" s="31">
        <v>0</v>
      </c>
      <c r="M101" s="24">
        <f>ROUND(G101*L101,P4)</f>
        <v>0</v>
      </c>
      <c r="N101" s="25" t="s">
        <v>170</v>
      </c>
      <c r="O101" s="32">
        <f>M101*AA101</f>
        <v>0</v>
      </c>
      <c r="P101" s="1">
        <v>3</v>
      </c>
      <c r="AA101" s="1">
        <f>IF(P101=1,$O$3,IF(P101=2,$O$4,$O$5))</f>
        <v>0</v>
      </c>
    </row>
    <row r="102">
      <c r="A102" s="1" t="s">
        <v>171</v>
      </c>
      <c r="E102" s="27" t="s">
        <v>1489</v>
      </c>
    </row>
    <row r="103">
      <c r="A103" s="1" t="s">
        <v>172</v>
      </c>
    </row>
    <row r="104">
      <c r="A104" s="1" t="s">
        <v>173</v>
      </c>
      <c r="E104" s="27" t="s">
        <v>167</v>
      </c>
    </row>
    <row r="105">
      <c r="A105" s="1" t="s">
        <v>165</v>
      </c>
      <c r="B105" s="1">
        <v>27</v>
      </c>
      <c r="C105" s="26" t="s">
        <v>1490</v>
      </c>
      <c r="D105" t="s">
        <v>167</v>
      </c>
      <c r="E105" s="27" t="s">
        <v>1491</v>
      </c>
      <c r="F105" s="28" t="s">
        <v>1485</v>
      </c>
      <c r="G105" s="29">
        <v>1</v>
      </c>
      <c r="H105" s="28">
        <v>0</v>
      </c>
      <c r="I105" s="30">
        <f>ROUND(G105*H105,P4)</f>
        <v>0</v>
      </c>
      <c r="L105" s="31">
        <v>0</v>
      </c>
      <c r="M105" s="24">
        <f>ROUND(G105*L105,P4)</f>
        <v>0</v>
      </c>
      <c r="N105" s="25" t="s">
        <v>170</v>
      </c>
      <c r="O105" s="32">
        <f>M105*AA105</f>
        <v>0</v>
      </c>
      <c r="P105" s="1">
        <v>3</v>
      </c>
      <c r="AA105" s="1">
        <f>IF(P105=1,$O$3,IF(P105=2,$O$4,$O$5))</f>
        <v>0</v>
      </c>
    </row>
    <row r="106">
      <c r="A106" s="1" t="s">
        <v>171</v>
      </c>
      <c r="E106" s="27" t="s">
        <v>1491</v>
      </c>
    </row>
    <row r="107">
      <c r="A107" s="1" t="s">
        <v>172</v>
      </c>
    </row>
    <row r="108">
      <c r="A108" s="1" t="s">
        <v>173</v>
      </c>
      <c r="E108" s="27" t="s">
        <v>167</v>
      </c>
    </row>
    <row r="109">
      <c r="A109" s="1" t="s">
        <v>165</v>
      </c>
      <c r="B109" s="1">
        <v>21</v>
      </c>
      <c r="C109" s="26" t="s">
        <v>1492</v>
      </c>
      <c r="D109" t="s">
        <v>167</v>
      </c>
      <c r="E109" s="27" t="s">
        <v>1493</v>
      </c>
      <c r="F109" s="28" t="s">
        <v>201</v>
      </c>
      <c r="G109" s="29">
        <v>64</v>
      </c>
      <c r="H109" s="28">
        <v>7.8999999999999996E-05</v>
      </c>
      <c r="I109" s="30">
        <f>ROUND(G109*H109,P4)</f>
        <v>0</v>
      </c>
      <c r="L109" s="31">
        <v>0</v>
      </c>
      <c r="M109" s="24">
        <f>ROUND(G109*L109,P4)</f>
        <v>0</v>
      </c>
      <c r="N109" s="25" t="s">
        <v>185</v>
      </c>
      <c r="O109" s="32">
        <f>M109*AA109</f>
        <v>0</v>
      </c>
      <c r="P109" s="1">
        <v>3</v>
      </c>
      <c r="AA109" s="1">
        <f>IF(P109=1,$O$3,IF(P109=2,$O$4,$O$5))</f>
        <v>0</v>
      </c>
    </row>
    <row r="110">
      <c r="A110" s="1" t="s">
        <v>171</v>
      </c>
      <c r="E110" s="27" t="s">
        <v>1493</v>
      </c>
    </row>
    <row r="111">
      <c r="A111" s="1" t="s">
        <v>172</v>
      </c>
    </row>
    <row r="112">
      <c r="A112" s="1" t="s">
        <v>173</v>
      </c>
      <c r="E112" s="27" t="s">
        <v>167</v>
      </c>
    </row>
    <row r="113">
      <c r="A113" s="1" t="s">
        <v>165</v>
      </c>
      <c r="B113" s="1">
        <v>24</v>
      </c>
      <c r="C113" s="26" t="s">
        <v>1494</v>
      </c>
      <c r="D113" t="s">
        <v>167</v>
      </c>
      <c r="E113" s="27" t="s">
        <v>1495</v>
      </c>
      <c r="F113" s="28" t="s">
        <v>201</v>
      </c>
      <c r="G113" s="29">
        <v>1</v>
      </c>
      <c r="H113" s="28">
        <v>0.00020699999999999999</v>
      </c>
      <c r="I113" s="30">
        <f>ROUND(G113*H113,P4)</f>
        <v>0</v>
      </c>
      <c r="L113" s="31">
        <v>0</v>
      </c>
      <c r="M113" s="24">
        <f>ROUND(G113*L113,P4)</f>
        <v>0</v>
      </c>
      <c r="N113" s="25" t="s">
        <v>185</v>
      </c>
      <c r="O113" s="32">
        <f>M113*AA113</f>
        <v>0</v>
      </c>
      <c r="P113" s="1">
        <v>3</v>
      </c>
      <c r="AA113" s="1">
        <f>IF(P113=1,$O$3,IF(P113=2,$O$4,$O$5))</f>
        <v>0</v>
      </c>
    </row>
    <row r="114">
      <c r="A114" s="1" t="s">
        <v>171</v>
      </c>
      <c r="E114" s="27" t="s">
        <v>1495</v>
      </c>
    </row>
    <row r="115">
      <c r="A115" s="1" t="s">
        <v>172</v>
      </c>
    </row>
    <row r="116">
      <c r="A116" s="1" t="s">
        <v>173</v>
      </c>
      <c r="E116" s="27" t="s">
        <v>167</v>
      </c>
    </row>
    <row r="117">
      <c r="A117" s="1" t="s">
        <v>165</v>
      </c>
      <c r="B117" s="1">
        <v>26</v>
      </c>
      <c r="C117" s="26" t="s">
        <v>1496</v>
      </c>
      <c r="D117" t="s">
        <v>167</v>
      </c>
      <c r="E117" s="27" t="s">
        <v>1497</v>
      </c>
      <c r="F117" s="28" t="s">
        <v>201</v>
      </c>
      <c r="G117" s="29">
        <v>1</v>
      </c>
      <c r="H117" s="28">
        <v>0.00021699999999999999</v>
      </c>
      <c r="I117" s="30">
        <f>ROUND(G117*H117,P4)</f>
        <v>0</v>
      </c>
      <c r="L117" s="31">
        <v>0</v>
      </c>
      <c r="M117" s="24">
        <f>ROUND(G117*L117,P4)</f>
        <v>0</v>
      </c>
      <c r="N117" s="25" t="s">
        <v>185</v>
      </c>
      <c r="O117" s="32">
        <f>M117*AA117</f>
        <v>0</v>
      </c>
      <c r="P117" s="1">
        <v>3</v>
      </c>
      <c r="AA117" s="1">
        <f>IF(P117=1,$O$3,IF(P117=2,$O$4,$O$5))</f>
        <v>0</v>
      </c>
    </row>
    <row r="118">
      <c r="A118" s="1" t="s">
        <v>171</v>
      </c>
      <c r="E118" s="27" t="s">
        <v>1497</v>
      </c>
    </row>
    <row r="119">
      <c r="A119" s="1" t="s">
        <v>172</v>
      </c>
    </row>
    <row r="120">
      <c r="A120" s="1" t="s">
        <v>173</v>
      </c>
      <c r="E120" s="27" t="s">
        <v>167</v>
      </c>
    </row>
    <row r="121" ht="25.5">
      <c r="A121" s="1" t="s">
        <v>165</v>
      </c>
      <c r="B121" s="1">
        <v>28</v>
      </c>
      <c r="C121" s="26" t="s">
        <v>1498</v>
      </c>
      <c r="D121" t="s">
        <v>167</v>
      </c>
      <c r="E121" s="27" t="s">
        <v>1499</v>
      </c>
      <c r="F121" s="28" t="s">
        <v>201</v>
      </c>
      <c r="G121" s="29">
        <v>32</v>
      </c>
      <c r="H121" s="28">
        <v>0.00028699999999999998</v>
      </c>
      <c r="I121" s="30">
        <f>ROUND(G121*H121,P4)</f>
        <v>0</v>
      </c>
      <c r="L121" s="31">
        <v>0</v>
      </c>
      <c r="M121" s="24">
        <f>ROUND(G121*L121,P4)</f>
        <v>0</v>
      </c>
      <c r="N121" s="25" t="s">
        <v>185</v>
      </c>
      <c r="O121" s="32">
        <f>M121*AA121</f>
        <v>0</v>
      </c>
      <c r="P121" s="1">
        <v>3</v>
      </c>
      <c r="AA121" s="1">
        <f>IF(P121=1,$O$3,IF(P121=2,$O$4,$O$5))</f>
        <v>0</v>
      </c>
    </row>
    <row r="122" ht="25.5">
      <c r="A122" s="1" t="s">
        <v>171</v>
      </c>
      <c r="E122" s="27" t="s">
        <v>1499</v>
      </c>
    </row>
    <row r="123">
      <c r="A123" s="1" t="s">
        <v>172</v>
      </c>
    </row>
    <row r="124">
      <c r="A124" s="1" t="s">
        <v>173</v>
      </c>
      <c r="E124" s="27" t="s">
        <v>167</v>
      </c>
    </row>
    <row r="125" ht="25.5">
      <c r="A125" s="1" t="s">
        <v>165</v>
      </c>
      <c r="B125" s="1">
        <v>29</v>
      </c>
      <c r="C125" s="26" t="s">
        <v>1500</v>
      </c>
      <c r="D125" t="s">
        <v>167</v>
      </c>
      <c r="E125" s="27" t="s">
        <v>1501</v>
      </c>
      <c r="F125" s="28" t="s">
        <v>201</v>
      </c>
      <c r="G125" s="29">
        <v>32</v>
      </c>
      <c r="H125" s="28">
        <v>0.00013999999999999999</v>
      </c>
      <c r="I125" s="30">
        <f>ROUND(G125*H125,P4)</f>
        <v>0</v>
      </c>
      <c r="L125" s="31">
        <v>0</v>
      </c>
      <c r="M125" s="24">
        <f>ROUND(G125*L125,P4)</f>
        <v>0</v>
      </c>
      <c r="N125" s="25" t="s">
        <v>185</v>
      </c>
      <c r="O125" s="32">
        <f>M125*AA125</f>
        <v>0</v>
      </c>
      <c r="P125" s="1">
        <v>3</v>
      </c>
      <c r="AA125" s="1">
        <f>IF(P125=1,$O$3,IF(P125=2,$O$4,$O$5))</f>
        <v>0</v>
      </c>
    </row>
    <row r="126" ht="25.5">
      <c r="A126" s="1" t="s">
        <v>171</v>
      </c>
      <c r="E126" s="27" t="s">
        <v>1501</v>
      </c>
    </row>
    <row r="127">
      <c r="A127" s="1" t="s">
        <v>172</v>
      </c>
    </row>
    <row r="128">
      <c r="A128" s="1" t="s">
        <v>173</v>
      </c>
      <c r="E128" s="27" t="s">
        <v>167</v>
      </c>
    </row>
    <row r="129">
      <c r="A129" s="1" t="s">
        <v>162</v>
      </c>
      <c r="C129" s="22" t="s">
        <v>1502</v>
      </c>
      <c r="E129" s="23" t="s">
        <v>1503</v>
      </c>
      <c r="L129" s="24">
        <f>SUMIFS(L130:L185,A130:A185,"P")</f>
        <v>0</v>
      </c>
      <c r="M129" s="24">
        <f>SUMIFS(M130:M185,A130:A185,"P")</f>
        <v>0</v>
      </c>
      <c r="N129" s="25"/>
    </row>
    <row r="130" ht="25.5">
      <c r="A130" s="1" t="s">
        <v>165</v>
      </c>
      <c r="B130" s="1">
        <v>35</v>
      </c>
      <c r="C130" s="26" t="s">
        <v>1504</v>
      </c>
      <c r="D130" t="s">
        <v>167</v>
      </c>
      <c r="E130" s="27" t="s">
        <v>1505</v>
      </c>
      <c r="F130" s="28" t="s">
        <v>201</v>
      </c>
      <c r="G130" s="29">
        <v>1</v>
      </c>
      <c r="H130" s="28">
        <v>0.021499999999999998</v>
      </c>
      <c r="I130" s="30">
        <f>ROUND(G130*H130,P4)</f>
        <v>0</v>
      </c>
      <c r="L130" s="31">
        <v>0</v>
      </c>
      <c r="M130" s="24">
        <f>ROUND(G130*L130,P4)</f>
        <v>0</v>
      </c>
      <c r="N130" s="25" t="s">
        <v>185</v>
      </c>
      <c r="O130" s="32">
        <f>M130*AA130</f>
        <v>0</v>
      </c>
      <c r="P130" s="1">
        <v>3</v>
      </c>
      <c r="AA130" s="1">
        <f>IF(P130=1,$O$3,IF(P130=2,$O$4,$O$5))</f>
        <v>0</v>
      </c>
    </row>
    <row r="131" ht="25.5">
      <c r="A131" s="1" t="s">
        <v>171</v>
      </c>
      <c r="E131" s="27" t="s">
        <v>1505</v>
      </c>
    </row>
    <row r="132">
      <c r="A132" s="1" t="s">
        <v>172</v>
      </c>
    </row>
    <row r="133">
      <c r="A133" s="1" t="s">
        <v>173</v>
      </c>
      <c r="E133" s="27" t="s">
        <v>167</v>
      </c>
    </row>
    <row r="134" ht="25.5">
      <c r="A134" s="1" t="s">
        <v>165</v>
      </c>
      <c r="B134" s="1">
        <v>32</v>
      </c>
      <c r="C134" s="26" t="s">
        <v>1506</v>
      </c>
      <c r="D134" t="s">
        <v>167</v>
      </c>
      <c r="E134" s="27" t="s">
        <v>1507</v>
      </c>
      <c r="F134" s="28" t="s">
        <v>201</v>
      </c>
      <c r="G134" s="29">
        <v>1</v>
      </c>
      <c r="H134" s="28">
        <v>0.015389999999999999</v>
      </c>
      <c r="I134" s="30">
        <f>ROUND(G134*H134,P4)</f>
        <v>0</v>
      </c>
      <c r="L134" s="31">
        <v>0</v>
      </c>
      <c r="M134" s="24">
        <f>ROUND(G134*L134,P4)</f>
        <v>0</v>
      </c>
      <c r="N134" s="25" t="s">
        <v>185</v>
      </c>
      <c r="O134" s="32">
        <f>M134*AA134</f>
        <v>0</v>
      </c>
      <c r="P134" s="1">
        <v>3</v>
      </c>
      <c r="AA134" s="1">
        <f>IF(P134=1,$O$3,IF(P134=2,$O$4,$O$5))</f>
        <v>0</v>
      </c>
    </row>
    <row r="135" ht="25.5">
      <c r="A135" s="1" t="s">
        <v>171</v>
      </c>
      <c r="E135" s="27" t="s">
        <v>1507</v>
      </c>
    </row>
    <row r="136">
      <c r="A136" s="1" t="s">
        <v>172</v>
      </c>
    </row>
    <row r="137">
      <c r="A137" s="1" t="s">
        <v>173</v>
      </c>
      <c r="E137" s="27" t="s">
        <v>167</v>
      </c>
    </row>
    <row r="138" ht="25.5">
      <c r="A138" s="1" t="s">
        <v>165</v>
      </c>
      <c r="B138" s="1">
        <v>33</v>
      </c>
      <c r="C138" s="26" t="s">
        <v>1508</v>
      </c>
      <c r="D138" t="s">
        <v>167</v>
      </c>
      <c r="E138" s="27" t="s">
        <v>1509</v>
      </c>
      <c r="F138" s="28" t="s">
        <v>201</v>
      </c>
      <c r="G138" s="29">
        <v>2</v>
      </c>
      <c r="H138" s="28">
        <v>0.018499999999999999</v>
      </c>
      <c r="I138" s="30">
        <f>ROUND(G138*H138,P4)</f>
        <v>0</v>
      </c>
      <c r="L138" s="31">
        <v>0</v>
      </c>
      <c r="M138" s="24">
        <f>ROUND(G138*L138,P4)</f>
        <v>0</v>
      </c>
      <c r="N138" s="25" t="s">
        <v>185</v>
      </c>
      <c r="O138" s="32">
        <f>M138*AA138</f>
        <v>0</v>
      </c>
      <c r="P138" s="1">
        <v>3</v>
      </c>
      <c r="AA138" s="1">
        <f>IF(P138=1,$O$3,IF(P138=2,$O$4,$O$5))</f>
        <v>0</v>
      </c>
    </row>
    <row r="139" ht="25.5">
      <c r="A139" s="1" t="s">
        <v>171</v>
      </c>
      <c r="E139" s="27" t="s">
        <v>1509</v>
      </c>
    </row>
    <row r="140">
      <c r="A140" s="1" t="s">
        <v>172</v>
      </c>
    </row>
    <row r="141">
      <c r="A141" s="1" t="s">
        <v>173</v>
      </c>
      <c r="E141" s="27" t="s">
        <v>167</v>
      </c>
    </row>
    <row r="142" ht="25.5">
      <c r="A142" s="1" t="s">
        <v>165</v>
      </c>
      <c r="B142" s="1">
        <v>40</v>
      </c>
      <c r="C142" s="26" t="s">
        <v>1510</v>
      </c>
      <c r="D142" t="s">
        <v>167</v>
      </c>
      <c r="E142" s="27" t="s">
        <v>1511</v>
      </c>
      <c r="F142" s="28" t="s">
        <v>201</v>
      </c>
      <c r="G142" s="29">
        <v>14</v>
      </c>
      <c r="H142" s="28">
        <v>0.032599999999999997</v>
      </c>
      <c r="I142" s="30">
        <f>ROUND(G142*H142,P4)</f>
        <v>0</v>
      </c>
      <c r="L142" s="31">
        <v>0</v>
      </c>
      <c r="M142" s="24">
        <f>ROUND(G142*L142,P4)</f>
        <v>0</v>
      </c>
      <c r="N142" s="25" t="s">
        <v>185</v>
      </c>
      <c r="O142" s="32">
        <f>M142*AA142</f>
        <v>0</v>
      </c>
      <c r="P142" s="1">
        <v>3</v>
      </c>
      <c r="AA142" s="1">
        <f>IF(P142=1,$O$3,IF(P142=2,$O$4,$O$5))</f>
        <v>0</v>
      </c>
    </row>
    <row r="143" ht="25.5">
      <c r="A143" s="1" t="s">
        <v>171</v>
      </c>
      <c r="E143" s="27" t="s">
        <v>1511</v>
      </c>
    </row>
    <row r="144">
      <c r="A144" s="1" t="s">
        <v>172</v>
      </c>
    </row>
    <row r="145">
      <c r="A145" s="1" t="s">
        <v>173</v>
      </c>
      <c r="E145" s="27" t="s">
        <v>167</v>
      </c>
    </row>
    <row r="146" ht="25.5">
      <c r="A146" s="1" t="s">
        <v>165</v>
      </c>
      <c r="B146" s="1">
        <v>36</v>
      </c>
      <c r="C146" s="26" t="s">
        <v>1512</v>
      </c>
      <c r="D146" t="s">
        <v>167</v>
      </c>
      <c r="E146" s="27" t="s">
        <v>1513</v>
      </c>
      <c r="F146" s="28" t="s">
        <v>201</v>
      </c>
      <c r="G146" s="29">
        <v>2</v>
      </c>
      <c r="H146" s="28">
        <v>0.019120000000000002</v>
      </c>
      <c r="I146" s="30">
        <f>ROUND(G146*H146,P4)</f>
        <v>0</v>
      </c>
      <c r="L146" s="31">
        <v>0</v>
      </c>
      <c r="M146" s="24">
        <f>ROUND(G146*L146,P4)</f>
        <v>0</v>
      </c>
      <c r="N146" s="25" t="s">
        <v>185</v>
      </c>
      <c r="O146" s="32">
        <f>M146*AA146</f>
        <v>0</v>
      </c>
      <c r="P146" s="1">
        <v>3</v>
      </c>
      <c r="AA146" s="1">
        <f>IF(P146=1,$O$3,IF(P146=2,$O$4,$O$5))</f>
        <v>0</v>
      </c>
    </row>
    <row r="147" ht="25.5">
      <c r="A147" s="1" t="s">
        <v>171</v>
      </c>
      <c r="E147" s="27" t="s">
        <v>1513</v>
      </c>
    </row>
    <row r="148">
      <c r="A148" s="1" t="s">
        <v>172</v>
      </c>
    </row>
    <row r="149">
      <c r="A149" s="1" t="s">
        <v>173</v>
      </c>
      <c r="E149" s="27" t="s">
        <v>167</v>
      </c>
    </row>
    <row r="150" ht="25.5">
      <c r="A150" s="1" t="s">
        <v>165</v>
      </c>
      <c r="B150" s="1">
        <v>39</v>
      </c>
      <c r="C150" s="26" t="s">
        <v>1514</v>
      </c>
      <c r="D150" t="s">
        <v>167</v>
      </c>
      <c r="E150" s="27" t="s">
        <v>1515</v>
      </c>
      <c r="F150" s="28" t="s">
        <v>201</v>
      </c>
      <c r="G150" s="29">
        <v>1</v>
      </c>
      <c r="H150" s="28">
        <v>0.028000000000000001</v>
      </c>
      <c r="I150" s="30">
        <f>ROUND(G150*H150,P4)</f>
        <v>0</v>
      </c>
      <c r="L150" s="31">
        <v>0</v>
      </c>
      <c r="M150" s="24">
        <f>ROUND(G150*L150,P4)</f>
        <v>0</v>
      </c>
      <c r="N150" s="25" t="s">
        <v>185</v>
      </c>
      <c r="O150" s="32">
        <f>M150*AA150</f>
        <v>0</v>
      </c>
      <c r="P150" s="1">
        <v>3</v>
      </c>
      <c r="AA150" s="1">
        <f>IF(P150=1,$O$3,IF(P150=2,$O$4,$O$5))</f>
        <v>0</v>
      </c>
    </row>
    <row r="151" ht="25.5">
      <c r="A151" s="1" t="s">
        <v>171</v>
      </c>
      <c r="E151" s="27" t="s">
        <v>1515</v>
      </c>
    </row>
    <row r="152">
      <c r="A152" s="1" t="s">
        <v>172</v>
      </c>
    </row>
    <row r="153">
      <c r="A153" s="1" t="s">
        <v>173</v>
      </c>
      <c r="E153" s="27" t="s">
        <v>167</v>
      </c>
    </row>
    <row r="154" ht="25.5">
      <c r="A154" s="1" t="s">
        <v>165</v>
      </c>
      <c r="B154" s="1">
        <v>37</v>
      </c>
      <c r="C154" s="26" t="s">
        <v>1516</v>
      </c>
      <c r="D154" t="s">
        <v>167</v>
      </c>
      <c r="E154" s="27" t="s">
        <v>1517</v>
      </c>
      <c r="F154" s="28" t="s">
        <v>201</v>
      </c>
      <c r="G154" s="29">
        <v>5</v>
      </c>
      <c r="H154" s="28">
        <v>0.02385</v>
      </c>
      <c r="I154" s="30">
        <f>ROUND(G154*H154,P4)</f>
        <v>0</v>
      </c>
      <c r="L154" s="31">
        <v>0</v>
      </c>
      <c r="M154" s="24">
        <f>ROUND(G154*L154,P4)</f>
        <v>0</v>
      </c>
      <c r="N154" s="25" t="s">
        <v>185</v>
      </c>
      <c r="O154" s="32">
        <f>M154*AA154</f>
        <v>0</v>
      </c>
      <c r="P154" s="1">
        <v>3</v>
      </c>
      <c r="AA154" s="1">
        <f>IF(P154=1,$O$3,IF(P154=2,$O$4,$O$5))</f>
        <v>0</v>
      </c>
    </row>
    <row r="155" ht="25.5">
      <c r="A155" s="1" t="s">
        <v>171</v>
      </c>
      <c r="E155" s="27" t="s">
        <v>1517</v>
      </c>
    </row>
    <row r="156">
      <c r="A156" s="1" t="s">
        <v>172</v>
      </c>
    </row>
    <row r="157">
      <c r="A157" s="1" t="s">
        <v>173</v>
      </c>
      <c r="E157" s="27" t="s">
        <v>167</v>
      </c>
    </row>
    <row r="158" ht="25.5">
      <c r="A158" s="1" t="s">
        <v>165</v>
      </c>
      <c r="B158" s="1">
        <v>38</v>
      </c>
      <c r="C158" s="26" t="s">
        <v>1518</v>
      </c>
      <c r="D158" t="s">
        <v>167</v>
      </c>
      <c r="E158" s="27" t="s">
        <v>1519</v>
      </c>
      <c r="F158" s="28" t="s">
        <v>201</v>
      </c>
      <c r="G158" s="29">
        <v>3</v>
      </c>
      <c r="H158" s="28">
        <v>0.026499999999999999</v>
      </c>
      <c r="I158" s="30">
        <f>ROUND(G158*H158,P4)</f>
        <v>0</v>
      </c>
      <c r="L158" s="31">
        <v>0</v>
      </c>
      <c r="M158" s="24">
        <f>ROUND(G158*L158,P4)</f>
        <v>0</v>
      </c>
      <c r="N158" s="25" t="s">
        <v>185</v>
      </c>
      <c r="O158" s="32">
        <f>M158*AA158</f>
        <v>0</v>
      </c>
      <c r="P158" s="1">
        <v>3</v>
      </c>
      <c r="AA158" s="1">
        <f>IF(P158=1,$O$3,IF(P158=2,$O$4,$O$5))</f>
        <v>0</v>
      </c>
    </row>
    <row r="159" ht="25.5">
      <c r="A159" s="1" t="s">
        <v>171</v>
      </c>
      <c r="E159" s="27" t="s">
        <v>1519</v>
      </c>
    </row>
    <row r="160">
      <c r="A160" s="1" t="s">
        <v>172</v>
      </c>
    </row>
    <row r="161">
      <c r="A161" s="1" t="s">
        <v>173</v>
      </c>
      <c r="E161" s="27" t="s">
        <v>167</v>
      </c>
    </row>
    <row r="162" ht="25.5">
      <c r="A162" s="1" t="s">
        <v>165</v>
      </c>
      <c r="B162" s="1">
        <v>41</v>
      </c>
      <c r="C162" s="26" t="s">
        <v>1520</v>
      </c>
      <c r="D162" t="s">
        <v>167</v>
      </c>
      <c r="E162" s="27" t="s">
        <v>1521</v>
      </c>
      <c r="F162" s="28" t="s">
        <v>201</v>
      </c>
      <c r="G162" s="29">
        <v>3</v>
      </c>
      <c r="H162" s="28">
        <v>0.053900000000000003</v>
      </c>
      <c r="I162" s="30">
        <f>ROUND(G162*H162,P4)</f>
        <v>0</v>
      </c>
      <c r="L162" s="31">
        <v>0</v>
      </c>
      <c r="M162" s="24">
        <f>ROUND(G162*L162,P4)</f>
        <v>0</v>
      </c>
      <c r="N162" s="25" t="s">
        <v>185</v>
      </c>
      <c r="O162" s="32">
        <f>M162*AA162</f>
        <v>0</v>
      </c>
      <c r="P162" s="1">
        <v>3</v>
      </c>
      <c r="AA162" s="1">
        <f>IF(P162=1,$O$3,IF(P162=2,$O$4,$O$5))</f>
        <v>0</v>
      </c>
    </row>
    <row r="163" ht="25.5">
      <c r="A163" s="1" t="s">
        <v>171</v>
      </c>
      <c r="E163" s="27" t="s">
        <v>1521</v>
      </c>
    </row>
    <row r="164">
      <c r="A164" s="1" t="s">
        <v>172</v>
      </c>
    </row>
    <row r="165">
      <c r="A165" s="1" t="s">
        <v>173</v>
      </c>
      <c r="E165" s="27" t="s">
        <v>167</v>
      </c>
    </row>
    <row r="166" ht="25.5">
      <c r="A166" s="1" t="s">
        <v>165</v>
      </c>
      <c r="B166" s="1">
        <v>30</v>
      </c>
      <c r="C166" s="26" t="s">
        <v>1522</v>
      </c>
      <c r="D166" t="s">
        <v>167</v>
      </c>
      <c r="E166" s="27" t="s">
        <v>1523</v>
      </c>
      <c r="F166" s="28" t="s">
        <v>201</v>
      </c>
      <c r="G166" s="29">
        <v>32</v>
      </c>
      <c r="H166" s="28">
        <v>0</v>
      </c>
      <c r="I166" s="30">
        <f>ROUND(G166*H166,P4)</f>
        <v>0</v>
      </c>
      <c r="L166" s="31">
        <v>0</v>
      </c>
      <c r="M166" s="24">
        <f>ROUND(G166*L166,P4)</f>
        <v>0</v>
      </c>
      <c r="N166" s="25" t="s">
        <v>185</v>
      </c>
      <c r="O166" s="32">
        <f>M166*AA166</f>
        <v>0</v>
      </c>
      <c r="P166" s="1">
        <v>3</v>
      </c>
      <c r="AA166" s="1">
        <f>IF(P166=1,$O$3,IF(P166=2,$O$4,$O$5))</f>
        <v>0</v>
      </c>
    </row>
    <row r="167" ht="25.5">
      <c r="A167" s="1" t="s">
        <v>171</v>
      </c>
      <c r="E167" s="27" t="s">
        <v>1523</v>
      </c>
    </row>
    <row r="168">
      <c r="A168" s="1" t="s">
        <v>172</v>
      </c>
    </row>
    <row r="169">
      <c r="A169" s="1" t="s">
        <v>173</v>
      </c>
      <c r="E169" s="27" t="s">
        <v>167</v>
      </c>
    </row>
    <row r="170">
      <c r="A170" s="1" t="s">
        <v>165</v>
      </c>
      <c r="B170" s="1">
        <v>31</v>
      </c>
      <c r="C170" s="26" t="s">
        <v>1524</v>
      </c>
      <c r="D170" t="s">
        <v>167</v>
      </c>
      <c r="E170" s="27" t="s">
        <v>1525</v>
      </c>
      <c r="F170" s="28" t="s">
        <v>201</v>
      </c>
      <c r="G170" s="29">
        <v>3</v>
      </c>
      <c r="H170" s="28">
        <v>0</v>
      </c>
      <c r="I170" s="30">
        <f>ROUND(G170*H170,P4)</f>
        <v>0</v>
      </c>
      <c r="L170" s="31">
        <v>0</v>
      </c>
      <c r="M170" s="24">
        <f>ROUND(G170*L170,P4)</f>
        <v>0</v>
      </c>
      <c r="N170" s="25" t="s">
        <v>185</v>
      </c>
      <c r="O170" s="32">
        <f>M170*AA170</f>
        <v>0</v>
      </c>
      <c r="P170" s="1">
        <v>3</v>
      </c>
      <c r="AA170" s="1">
        <f>IF(P170=1,$O$3,IF(P170=2,$O$4,$O$5))</f>
        <v>0</v>
      </c>
    </row>
    <row r="171">
      <c r="A171" s="1" t="s">
        <v>171</v>
      </c>
      <c r="E171" s="27" t="s">
        <v>1525</v>
      </c>
    </row>
    <row r="172">
      <c r="A172" s="1" t="s">
        <v>172</v>
      </c>
    </row>
    <row r="173">
      <c r="A173" s="1" t="s">
        <v>173</v>
      </c>
      <c r="E173" s="27" t="s">
        <v>167</v>
      </c>
    </row>
    <row r="174">
      <c r="A174" s="1" t="s">
        <v>165</v>
      </c>
      <c r="B174" s="1">
        <v>34</v>
      </c>
      <c r="C174" s="26" t="s">
        <v>1526</v>
      </c>
      <c r="D174" t="s">
        <v>167</v>
      </c>
      <c r="E174" s="27" t="s">
        <v>1527</v>
      </c>
      <c r="F174" s="28" t="s">
        <v>201</v>
      </c>
      <c r="G174" s="29">
        <v>29</v>
      </c>
      <c r="H174" s="28">
        <v>0</v>
      </c>
      <c r="I174" s="30">
        <f>ROUND(G174*H174,P4)</f>
        <v>0</v>
      </c>
      <c r="L174" s="31">
        <v>0</v>
      </c>
      <c r="M174" s="24">
        <f>ROUND(G174*L174,P4)</f>
        <v>0</v>
      </c>
      <c r="N174" s="25" t="s">
        <v>185</v>
      </c>
      <c r="O174" s="32">
        <f>M174*AA174</f>
        <v>0</v>
      </c>
      <c r="P174" s="1">
        <v>3</v>
      </c>
      <c r="AA174" s="1">
        <f>IF(P174=1,$O$3,IF(P174=2,$O$4,$O$5))</f>
        <v>0</v>
      </c>
    </row>
    <row r="175">
      <c r="A175" s="1" t="s">
        <v>171</v>
      </c>
      <c r="E175" s="27" t="s">
        <v>1527</v>
      </c>
    </row>
    <row r="176">
      <c r="A176" s="1" t="s">
        <v>172</v>
      </c>
    </row>
    <row r="177">
      <c r="A177" s="1" t="s">
        <v>173</v>
      </c>
      <c r="E177" s="27" t="s">
        <v>167</v>
      </c>
    </row>
    <row r="178">
      <c r="A178" s="1" t="s">
        <v>165</v>
      </c>
      <c r="B178" s="1">
        <v>42</v>
      </c>
      <c r="C178" s="26" t="s">
        <v>1528</v>
      </c>
      <c r="D178" t="s">
        <v>167</v>
      </c>
      <c r="E178" s="27" t="s">
        <v>1529</v>
      </c>
      <c r="F178" s="28" t="s">
        <v>447</v>
      </c>
      <c r="G178" s="29">
        <v>45</v>
      </c>
      <c r="H178" s="28">
        <v>0</v>
      </c>
      <c r="I178" s="30">
        <f>ROUND(G178*H178,P4)</f>
        <v>0</v>
      </c>
      <c r="L178" s="31">
        <v>0</v>
      </c>
      <c r="M178" s="24">
        <f>ROUND(G178*L178,P4)</f>
        <v>0</v>
      </c>
      <c r="N178" s="25" t="s">
        <v>185</v>
      </c>
      <c r="O178" s="32">
        <f>M178*AA178</f>
        <v>0</v>
      </c>
      <c r="P178" s="1">
        <v>3</v>
      </c>
      <c r="AA178" s="1">
        <f>IF(P178=1,$O$3,IF(P178=2,$O$4,$O$5))</f>
        <v>0</v>
      </c>
    </row>
    <row r="179">
      <c r="A179" s="1" t="s">
        <v>171</v>
      </c>
      <c r="E179" s="27" t="s">
        <v>1529</v>
      </c>
    </row>
    <row r="180">
      <c r="A180" s="1" t="s">
        <v>172</v>
      </c>
    </row>
    <row r="181">
      <c r="A181" s="1" t="s">
        <v>173</v>
      </c>
      <c r="E181" s="27" t="s">
        <v>167</v>
      </c>
    </row>
    <row r="182" ht="25.5">
      <c r="A182" s="1" t="s">
        <v>165</v>
      </c>
      <c r="B182" s="1">
        <v>43</v>
      </c>
      <c r="C182" s="26" t="s">
        <v>1530</v>
      </c>
      <c r="D182" t="s">
        <v>167</v>
      </c>
      <c r="E182" s="27" t="s">
        <v>1531</v>
      </c>
      <c r="F182" s="28" t="s">
        <v>432</v>
      </c>
      <c r="G182" s="29">
        <v>0.95699999999999996</v>
      </c>
      <c r="H182" s="28">
        <v>0</v>
      </c>
      <c r="I182" s="30">
        <f>ROUND(G182*H182,P4)</f>
        <v>0</v>
      </c>
      <c r="L182" s="31">
        <v>0</v>
      </c>
      <c r="M182" s="24">
        <f>ROUND(G182*L182,P4)</f>
        <v>0</v>
      </c>
      <c r="N182" s="25" t="s">
        <v>185</v>
      </c>
      <c r="O182" s="32">
        <f>M182*AA182</f>
        <v>0</v>
      </c>
      <c r="P182" s="1">
        <v>3</v>
      </c>
      <c r="AA182" s="1">
        <f>IF(P182=1,$O$3,IF(P182=2,$O$4,$O$5))</f>
        <v>0</v>
      </c>
    </row>
    <row r="183" ht="25.5">
      <c r="A183" s="1" t="s">
        <v>171</v>
      </c>
      <c r="E183" s="27" t="s">
        <v>1531</v>
      </c>
    </row>
    <row r="184">
      <c r="A184" s="1" t="s">
        <v>172</v>
      </c>
    </row>
    <row r="185">
      <c r="A185" s="1" t="s">
        <v>173</v>
      </c>
      <c r="E185" s="27" t="s">
        <v>167</v>
      </c>
    </row>
    <row r="186">
      <c r="A186" s="1" t="s">
        <v>162</v>
      </c>
      <c r="C186" s="22" t="s">
        <v>486</v>
      </c>
      <c r="E186" s="23" t="s">
        <v>487</v>
      </c>
      <c r="L186" s="24">
        <f>SUMIFS(L187:L194,A187:A194,"P")</f>
        <v>0</v>
      </c>
      <c r="M186" s="24">
        <f>SUMIFS(M187:M194,A187:A194,"P")</f>
        <v>0</v>
      </c>
      <c r="N186" s="25"/>
    </row>
    <row r="187" ht="25.5">
      <c r="A187" s="1" t="s">
        <v>165</v>
      </c>
      <c r="B187" s="1">
        <v>44</v>
      </c>
      <c r="C187" s="26" t="s">
        <v>1532</v>
      </c>
      <c r="D187" t="s">
        <v>167</v>
      </c>
      <c r="E187" s="27" t="s">
        <v>1533</v>
      </c>
      <c r="F187" s="28" t="s">
        <v>192</v>
      </c>
      <c r="G187" s="29">
        <v>5</v>
      </c>
      <c r="H187" s="28">
        <v>3.0000000000000001E-05</v>
      </c>
      <c r="I187" s="30">
        <f>ROUND(G187*H187,P4)</f>
        <v>0</v>
      </c>
      <c r="L187" s="31">
        <v>0</v>
      </c>
      <c r="M187" s="24">
        <f>ROUND(G187*L187,P4)</f>
        <v>0</v>
      </c>
      <c r="N187" s="25" t="s">
        <v>185</v>
      </c>
      <c r="O187" s="32">
        <f>M187*AA187</f>
        <v>0</v>
      </c>
      <c r="P187" s="1">
        <v>3</v>
      </c>
      <c r="AA187" s="1">
        <f>IF(P187=1,$O$3,IF(P187=2,$O$4,$O$5))</f>
        <v>0</v>
      </c>
    </row>
    <row r="188" ht="25.5">
      <c r="A188" s="1" t="s">
        <v>171</v>
      </c>
      <c r="E188" s="27" t="s">
        <v>1533</v>
      </c>
    </row>
    <row r="189">
      <c r="A189" s="1" t="s">
        <v>172</v>
      </c>
    </row>
    <row r="190">
      <c r="A190" s="1" t="s">
        <v>173</v>
      </c>
      <c r="E190" s="27" t="s">
        <v>167</v>
      </c>
    </row>
    <row r="191" ht="25.5">
      <c r="A191" s="1" t="s">
        <v>165</v>
      </c>
      <c r="B191" s="1">
        <v>45</v>
      </c>
      <c r="C191" s="26" t="s">
        <v>1534</v>
      </c>
      <c r="D191" t="s">
        <v>167</v>
      </c>
      <c r="E191" s="27" t="s">
        <v>1535</v>
      </c>
      <c r="F191" s="28" t="s">
        <v>192</v>
      </c>
      <c r="G191" s="29">
        <v>5</v>
      </c>
      <c r="H191" s="28">
        <v>2.9E-05</v>
      </c>
      <c r="I191" s="30">
        <f>ROUND(G191*H191,P4)</f>
        <v>0</v>
      </c>
      <c r="L191" s="31">
        <v>0</v>
      </c>
      <c r="M191" s="24">
        <f>ROUND(G191*L191,P4)</f>
        <v>0</v>
      </c>
      <c r="N191" s="25" t="s">
        <v>185</v>
      </c>
      <c r="O191" s="32">
        <f>M191*AA191</f>
        <v>0</v>
      </c>
      <c r="P191" s="1">
        <v>3</v>
      </c>
      <c r="AA191" s="1">
        <f>IF(P191=1,$O$3,IF(P191=2,$O$4,$O$5))</f>
        <v>0</v>
      </c>
    </row>
    <row r="192" ht="25.5">
      <c r="A192" s="1" t="s">
        <v>171</v>
      </c>
      <c r="E192" s="27" t="s">
        <v>1535</v>
      </c>
    </row>
    <row r="193">
      <c r="A193" s="1" t="s">
        <v>172</v>
      </c>
    </row>
    <row r="194">
      <c r="A194" s="1" t="s">
        <v>173</v>
      </c>
      <c r="E194" s="27" t="s">
        <v>167</v>
      </c>
    </row>
    <row r="195">
      <c r="A195" s="1" t="s">
        <v>162</v>
      </c>
      <c r="C195" s="22" t="s">
        <v>180</v>
      </c>
      <c r="E195" s="23" t="s">
        <v>181</v>
      </c>
      <c r="L195" s="24">
        <f>SUMIFS(L196:L203,A196:A203,"P")</f>
        <v>0</v>
      </c>
      <c r="M195" s="24">
        <f>SUMIFS(M196:M203,A196:A203,"P")</f>
        <v>0</v>
      </c>
      <c r="N195" s="25"/>
    </row>
    <row r="196">
      <c r="A196" s="1" t="s">
        <v>165</v>
      </c>
      <c r="B196" s="1">
        <v>46</v>
      </c>
      <c r="C196" s="26" t="s">
        <v>1536</v>
      </c>
      <c r="D196" t="s">
        <v>167</v>
      </c>
      <c r="E196" s="27" t="s">
        <v>1537</v>
      </c>
      <c r="F196" s="28" t="s">
        <v>169</v>
      </c>
      <c r="G196" s="29">
        <v>1</v>
      </c>
      <c r="H196" s="28">
        <v>0</v>
      </c>
      <c r="I196" s="30">
        <f>ROUND(G196*H196,P4)</f>
        <v>0</v>
      </c>
      <c r="L196" s="31">
        <v>0</v>
      </c>
      <c r="M196" s="24">
        <f>ROUND(G196*L196,P4)</f>
        <v>0</v>
      </c>
      <c r="N196" s="25" t="s">
        <v>185</v>
      </c>
      <c r="O196" s="32">
        <f>M196*AA196</f>
        <v>0</v>
      </c>
      <c r="P196" s="1">
        <v>3</v>
      </c>
      <c r="AA196" s="1">
        <f>IF(P196=1,$O$3,IF(P196=2,$O$4,$O$5))</f>
        <v>0</v>
      </c>
    </row>
    <row r="197">
      <c r="A197" s="1" t="s">
        <v>171</v>
      </c>
      <c r="E197" s="27" t="s">
        <v>1537</v>
      </c>
    </row>
    <row r="198" ht="25.5">
      <c r="A198" s="1" t="s">
        <v>172</v>
      </c>
      <c r="E198" s="33" t="s">
        <v>1538</v>
      </c>
    </row>
    <row r="199">
      <c r="A199" s="1" t="s">
        <v>173</v>
      </c>
      <c r="E199" s="27" t="s">
        <v>167</v>
      </c>
    </row>
    <row r="200">
      <c r="A200" s="1" t="s">
        <v>165</v>
      </c>
      <c r="B200" s="1">
        <v>47</v>
      </c>
      <c r="C200" s="26" t="s">
        <v>1539</v>
      </c>
      <c r="D200" t="s">
        <v>167</v>
      </c>
      <c r="E200" s="27" t="s">
        <v>1540</v>
      </c>
      <c r="F200" s="28" t="s">
        <v>184</v>
      </c>
      <c r="G200" s="29">
        <v>98</v>
      </c>
      <c r="H200" s="28">
        <v>0</v>
      </c>
      <c r="I200" s="30">
        <f>ROUND(G200*H200,P4)</f>
        <v>0</v>
      </c>
      <c r="L200" s="31">
        <v>0</v>
      </c>
      <c r="M200" s="24">
        <f>ROUND(G200*L200,P4)</f>
        <v>0</v>
      </c>
      <c r="N200" s="25" t="s">
        <v>185</v>
      </c>
      <c r="O200" s="32">
        <f>M200*AA200</f>
        <v>0</v>
      </c>
      <c r="P200" s="1">
        <v>3</v>
      </c>
      <c r="AA200" s="1">
        <f>IF(P200=1,$O$3,IF(P200=2,$O$4,$O$5))</f>
        <v>0</v>
      </c>
    </row>
    <row r="201">
      <c r="A201" s="1" t="s">
        <v>171</v>
      </c>
      <c r="E201" s="27" t="s">
        <v>1540</v>
      </c>
    </row>
    <row r="202" ht="38.25">
      <c r="A202" s="1" t="s">
        <v>172</v>
      </c>
      <c r="E202" s="33" t="s">
        <v>1541</v>
      </c>
    </row>
    <row r="203">
      <c r="A203" s="1" t="s">
        <v>173</v>
      </c>
      <c r="E203" s="27" t="s">
        <v>167</v>
      </c>
    </row>
  </sheetData>
  <sheetProtection sheet="1" objects="1" scenarios="1" spinCount="100000" saltValue="imTJi46edsIkZDmG4BoTYE0JmxOEbKNjyDDk32mlaPnGfX7BqP/7q6itteKDUFKIG23bgQXCkkq5JyOk1YQqNg==" hashValue="1mGAmwkTPrppDG4LN+HdoF/4pvGfWYteACVOjCXbfZb26BVCi8cCFy4A7BDOlusQQI7UmZEeTaZUV9/3X90TE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COUNTIFS(L8:L216,"=0",A8:A216,"P")+COUNTIFS(L8:L216,"",A8:A216,"P")+SUM(Q8:Q216)</f>
        <v>0</v>
      </c>
    </row>
    <row r="8">
      <c r="A8" s="1" t="s">
        <v>160</v>
      </c>
      <c r="C8" s="22" t="s">
        <v>1542</v>
      </c>
      <c r="E8" s="23" t="s">
        <v>41</v>
      </c>
      <c r="L8" s="24">
        <f>L9+L178+L191</f>
        <v>0</v>
      </c>
      <c r="M8" s="24">
        <f>M9+M178+M191</f>
        <v>0</v>
      </c>
      <c r="N8" s="25"/>
    </row>
    <row r="9">
      <c r="A9" s="1" t="s">
        <v>162</v>
      </c>
      <c r="C9" s="22" t="s">
        <v>1543</v>
      </c>
      <c r="E9" s="23" t="s">
        <v>1544</v>
      </c>
      <c r="L9" s="24">
        <f>SUMIFS(L10:L177,A10:A177,"P")</f>
        <v>0</v>
      </c>
      <c r="M9" s="24">
        <f>SUMIFS(M10:M177,A10:A177,"P")</f>
        <v>0</v>
      </c>
      <c r="N9" s="25"/>
    </row>
    <row r="10" ht="25.5">
      <c r="A10" s="1" t="s">
        <v>165</v>
      </c>
      <c r="B10" s="1">
        <v>3</v>
      </c>
      <c r="C10" s="26" t="s">
        <v>1545</v>
      </c>
      <c r="D10" t="s">
        <v>167</v>
      </c>
      <c r="E10" s="27" t="s">
        <v>1546</v>
      </c>
      <c r="F10" s="28" t="s">
        <v>1485</v>
      </c>
      <c r="G10" s="29">
        <v>2</v>
      </c>
      <c r="H10" s="28">
        <v>0.0070000000000000001</v>
      </c>
      <c r="I10" s="30">
        <f>ROUND(G10*H10,P4)</f>
        <v>0</v>
      </c>
      <c r="L10" s="31">
        <v>0</v>
      </c>
      <c r="M10" s="24">
        <f>ROUND(G10*L10,P4)</f>
        <v>0</v>
      </c>
      <c r="N10" s="25" t="s">
        <v>185</v>
      </c>
      <c r="O10" s="32">
        <f>M10*AA10</f>
        <v>0</v>
      </c>
      <c r="P10" s="1">
        <v>3</v>
      </c>
      <c r="AA10" s="1">
        <f>IF(P10=1,$O$3,IF(P10=2,$O$4,$O$5))</f>
        <v>0</v>
      </c>
    </row>
    <row r="11" ht="25.5">
      <c r="A11" s="1" t="s">
        <v>171</v>
      </c>
      <c r="E11" s="27" t="s">
        <v>1546</v>
      </c>
    </row>
    <row r="12" ht="38.25">
      <c r="A12" s="1" t="s">
        <v>172</v>
      </c>
      <c r="E12" s="33" t="s">
        <v>1547</v>
      </c>
    </row>
    <row r="13">
      <c r="A13" s="1" t="s">
        <v>173</v>
      </c>
      <c r="E13" s="27" t="s">
        <v>167</v>
      </c>
    </row>
    <row r="14" ht="25.5">
      <c r="A14" s="1" t="s">
        <v>165</v>
      </c>
      <c r="B14" s="1">
        <v>4</v>
      </c>
      <c r="C14" s="26" t="s">
        <v>1548</v>
      </c>
      <c r="D14" t="s">
        <v>167</v>
      </c>
      <c r="E14" s="27" t="s">
        <v>1549</v>
      </c>
      <c r="F14" s="28" t="s">
        <v>1485</v>
      </c>
      <c r="G14" s="29">
        <v>2</v>
      </c>
      <c r="H14" s="28">
        <v>0.0089999999999999993</v>
      </c>
      <c r="I14" s="30">
        <f>ROUND(G14*H14,P4)</f>
        <v>0</v>
      </c>
      <c r="L14" s="31">
        <v>0</v>
      </c>
      <c r="M14" s="24">
        <f>ROUND(G14*L14,P4)</f>
        <v>0</v>
      </c>
      <c r="N14" s="25" t="s">
        <v>185</v>
      </c>
      <c r="O14" s="32">
        <f>M14*AA14</f>
        <v>0</v>
      </c>
      <c r="P14" s="1">
        <v>3</v>
      </c>
      <c r="AA14" s="1">
        <f>IF(P14=1,$O$3,IF(P14=2,$O$4,$O$5))</f>
        <v>0</v>
      </c>
    </row>
    <row r="15" ht="25.5">
      <c r="A15" s="1" t="s">
        <v>171</v>
      </c>
      <c r="E15" s="27" t="s">
        <v>1549</v>
      </c>
    </row>
    <row r="16" ht="38.25">
      <c r="A16" s="1" t="s">
        <v>172</v>
      </c>
      <c r="E16" s="33" t="s">
        <v>1550</v>
      </c>
    </row>
    <row r="17">
      <c r="A17" s="1" t="s">
        <v>173</v>
      </c>
      <c r="E17" s="27" t="s">
        <v>167</v>
      </c>
    </row>
    <row r="18">
      <c r="A18" s="1" t="s">
        <v>165</v>
      </c>
      <c r="B18" s="1">
        <v>6</v>
      </c>
      <c r="C18" s="26" t="s">
        <v>1551</v>
      </c>
      <c r="D18" t="s">
        <v>167</v>
      </c>
      <c r="E18" s="27" t="s">
        <v>1552</v>
      </c>
      <c r="F18" s="28" t="s">
        <v>1485</v>
      </c>
      <c r="G18" s="29">
        <v>1</v>
      </c>
      <c r="H18" s="28">
        <v>0.0155</v>
      </c>
      <c r="I18" s="30">
        <f>ROUND(G18*H18,P4)</f>
        <v>0</v>
      </c>
      <c r="L18" s="31">
        <v>0</v>
      </c>
      <c r="M18" s="24">
        <f>ROUND(G18*L18,P4)</f>
        <v>0</v>
      </c>
      <c r="N18" s="25" t="s">
        <v>185</v>
      </c>
      <c r="O18" s="32">
        <f>M18*AA18</f>
        <v>0</v>
      </c>
      <c r="P18" s="1">
        <v>3</v>
      </c>
      <c r="AA18" s="1">
        <f>IF(P18=1,$O$3,IF(P18=2,$O$4,$O$5))</f>
        <v>0</v>
      </c>
    </row>
    <row r="19">
      <c r="A19" s="1" t="s">
        <v>171</v>
      </c>
      <c r="E19" s="27" t="s">
        <v>1552</v>
      </c>
    </row>
    <row r="20" ht="38.25">
      <c r="A20" s="1" t="s">
        <v>172</v>
      </c>
      <c r="E20" s="33" t="s">
        <v>1553</v>
      </c>
    </row>
    <row r="21">
      <c r="A21" s="1" t="s">
        <v>173</v>
      </c>
      <c r="E21" s="27" t="s">
        <v>167</v>
      </c>
    </row>
    <row r="22" ht="25.5">
      <c r="A22" s="1" t="s">
        <v>165</v>
      </c>
      <c r="B22" s="1">
        <v>1</v>
      </c>
      <c r="C22" s="26" t="s">
        <v>1554</v>
      </c>
      <c r="D22" t="s">
        <v>167</v>
      </c>
      <c r="E22" s="27" t="s">
        <v>1555</v>
      </c>
      <c r="F22" s="28" t="s">
        <v>1485</v>
      </c>
      <c r="G22" s="29">
        <v>1</v>
      </c>
      <c r="H22" s="28">
        <v>0.0080000000000000002</v>
      </c>
      <c r="I22" s="30">
        <f>ROUND(G22*H22,P4)</f>
        <v>0</v>
      </c>
      <c r="L22" s="31">
        <v>0</v>
      </c>
      <c r="M22" s="24">
        <f>ROUND(G22*L22,P4)</f>
        <v>0</v>
      </c>
      <c r="N22" s="25" t="s">
        <v>185</v>
      </c>
      <c r="O22" s="32">
        <f>M22*AA22</f>
        <v>0</v>
      </c>
      <c r="P22" s="1">
        <v>3</v>
      </c>
      <c r="AA22" s="1">
        <f>IF(P22=1,$O$3,IF(P22=2,$O$4,$O$5))</f>
        <v>0</v>
      </c>
    </row>
    <row r="23" ht="25.5">
      <c r="A23" s="1" t="s">
        <v>171</v>
      </c>
      <c r="E23" s="27" t="s">
        <v>1555</v>
      </c>
    </row>
    <row r="24" ht="38.25">
      <c r="A24" s="1" t="s">
        <v>172</v>
      </c>
      <c r="E24" s="33" t="s">
        <v>1556</v>
      </c>
    </row>
    <row r="25">
      <c r="A25" s="1" t="s">
        <v>173</v>
      </c>
      <c r="E25" s="27" t="s">
        <v>167</v>
      </c>
    </row>
    <row r="26" ht="25.5">
      <c r="A26" s="1" t="s">
        <v>165</v>
      </c>
      <c r="B26" s="1">
        <v>2</v>
      </c>
      <c r="C26" s="26" t="s">
        <v>1557</v>
      </c>
      <c r="D26" t="s">
        <v>167</v>
      </c>
      <c r="E26" s="27" t="s">
        <v>1555</v>
      </c>
      <c r="F26" s="28" t="s">
        <v>1485</v>
      </c>
      <c r="G26" s="29">
        <v>1</v>
      </c>
      <c r="H26" s="28">
        <v>0.0080000000000000002</v>
      </c>
      <c r="I26" s="30">
        <f>ROUND(G26*H26,P4)</f>
        <v>0</v>
      </c>
      <c r="L26" s="31">
        <v>0</v>
      </c>
      <c r="M26" s="24">
        <f>ROUND(G26*L26,P4)</f>
        <v>0</v>
      </c>
      <c r="N26" s="25" t="s">
        <v>185</v>
      </c>
      <c r="O26" s="32">
        <f>M26*AA26</f>
        <v>0</v>
      </c>
      <c r="P26" s="1">
        <v>3</v>
      </c>
      <c r="AA26" s="1">
        <f>IF(P26=1,$O$3,IF(P26=2,$O$4,$O$5))</f>
        <v>0</v>
      </c>
    </row>
    <row r="27" ht="25.5">
      <c r="A27" s="1" t="s">
        <v>171</v>
      </c>
      <c r="E27" s="27" t="s">
        <v>1555</v>
      </c>
    </row>
    <row r="28" ht="38.25">
      <c r="A28" s="1" t="s">
        <v>172</v>
      </c>
      <c r="E28" s="33" t="s">
        <v>1558</v>
      </c>
    </row>
    <row r="29">
      <c r="A29" s="1" t="s">
        <v>173</v>
      </c>
      <c r="E29" s="27" t="s">
        <v>167</v>
      </c>
    </row>
    <row r="30">
      <c r="A30" s="1" t="s">
        <v>165</v>
      </c>
      <c r="B30" s="1">
        <v>34</v>
      </c>
      <c r="C30" s="26" t="s">
        <v>1559</v>
      </c>
      <c r="D30" t="s">
        <v>167</v>
      </c>
      <c r="E30" s="27" t="s">
        <v>1560</v>
      </c>
      <c r="F30" s="28" t="s">
        <v>1485</v>
      </c>
      <c r="G30" s="29">
        <v>1</v>
      </c>
      <c r="H30" s="28">
        <v>0.0055999999999999999</v>
      </c>
      <c r="I30" s="30">
        <f>ROUND(G30*H30,P4)</f>
        <v>0</v>
      </c>
      <c r="L30" s="31">
        <v>0</v>
      </c>
      <c r="M30" s="24">
        <f>ROUND(G30*L30,P4)</f>
        <v>0</v>
      </c>
      <c r="N30" s="25" t="s">
        <v>170</v>
      </c>
      <c r="O30" s="32">
        <f>M30*AA30</f>
        <v>0</v>
      </c>
      <c r="P30" s="1">
        <v>3</v>
      </c>
      <c r="AA30" s="1">
        <f>IF(P30=1,$O$3,IF(P30=2,$O$4,$O$5))</f>
        <v>0</v>
      </c>
    </row>
    <row r="31">
      <c r="A31" s="1" t="s">
        <v>171</v>
      </c>
      <c r="E31" s="27" t="s">
        <v>1560</v>
      </c>
    </row>
    <row r="32">
      <c r="A32" s="1" t="s">
        <v>172</v>
      </c>
    </row>
    <row r="33">
      <c r="A33" s="1" t="s">
        <v>173</v>
      </c>
      <c r="E33" s="27" t="s">
        <v>167</v>
      </c>
    </row>
    <row r="34">
      <c r="A34" s="1" t="s">
        <v>165</v>
      </c>
      <c r="B34" s="1">
        <v>24</v>
      </c>
      <c r="C34" s="26" t="s">
        <v>1561</v>
      </c>
      <c r="D34" t="s">
        <v>167</v>
      </c>
      <c r="E34" s="27" t="s">
        <v>1562</v>
      </c>
      <c r="F34" s="28" t="s">
        <v>1485</v>
      </c>
      <c r="G34" s="29">
        <v>2</v>
      </c>
      <c r="H34" s="28">
        <v>0.00080000000000000004</v>
      </c>
      <c r="I34" s="30">
        <f>ROUND(G34*H34,P4)</f>
        <v>0</v>
      </c>
      <c r="L34" s="31">
        <v>0</v>
      </c>
      <c r="M34" s="24">
        <f>ROUND(G34*L34,P4)</f>
        <v>0</v>
      </c>
      <c r="N34" s="25" t="s">
        <v>170</v>
      </c>
      <c r="O34" s="32">
        <f>M34*AA34</f>
        <v>0</v>
      </c>
      <c r="P34" s="1">
        <v>3</v>
      </c>
      <c r="AA34" s="1">
        <f>IF(P34=1,$O$3,IF(P34=2,$O$4,$O$5))</f>
        <v>0</v>
      </c>
    </row>
    <row r="35">
      <c r="A35" s="1" t="s">
        <v>171</v>
      </c>
      <c r="E35" s="27" t="s">
        <v>1562</v>
      </c>
    </row>
    <row r="36">
      <c r="A36" s="1" t="s">
        <v>172</v>
      </c>
    </row>
    <row r="37">
      <c r="A37" s="1" t="s">
        <v>173</v>
      </c>
      <c r="E37" s="27" t="s">
        <v>167</v>
      </c>
    </row>
    <row r="38">
      <c r="A38" s="1" t="s">
        <v>165</v>
      </c>
      <c r="B38" s="1">
        <v>23</v>
      </c>
      <c r="C38" s="26" t="s">
        <v>1563</v>
      </c>
      <c r="D38" t="s">
        <v>167</v>
      </c>
      <c r="E38" s="27" t="s">
        <v>1564</v>
      </c>
      <c r="F38" s="28" t="s">
        <v>1485</v>
      </c>
      <c r="G38" s="29">
        <v>2</v>
      </c>
      <c r="H38" s="28">
        <v>0.0011999999999999999</v>
      </c>
      <c r="I38" s="30">
        <f>ROUND(G38*H38,P4)</f>
        <v>0</v>
      </c>
      <c r="L38" s="31">
        <v>0</v>
      </c>
      <c r="M38" s="24">
        <f>ROUND(G38*L38,P4)</f>
        <v>0</v>
      </c>
      <c r="N38" s="25" t="s">
        <v>170</v>
      </c>
      <c r="O38" s="32">
        <f>M38*AA38</f>
        <v>0</v>
      </c>
      <c r="P38" s="1">
        <v>3</v>
      </c>
      <c r="AA38" s="1">
        <f>IF(P38=1,$O$3,IF(P38=2,$O$4,$O$5))</f>
        <v>0</v>
      </c>
    </row>
    <row r="39">
      <c r="A39" s="1" t="s">
        <v>171</v>
      </c>
      <c r="E39" s="27" t="s">
        <v>1564</v>
      </c>
    </row>
    <row r="40">
      <c r="A40" s="1" t="s">
        <v>172</v>
      </c>
    </row>
    <row r="41">
      <c r="A41" s="1" t="s">
        <v>173</v>
      </c>
      <c r="E41" s="27" t="s">
        <v>167</v>
      </c>
    </row>
    <row r="42">
      <c r="A42" s="1" t="s">
        <v>165</v>
      </c>
      <c r="B42" s="1">
        <v>26</v>
      </c>
      <c r="C42" s="26" t="s">
        <v>1565</v>
      </c>
      <c r="D42" t="s">
        <v>167</v>
      </c>
      <c r="E42" s="27" t="s">
        <v>1566</v>
      </c>
      <c r="F42" s="28" t="s">
        <v>1485</v>
      </c>
      <c r="G42" s="29">
        <v>2</v>
      </c>
      <c r="H42" s="28">
        <v>0.0014599999999999999</v>
      </c>
      <c r="I42" s="30">
        <f>ROUND(G42*H42,P4)</f>
        <v>0</v>
      </c>
      <c r="L42" s="31">
        <v>0</v>
      </c>
      <c r="M42" s="24">
        <f>ROUND(G42*L42,P4)</f>
        <v>0</v>
      </c>
      <c r="N42" s="25" t="s">
        <v>170</v>
      </c>
      <c r="O42" s="32">
        <f>M42*AA42</f>
        <v>0</v>
      </c>
      <c r="P42" s="1">
        <v>3</v>
      </c>
      <c r="AA42" s="1">
        <f>IF(P42=1,$O$3,IF(P42=2,$O$4,$O$5))</f>
        <v>0</v>
      </c>
    </row>
    <row r="43">
      <c r="A43" s="1" t="s">
        <v>171</v>
      </c>
      <c r="E43" s="27" t="s">
        <v>1566</v>
      </c>
    </row>
    <row r="44">
      <c r="A44" s="1" t="s">
        <v>172</v>
      </c>
    </row>
    <row r="45">
      <c r="A45" s="1" t="s">
        <v>173</v>
      </c>
      <c r="E45" s="27" t="s">
        <v>167</v>
      </c>
    </row>
    <row r="46">
      <c r="A46" s="1" t="s">
        <v>165</v>
      </c>
      <c r="B46" s="1">
        <v>25</v>
      </c>
      <c r="C46" s="26" t="s">
        <v>1567</v>
      </c>
      <c r="D46" t="s">
        <v>167</v>
      </c>
      <c r="E46" s="27" t="s">
        <v>1568</v>
      </c>
      <c r="F46" s="28" t="s">
        <v>1485</v>
      </c>
      <c r="G46" s="29">
        <v>1</v>
      </c>
      <c r="H46" s="28">
        <v>0.00172</v>
      </c>
      <c r="I46" s="30">
        <f>ROUND(G46*H46,P4)</f>
        <v>0</v>
      </c>
      <c r="L46" s="31">
        <v>0</v>
      </c>
      <c r="M46" s="24">
        <f>ROUND(G46*L46,P4)</f>
        <v>0</v>
      </c>
      <c r="N46" s="25" t="s">
        <v>170</v>
      </c>
      <c r="O46" s="32">
        <f>M46*AA46</f>
        <v>0</v>
      </c>
      <c r="P46" s="1">
        <v>3</v>
      </c>
      <c r="AA46" s="1">
        <f>IF(P46=1,$O$3,IF(P46=2,$O$4,$O$5))</f>
        <v>0</v>
      </c>
    </row>
    <row r="47">
      <c r="A47" s="1" t="s">
        <v>171</v>
      </c>
      <c r="E47" s="27" t="s">
        <v>1568</v>
      </c>
    </row>
    <row r="48">
      <c r="A48" s="1" t="s">
        <v>172</v>
      </c>
    </row>
    <row r="49">
      <c r="A49" s="1" t="s">
        <v>173</v>
      </c>
      <c r="E49" s="27" t="s">
        <v>167</v>
      </c>
    </row>
    <row r="50">
      <c r="A50" s="1" t="s">
        <v>165</v>
      </c>
      <c r="B50" s="1">
        <v>32</v>
      </c>
      <c r="C50" s="26" t="s">
        <v>1569</v>
      </c>
      <c r="D50" t="s">
        <v>167</v>
      </c>
      <c r="E50" s="27" t="s">
        <v>1570</v>
      </c>
      <c r="F50" s="28" t="s">
        <v>1485</v>
      </c>
      <c r="G50" s="29">
        <v>1</v>
      </c>
      <c r="H50" s="28">
        <v>0.00089999999999999998</v>
      </c>
      <c r="I50" s="30">
        <f>ROUND(G50*H50,P4)</f>
        <v>0</v>
      </c>
      <c r="L50" s="31">
        <v>0</v>
      </c>
      <c r="M50" s="24">
        <f>ROUND(G50*L50,P4)</f>
        <v>0</v>
      </c>
      <c r="N50" s="25" t="s">
        <v>170</v>
      </c>
      <c r="O50" s="32">
        <f>M50*AA50</f>
        <v>0</v>
      </c>
      <c r="P50" s="1">
        <v>3</v>
      </c>
      <c r="AA50" s="1">
        <f>IF(P50=1,$O$3,IF(P50=2,$O$4,$O$5))</f>
        <v>0</v>
      </c>
    </row>
    <row r="51">
      <c r="A51" s="1" t="s">
        <v>171</v>
      </c>
      <c r="E51" s="27" t="s">
        <v>1570</v>
      </c>
    </row>
    <row r="52">
      <c r="A52" s="1" t="s">
        <v>172</v>
      </c>
    </row>
    <row r="53">
      <c r="A53" s="1" t="s">
        <v>173</v>
      </c>
      <c r="E53" s="27" t="s">
        <v>167</v>
      </c>
    </row>
    <row r="54">
      <c r="A54" s="1" t="s">
        <v>165</v>
      </c>
      <c r="B54" s="1">
        <v>42</v>
      </c>
      <c r="C54" s="26" t="s">
        <v>1571</v>
      </c>
      <c r="D54" t="s">
        <v>167</v>
      </c>
      <c r="E54" s="27" t="s">
        <v>1572</v>
      </c>
      <c r="F54" s="28" t="s">
        <v>1485</v>
      </c>
      <c r="G54" s="29">
        <v>1</v>
      </c>
      <c r="H54" s="28">
        <v>0</v>
      </c>
      <c r="I54" s="30">
        <f>ROUND(G54*H54,P4)</f>
        <v>0</v>
      </c>
      <c r="L54" s="31">
        <v>0</v>
      </c>
      <c r="M54" s="24">
        <f>ROUND(G54*L54,P4)</f>
        <v>0</v>
      </c>
      <c r="N54" s="25" t="s">
        <v>170</v>
      </c>
      <c r="O54" s="32">
        <f>M54*AA54</f>
        <v>0</v>
      </c>
      <c r="P54" s="1">
        <v>3</v>
      </c>
      <c r="AA54" s="1">
        <f>IF(P54=1,$O$3,IF(P54=2,$O$4,$O$5))</f>
        <v>0</v>
      </c>
    </row>
    <row r="55">
      <c r="A55" s="1" t="s">
        <v>171</v>
      </c>
      <c r="E55" s="27" t="s">
        <v>1572</v>
      </c>
    </row>
    <row r="56">
      <c r="A56" s="1" t="s">
        <v>172</v>
      </c>
    </row>
    <row r="57">
      <c r="A57" s="1" t="s">
        <v>173</v>
      </c>
      <c r="E57" s="27" t="s">
        <v>167</v>
      </c>
    </row>
    <row r="58">
      <c r="A58" s="1" t="s">
        <v>165</v>
      </c>
      <c r="B58" s="1">
        <v>9</v>
      </c>
      <c r="C58" s="26" t="s">
        <v>1573</v>
      </c>
      <c r="D58" t="s">
        <v>167</v>
      </c>
      <c r="E58" s="27" t="s">
        <v>1574</v>
      </c>
      <c r="F58" s="28" t="s">
        <v>1485</v>
      </c>
      <c r="G58" s="29">
        <v>2</v>
      </c>
      <c r="H58" s="28">
        <v>0.0016000000000000001</v>
      </c>
      <c r="I58" s="30">
        <f>ROUND(G58*H58,P4)</f>
        <v>0</v>
      </c>
      <c r="L58" s="31">
        <v>0</v>
      </c>
      <c r="M58" s="24">
        <f>ROUND(G58*L58,P4)</f>
        <v>0</v>
      </c>
      <c r="N58" s="25" t="s">
        <v>185</v>
      </c>
      <c r="O58" s="32">
        <f>M58*AA58</f>
        <v>0</v>
      </c>
      <c r="P58" s="1">
        <v>3</v>
      </c>
      <c r="AA58" s="1">
        <f>IF(P58=1,$O$3,IF(P58=2,$O$4,$O$5))</f>
        <v>0</v>
      </c>
    </row>
    <row r="59">
      <c r="A59" s="1" t="s">
        <v>171</v>
      </c>
      <c r="E59" s="27" t="s">
        <v>1574</v>
      </c>
    </row>
    <row r="60">
      <c r="A60" s="1" t="s">
        <v>172</v>
      </c>
    </row>
    <row r="61">
      <c r="A61" s="1" t="s">
        <v>173</v>
      </c>
      <c r="E61" s="27" t="s">
        <v>167</v>
      </c>
    </row>
    <row r="62">
      <c r="A62" s="1" t="s">
        <v>165</v>
      </c>
      <c r="B62" s="1">
        <v>8</v>
      </c>
      <c r="C62" s="26" t="s">
        <v>1575</v>
      </c>
      <c r="D62" t="s">
        <v>167</v>
      </c>
      <c r="E62" s="27" t="s">
        <v>1576</v>
      </c>
      <c r="F62" s="28" t="s">
        <v>1485</v>
      </c>
      <c r="G62" s="29">
        <v>2</v>
      </c>
      <c r="H62" s="28">
        <v>0.0019</v>
      </c>
      <c r="I62" s="30">
        <f>ROUND(G62*H62,P4)</f>
        <v>0</v>
      </c>
      <c r="L62" s="31">
        <v>0</v>
      </c>
      <c r="M62" s="24">
        <f>ROUND(G62*L62,P4)</f>
        <v>0</v>
      </c>
      <c r="N62" s="25" t="s">
        <v>185</v>
      </c>
      <c r="O62" s="32">
        <f>M62*AA62</f>
        <v>0</v>
      </c>
      <c r="P62" s="1">
        <v>3</v>
      </c>
      <c r="AA62" s="1">
        <f>IF(P62=1,$O$3,IF(P62=2,$O$4,$O$5))</f>
        <v>0</v>
      </c>
    </row>
    <row r="63">
      <c r="A63" s="1" t="s">
        <v>171</v>
      </c>
      <c r="E63" s="27" t="s">
        <v>1576</v>
      </c>
    </row>
    <row r="64">
      <c r="A64" s="1" t="s">
        <v>172</v>
      </c>
    </row>
    <row r="65">
      <c r="A65" s="1" t="s">
        <v>173</v>
      </c>
      <c r="E65" s="27" t="s">
        <v>167</v>
      </c>
    </row>
    <row r="66">
      <c r="A66" s="1" t="s">
        <v>165</v>
      </c>
      <c r="B66" s="1">
        <v>10</v>
      </c>
      <c r="C66" s="26" t="s">
        <v>1577</v>
      </c>
      <c r="D66" t="s">
        <v>167</v>
      </c>
      <c r="E66" s="27" t="s">
        <v>1578</v>
      </c>
      <c r="F66" s="28" t="s">
        <v>1485</v>
      </c>
      <c r="G66" s="29">
        <v>2</v>
      </c>
      <c r="H66" s="28">
        <v>0.0023</v>
      </c>
      <c r="I66" s="30">
        <f>ROUND(G66*H66,P4)</f>
        <v>0</v>
      </c>
      <c r="L66" s="31">
        <v>0</v>
      </c>
      <c r="M66" s="24">
        <f>ROUND(G66*L66,P4)</f>
        <v>0</v>
      </c>
      <c r="N66" s="25" t="s">
        <v>185</v>
      </c>
      <c r="O66" s="32">
        <f>M66*AA66</f>
        <v>0</v>
      </c>
      <c r="P66" s="1">
        <v>3</v>
      </c>
      <c r="AA66" s="1">
        <f>IF(P66=1,$O$3,IF(P66=2,$O$4,$O$5))</f>
        <v>0</v>
      </c>
    </row>
    <row r="67">
      <c r="A67" s="1" t="s">
        <v>171</v>
      </c>
      <c r="E67" s="27" t="s">
        <v>1578</v>
      </c>
    </row>
    <row r="68">
      <c r="A68" s="1" t="s">
        <v>172</v>
      </c>
    </row>
    <row r="69">
      <c r="A69" s="1" t="s">
        <v>173</v>
      </c>
      <c r="E69" s="27" t="s">
        <v>167</v>
      </c>
    </row>
    <row r="70">
      <c r="A70" s="1" t="s">
        <v>165</v>
      </c>
      <c r="B70" s="1">
        <v>13</v>
      </c>
      <c r="C70" s="26" t="s">
        <v>1579</v>
      </c>
      <c r="D70" t="s">
        <v>167</v>
      </c>
      <c r="E70" s="27" t="s">
        <v>1580</v>
      </c>
      <c r="F70" s="28" t="s">
        <v>1485</v>
      </c>
      <c r="G70" s="29">
        <v>2</v>
      </c>
      <c r="H70" s="28">
        <v>0.0079000000000000008</v>
      </c>
      <c r="I70" s="30">
        <f>ROUND(G70*H70,P4)</f>
        <v>0</v>
      </c>
      <c r="L70" s="31">
        <v>0</v>
      </c>
      <c r="M70" s="24">
        <f>ROUND(G70*L70,P4)</f>
        <v>0</v>
      </c>
      <c r="N70" s="25" t="s">
        <v>185</v>
      </c>
      <c r="O70" s="32">
        <f>M70*AA70</f>
        <v>0</v>
      </c>
      <c r="P70" s="1">
        <v>3</v>
      </c>
      <c r="AA70" s="1">
        <f>IF(P70=1,$O$3,IF(P70=2,$O$4,$O$5))</f>
        <v>0</v>
      </c>
    </row>
    <row r="71">
      <c r="A71" s="1" t="s">
        <v>171</v>
      </c>
      <c r="E71" s="27" t="s">
        <v>1580</v>
      </c>
    </row>
    <row r="72">
      <c r="A72" s="1" t="s">
        <v>172</v>
      </c>
    </row>
    <row r="73">
      <c r="A73" s="1" t="s">
        <v>173</v>
      </c>
      <c r="E73" s="27" t="s">
        <v>167</v>
      </c>
    </row>
    <row r="74">
      <c r="A74" s="1" t="s">
        <v>165</v>
      </c>
      <c r="B74" s="1">
        <v>12</v>
      </c>
      <c r="C74" s="26" t="s">
        <v>1581</v>
      </c>
      <c r="D74" t="s">
        <v>167</v>
      </c>
      <c r="E74" s="27" t="s">
        <v>1582</v>
      </c>
      <c r="F74" s="28" t="s">
        <v>1485</v>
      </c>
      <c r="G74" s="29">
        <v>2</v>
      </c>
      <c r="H74" s="28">
        <v>0.0088999999999999999</v>
      </c>
      <c r="I74" s="30">
        <f>ROUND(G74*H74,P4)</f>
        <v>0</v>
      </c>
      <c r="L74" s="31">
        <v>0</v>
      </c>
      <c r="M74" s="24">
        <f>ROUND(G74*L74,P4)</f>
        <v>0</v>
      </c>
      <c r="N74" s="25" t="s">
        <v>185</v>
      </c>
      <c r="O74" s="32">
        <f>M74*AA74</f>
        <v>0</v>
      </c>
      <c r="P74" s="1">
        <v>3</v>
      </c>
      <c r="AA74" s="1">
        <f>IF(P74=1,$O$3,IF(P74=2,$O$4,$O$5))</f>
        <v>0</v>
      </c>
    </row>
    <row r="75">
      <c r="A75" s="1" t="s">
        <v>171</v>
      </c>
      <c r="E75" s="27" t="s">
        <v>1582</v>
      </c>
    </row>
    <row r="76">
      <c r="A76" s="1" t="s">
        <v>172</v>
      </c>
    </row>
    <row r="77">
      <c r="A77" s="1" t="s">
        <v>173</v>
      </c>
      <c r="E77" s="27" t="s">
        <v>167</v>
      </c>
    </row>
    <row r="78">
      <c r="A78" s="1" t="s">
        <v>165</v>
      </c>
      <c r="B78" s="1">
        <v>16</v>
      </c>
      <c r="C78" s="26" t="s">
        <v>1583</v>
      </c>
      <c r="D78" t="s">
        <v>167</v>
      </c>
      <c r="E78" s="27" t="s">
        <v>1584</v>
      </c>
      <c r="F78" s="28" t="s">
        <v>1485</v>
      </c>
      <c r="G78" s="29">
        <v>2</v>
      </c>
      <c r="H78" s="28">
        <v>0.012800000000000001</v>
      </c>
      <c r="I78" s="30">
        <f>ROUND(G78*H78,P4)</f>
        <v>0</v>
      </c>
      <c r="L78" s="31">
        <v>0</v>
      </c>
      <c r="M78" s="24">
        <f>ROUND(G78*L78,P4)</f>
        <v>0</v>
      </c>
      <c r="N78" s="25" t="s">
        <v>170</v>
      </c>
      <c r="O78" s="32">
        <f>M78*AA78</f>
        <v>0</v>
      </c>
      <c r="P78" s="1">
        <v>3</v>
      </c>
      <c r="AA78" s="1">
        <f>IF(P78=1,$O$3,IF(P78=2,$O$4,$O$5))</f>
        <v>0</v>
      </c>
    </row>
    <row r="79">
      <c r="A79" s="1" t="s">
        <v>171</v>
      </c>
      <c r="E79" s="27" t="s">
        <v>1584</v>
      </c>
    </row>
    <row r="80">
      <c r="A80" s="1" t="s">
        <v>172</v>
      </c>
    </row>
    <row r="81">
      <c r="A81" s="1" t="s">
        <v>173</v>
      </c>
      <c r="E81" s="27" t="s">
        <v>167</v>
      </c>
    </row>
    <row r="82">
      <c r="A82" s="1" t="s">
        <v>165</v>
      </c>
      <c r="B82" s="1">
        <v>15</v>
      </c>
      <c r="C82" s="26" t="s">
        <v>1585</v>
      </c>
      <c r="D82" t="s">
        <v>167</v>
      </c>
      <c r="E82" s="27" t="s">
        <v>1586</v>
      </c>
      <c r="F82" s="28" t="s">
        <v>1485</v>
      </c>
      <c r="G82" s="29">
        <v>1</v>
      </c>
      <c r="H82" s="28">
        <v>0.0147</v>
      </c>
      <c r="I82" s="30">
        <f>ROUND(G82*H82,P4)</f>
        <v>0</v>
      </c>
      <c r="L82" s="31">
        <v>0</v>
      </c>
      <c r="M82" s="24">
        <f>ROUND(G82*L82,P4)</f>
        <v>0</v>
      </c>
      <c r="N82" s="25" t="s">
        <v>170</v>
      </c>
      <c r="O82" s="32">
        <f>M82*AA82</f>
        <v>0</v>
      </c>
      <c r="P82" s="1">
        <v>3</v>
      </c>
      <c r="AA82" s="1">
        <f>IF(P82=1,$O$3,IF(P82=2,$O$4,$O$5))</f>
        <v>0</v>
      </c>
    </row>
    <row r="83">
      <c r="A83" s="1" t="s">
        <v>171</v>
      </c>
      <c r="E83" s="27" t="s">
        <v>1586</v>
      </c>
    </row>
    <row r="84">
      <c r="A84" s="1" t="s">
        <v>172</v>
      </c>
    </row>
    <row r="85">
      <c r="A85" s="1" t="s">
        <v>173</v>
      </c>
      <c r="E85" s="27" t="s">
        <v>167</v>
      </c>
    </row>
    <row r="86">
      <c r="A86" s="1" t="s">
        <v>165</v>
      </c>
      <c r="B86" s="1">
        <v>28</v>
      </c>
      <c r="C86" s="26" t="s">
        <v>1587</v>
      </c>
      <c r="D86" t="s">
        <v>167</v>
      </c>
      <c r="E86" s="27" t="s">
        <v>1588</v>
      </c>
      <c r="F86" s="28" t="s">
        <v>1485</v>
      </c>
      <c r="G86" s="29">
        <v>1</v>
      </c>
      <c r="H86" s="28">
        <v>0.00089999999999999998</v>
      </c>
      <c r="I86" s="30">
        <f>ROUND(G86*H86,P4)</f>
        <v>0</v>
      </c>
      <c r="L86" s="31">
        <v>0</v>
      </c>
      <c r="M86" s="24">
        <f>ROUND(G86*L86,P4)</f>
        <v>0</v>
      </c>
      <c r="N86" s="25" t="s">
        <v>185</v>
      </c>
      <c r="O86" s="32">
        <f>M86*AA86</f>
        <v>0</v>
      </c>
      <c r="P86" s="1">
        <v>3</v>
      </c>
      <c r="AA86" s="1">
        <f>IF(P86=1,$O$3,IF(P86=2,$O$4,$O$5))</f>
        <v>0</v>
      </c>
    </row>
    <row r="87">
      <c r="A87" s="1" t="s">
        <v>171</v>
      </c>
      <c r="E87" s="27" t="s">
        <v>1588</v>
      </c>
    </row>
    <row r="88">
      <c r="A88" s="1" t="s">
        <v>172</v>
      </c>
    </row>
    <row r="89">
      <c r="A89" s="1" t="s">
        <v>173</v>
      </c>
      <c r="E89" s="27" t="s">
        <v>167</v>
      </c>
    </row>
    <row r="90">
      <c r="A90" s="1" t="s">
        <v>165</v>
      </c>
      <c r="B90" s="1">
        <v>30</v>
      </c>
      <c r="C90" s="26" t="s">
        <v>1589</v>
      </c>
      <c r="D90" t="s">
        <v>167</v>
      </c>
      <c r="E90" s="27" t="s">
        <v>1590</v>
      </c>
      <c r="F90" s="28" t="s">
        <v>1485</v>
      </c>
      <c r="G90" s="29">
        <v>1</v>
      </c>
      <c r="H90" s="28">
        <v>0.0030000000000000001</v>
      </c>
      <c r="I90" s="30">
        <f>ROUND(G90*H90,P4)</f>
        <v>0</v>
      </c>
      <c r="L90" s="31">
        <v>0</v>
      </c>
      <c r="M90" s="24">
        <f>ROUND(G90*L90,P4)</f>
        <v>0</v>
      </c>
      <c r="N90" s="25" t="s">
        <v>170</v>
      </c>
      <c r="O90" s="32">
        <f>M90*AA90</f>
        <v>0</v>
      </c>
      <c r="P90" s="1">
        <v>3</v>
      </c>
      <c r="AA90" s="1">
        <f>IF(P90=1,$O$3,IF(P90=2,$O$4,$O$5))</f>
        <v>0</v>
      </c>
    </row>
    <row r="91">
      <c r="A91" s="1" t="s">
        <v>171</v>
      </c>
      <c r="E91" s="27" t="s">
        <v>1590</v>
      </c>
    </row>
    <row r="92">
      <c r="A92" s="1" t="s">
        <v>172</v>
      </c>
    </row>
    <row r="93">
      <c r="A93" s="1" t="s">
        <v>173</v>
      </c>
      <c r="E93" s="27" t="s">
        <v>167</v>
      </c>
    </row>
    <row r="94">
      <c r="A94" s="1" t="s">
        <v>165</v>
      </c>
      <c r="B94" s="1">
        <v>19</v>
      </c>
      <c r="C94" s="26" t="s">
        <v>1591</v>
      </c>
      <c r="D94" t="s">
        <v>167</v>
      </c>
      <c r="E94" s="27" t="s">
        <v>1592</v>
      </c>
      <c r="F94" s="28" t="s">
        <v>1485</v>
      </c>
      <c r="G94" s="29">
        <v>2</v>
      </c>
      <c r="H94" s="28">
        <v>0.0091000000000000004</v>
      </c>
      <c r="I94" s="30">
        <f>ROUND(G94*H94,P4)</f>
        <v>0</v>
      </c>
      <c r="L94" s="31">
        <v>0</v>
      </c>
      <c r="M94" s="24">
        <f>ROUND(G94*L94,P4)</f>
        <v>0</v>
      </c>
      <c r="N94" s="25" t="s">
        <v>170</v>
      </c>
      <c r="O94" s="32">
        <f>M94*AA94</f>
        <v>0</v>
      </c>
      <c r="P94" s="1">
        <v>3</v>
      </c>
      <c r="AA94" s="1">
        <f>IF(P94=1,$O$3,IF(P94=2,$O$4,$O$5))</f>
        <v>0</v>
      </c>
    </row>
    <row r="95">
      <c r="A95" s="1" t="s">
        <v>171</v>
      </c>
      <c r="E95" s="27" t="s">
        <v>1592</v>
      </c>
    </row>
    <row r="96">
      <c r="A96" s="1" t="s">
        <v>172</v>
      </c>
    </row>
    <row r="97">
      <c r="A97" s="1" t="s">
        <v>173</v>
      </c>
      <c r="E97" s="27" t="s">
        <v>167</v>
      </c>
    </row>
    <row r="98">
      <c r="A98" s="1" t="s">
        <v>165</v>
      </c>
      <c r="B98" s="1">
        <v>18</v>
      </c>
      <c r="C98" s="26" t="s">
        <v>1593</v>
      </c>
      <c r="D98" t="s">
        <v>167</v>
      </c>
      <c r="E98" s="27" t="s">
        <v>1594</v>
      </c>
      <c r="F98" s="28" t="s">
        <v>1485</v>
      </c>
      <c r="G98" s="29">
        <v>2</v>
      </c>
      <c r="H98" s="28">
        <v>0.010200000000000001</v>
      </c>
      <c r="I98" s="30">
        <f>ROUND(G98*H98,P4)</f>
        <v>0</v>
      </c>
      <c r="L98" s="31">
        <v>0</v>
      </c>
      <c r="M98" s="24">
        <f>ROUND(G98*L98,P4)</f>
        <v>0</v>
      </c>
      <c r="N98" s="25" t="s">
        <v>170</v>
      </c>
      <c r="O98" s="32">
        <f>M98*AA98</f>
        <v>0</v>
      </c>
      <c r="P98" s="1">
        <v>3</v>
      </c>
      <c r="AA98" s="1">
        <f>IF(P98=1,$O$3,IF(P98=2,$O$4,$O$5))</f>
        <v>0</v>
      </c>
    </row>
    <row r="99">
      <c r="A99" s="1" t="s">
        <v>171</v>
      </c>
      <c r="E99" s="27" t="s">
        <v>1594</v>
      </c>
    </row>
    <row r="100">
      <c r="A100" s="1" t="s">
        <v>172</v>
      </c>
    </row>
    <row r="101">
      <c r="A101" s="1" t="s">
        <v>173</v>
      </c>
      <c r="E101" s="27" t="s">
        <v>167</v>
      </c>
    </row>
    <row r="102">
      <c r="A102" s="1" t="s">
        <v>165</v>
      </c>
      <c r="B102" s="1">
        <v>21</v>
      </c>
      <c r="C102" s="26" t="s">
        <v>1595</v>
      </c>
      <c r="D102" t="s">
        <v>167</v>
      </c>
      <c r="E102" s="27" t="s">
        <v>1596</v>
      </c>
      <c r="F102" s="28" t="s">
        <v>1485</v>
      </c>
      <c r="G102" s="29">
        <v>2</v>
      </c>
      <c r="H102" s="28">
        <v>0.0149</v>
      </c>
      <c r="I102" s="30">
        <f>ROUND(G102*H102,P4)</f>
        <v>0</v>
      </c>
      <c r="L102" s="31">
        <v>0</v>
      </c>
      <c r="M102" s="24">
        <f>ROUND(G102*L102,P4)</f>
        <v>0</v>
      </c>
      <c r="N102" s="25" t="s">
        <v>170</v>
      </c>
      <c r="O102" s="32">
        <f>M102*AA102</f>
        <v>0</v>
      </c>
      <c r="P102" s="1">
        <v>3</v>
      </c>
      <c r="AA102" s="1">
        <f>IF(P102=1,$O$3,IF(P102=2,$O$4,$O$5))</f>
        <v>0</v>
      </c>
    </row>
    <row r="103">
      <c r="A103" s="1" t="s">
        <v>171</v>
      </c>
      <c r="E103" s="27" t="s">
        <v>1596</v>
      </c>
    </row>
    <row r="104">
      <c r="A104" s="1" t="s">
        <v>172</v>
      </c>
    </row>
    <row r="105">
      <c r="A105" s="1" t="s">
        <v>173</v>
      </c>
      <c r="E105" s="27" t="s">
        <v>167</v>
      </c>
    </row>
    <row r="106">
      <c r="A106" s="1" t="s">
        <v>165</v>
      </c>
      <c r="B106" s="1">
        <v>20</v>
      </c>
      <c r="C106" s="26" t="s">
        <v>1597</v>
      </c>
      <c r="D106" t="s">
        <v>167</v>
      </c>
      <c r="E106" s="27" t="s">
        <v>1598</v>
      </c>
      <c r="F106" s="28" t="s">
        <v>1485</v>
      </c>
      <c r="G106" s="29">
        <v>1</v>
      </c>
      <c r="H106" s="28">
        <v>0.017899999999999999</v>
      </c>
      <c r="I106" s="30">
        <f>ROUND(G106*H106,P4)</f>
        <v>0</v>
      </c>
      <c r="L106" s="31">
        <v>0</v>
      </c>
      <c r="M106" s="24">
        <f>ROUND(G106*L106,P4)</f>
        <v>0</v>
      </c>
      <c r="N106" s="25" t="s">
        <v>170</v>
      </c>
      <c r="O106" s="32">
        <f>M106*AA106</f>
        <v>0</v>
      </c>
      <c r="P106" s="1">
        <v>3</v>
      </c>
      <c r="AA106" s="1">
        <f>IF(P106=1,$O$3,IF(P106=2,$O$4,$O$5))</f>
        <v>0</v>
      </c>
    </row>
    <row r="107">
      <c r="A107" s="1" t="s">
        <v>171</v>
      </c>
      <c r="E107" s="27" t="s">
        <v>1598</v>
      </c>
    </row>
    <row r="108">
      <c r="A108" s="1" t="s">
        <v>172</v>
      </c>
    </row>
    <row r="109">
      <c r="A109" s="1" t="s">
        <v>173</v>
      </c>
      <c r="E109" s="27" t="s">
        <v>167</v>
      </c>
    </row>
    <row r="110" ht="25.5">
      <c r="A110" s="1" t="s">
        <v>165</v>
      </c>
      <c r="B110" s="1">
        <v>5</v>
      </c>
      <c r="C110" s="26" t="s">
        <v>1599</v>
      </c>
      <c r="D110" t="s">
        <v>167</v>
      </c>
      <c r="E110" s="27" t="s">
        <v>1600</v>
      </c>
      <c r="F110" s="28" t="s">
        <v>1485</v>
      </c>
      <c r="G110" s="29">
        <v>6</v>
      </c>
      <c r="H110" s="28">
        <v>0</v>
      </c>
      <c r="I110" s="30">
        <f>ROUND(G110*H110,P4)</f>
        <v>0</v>
      </c>
      <c r="L110" s="31">
        <v>0</v>
      </c>
      <c r="M110" s="24">
        <f>ROUND(G110*L110,P4)</f>
        <v>0</v>
      </c>
      <c r="N110" s="25" t="s">
        <v>185</v>
      </c>
      <c r="O110" s="32">
        <f>M110*AA110</f>
        <v>0</v>
      </c>
      <c r="P110" s="1">
        <v>3</v>
      </c>
      <c r="AA110" s="1">
        <f>IF(P110=1,$O$3,IF(P110=2,$O$4,$O$5))</f>
        <v>0</v>
      </c>
    </row>
    <row r="111" ht="25.5">
      <c r="A111" s="1" t="s">
        <v>171</v>
      </c>
      <c r="E111" s="27" t="s">
        <v>1600</v>
      </c>
    </row>
    <row r="112" ht="38.25">
      <c r="A112" s="1" t="s">
        <v>172</v>
      </c>
      <c r="E112" s="33" t="s">
        <v>1601</v>
      </c>
    </row>
    <row r="113">
      <c r="A113" s="1" t="s">
        <v>173</v>
      </c>
      <c r="E113" s="27" t="s">
        <v>167</v>
      </c>
    </row>
    <row r="114" ht="25.5">
      <c r="A114" s="1" t="s">
        <v>165</v>
      </c>
      <c r="B114" s="1">
        <v>7</v>
      </c>
      <c r="C114" s="26" t="s">
        <v>1602</v>
      </c>
      <c r="D114" t="s">
        <v>167</v>
      </c>
      <c r="E114" s="27" t="s">
        <v>1603</v>
      </c>
      <c r="F114" s="28" t="s">
        <v>1485</v>
      </c>
      <c r="G114" s="29">
        <v>1</v>
      </c>
      <c r="H114" s="28">
        <v>0</v>
      </c>
      <c r="I114" s="30">
        <f>ROUND(G114*H114,P4)</f>
        <v>0</v>
      </c>
      <c r="L114" s="31">
        <v>0</v>
      </c>
      <c r="M114" s="24">
        <f>ROUND(G114*L114,P4)</f>
        <v>0</v>
      </c>
      <c r="N114" s="25" t="s">
        <v>185</v>
      </c>
      <c r="O114" s="32">
        <f>M114*AA114</f>
        <v>0</v>
      </c>
      <c r="P114" s="1">
        <v>3</v>
      </c>
      <c r="AA114" s="1">
        <f>IF(P114=1,$O$3,IF(P114=2,$O$4,$O$5))</f>
        <v>0</v>
      </c>
    </row>
    <row r="115" ht="25.5">
      <c r="A115" s="1" t="s">
        <v>171</v>
      </c>
      <c r="E115" s="27" t="s">
        <v>1603</v>
      </c>
    </row>
    <row r="116" ht="38.25">
      <c r="A116" s="1" t="s">
        <v>172</v>
      </c>
      <c r="E116" s="33" t="s">
        <v>1553</v>
      </c>
    </row>
    <row r="117">
      <c r="A117" s="1" t="s">
        <v>173</v>
      </c>
      <c r="E117" s="27" t="s">
        <v>167</v>
      </c>
    </row>
    <row r="118" ht="25.5">
      <c r="A118" s="1" t="s">
        <v>165</v>
      </c>
      <c r="B118" s="1">
        <v>11</v>
      </c>
      <c r="C118" s="26" t="s">
        <v>1604</v>
      </c>
      <c r="D118" t="s">
        <v>167</v>
      </c>
      <c r="E118" s="27" t="s">
        <v>1605</v>
      </c>
      <c r="F118" s="28" t="s">
        <v>1485</v>
      </c>
      <c r="G118" s="29">
        <v>6</v>
      </c>
      <c r="H118" s="28">
        <v>0</v>
      </c>
      <c r="I118" s="30">
        <f>ROUND(G118*H118,P4)</f>
        <v>0</v>
      </c>
      <c r="L118" s="31">
        <v>0</v>
      </c>
      <c r="M118" s="24">
        <f>ROUND(G118*L118,P4)</f>
        <v>0</v>
      </c>
      <c r="N118" s="25" t="s">
        <v>185</v>
      </c>
      <c r="O118" s="32">
        <f>M118*AA118</f>
        <v>0</v>
      </c>
      <c r="P118" s="1">
        <v>3</v>
      </c>
      <c r="AA118" s="1">
        <f>IF(P118=1,$O$3,IF(P118=2,$O$4,$O$5))</f>
        <v>0</v>
      </c>
    </row>
    <row r="119" ht="25.5">
      <c r="A119" s="1" t="s">
        <v>171</v>
      </c>
      <c r="E119" s="27" t="s">
        <v>1605</v>
      </c>
    </row>
    <row r="120">
      <c r="A120" s="1" t="s">
        <v>172</v>
      </c>
    </row>
    <row r="121">
      <c r="A121" s="1" t="s">
        <v>173</v>
      </c>
      <c r="E121" s="27" t="s">
        <v>167</v>
      </c>
    </row>
    <row r="122" ht="25.5">
      <c r="A122" s="1" t="s">
        <v>165</v>
      </c>
      <c r="B122" s="1">
        <v>14</v>
      </c>
      <c r="C122" s="26" t="s">
        <v>1606</v>
      </c>
      <c r="D122" t="s">
        <v>167</v>
      </c>
      <c r="E122" s="27" t="s">
        <v>1607</v>
      </c>
      <c r="F122" s="28" t="s">
        <v>1485</v>
      </c>
      <c r="G122" s="29">
        <v>4</v>
      </c>
      <c r="H122" s="28">
        <v>0</v>
      </c>
      <c r="I122" s="30">
        <f>ROUND(G122*H122,P4)</f>
        <v>0</v>
      </c>
      <c r="L122" s="31">
        <v>0</v>
      </c>
      <c r="M122" s="24">
        <f>ROUND(G122*L122,P4)</f>
        <v>0</v>
      </c>
      <c r="N122" s="25" t="s">
        <v>185</v>
      </c>
      <c r="O122" s="32">
        <f>M122*AA122</f>
        <v>0</v>
      </c>
      <c r="P122" s="1">
        <v>3</v>
      </c>
      <c r="AA122" s="1">
        <f>IF(P122=1,$O$3,IF(P122=2,$O$4,$O$5))</f>
        <v>0</v>
      </c>
    </row>
    <row r="123" ht="25.5">
      <c r="A123" s="1" t="s">
        <v>171</v>
      </c>
      <c r="E123" s="27" t="s">
        <v>1607</v>
      </c>
    </row>
    <row r="124">
      <c r="A124" s="1" t="s">
        <v>172</v>
      </c>
    </row>
    <row r="125">
      <c r="A125" s="1" t="s">
        <v>173</v>
      </c>
      <c r="E125" s="27" t="s">
        <v>167</v>
      </c>
    </row>
    <row r="126" ht="25.5">
      <c r="A126" s="1" t="s">
        <v>165</v>
      </c>
      <c r="B126" s="1">
        <v>17</v>
      </c>
      <c r="C126" s="26" t="s">
        <v>1608</v>
      </c>
      <c r="D126" t="s">
        <v>167</v>
      </c>
      <c r="E126" s="27" t="s">
        <v>1609</v>
      </c>
      <c r="F126" s="28" t="s">
        <v>1485</v>
      </c>
      <c r="G126" s="29">
        <v>3</v>
      </c>
      <c r="H126" s="28">
        <v>0</v>
      </c>
      <c r="I126" s="30">
        <f>ROUND(G126*H126,P4)</f>
        <v>0</v>
      </c>
      <c r="L126" s="31">
        <v>0</v>
      </c>
      <c r="M126" s="24">
        <f>ROUND(G126*L126,P4)</f>
        <v>0</v>
      </c>
      <c r="N126" s="25" t="s">
        <v>185</v>
      </c>
      <c r="O126" s="32">
        <f>M126*AA126</f>
        <v>0</v>
      </c>
      <c r="P126" s="1">
        <v>3</v>
      </c>
      <c r="AA126" s="1">
        <f>IF(P126=1,$O$3,IF(P126=2,$O$4,$O$5))</f>
        <v>0</v>
      </c>
    </row>
    <row r="127" ht="25.5">
      <c r="A127" s="1" t="s">
        <v>171</v>
      </c>
      <c r="E127" s="27" t="s">
        <v>1609</v>
      </c>
    </row>
    <row r="128">
      <c r="A128" s="1" t="s">
        <v>172</v>
      </c>
    </row>
    <row r="129">
      <c r="A129" s="1" t="s">
        <v>173</v>
      </c>
      <c r="E129" s="27" t="s">
        <v>167</v>
      </c>
    </row>
    <row r="130" ht="25.5">
      <c r="A130" s="1" t="s">
        <v>165</v>
      </c>
      <c r="B130" s="1">
        <v>31</v>
      </c>
      <c r="C130" s="26" t="s">
        <v>1610</v>
      </c>
      <c r="D130" t="s">
        <v>167</v>
      </c>
      <c r="E130" s="27" t="s">
        <v>1611</v>
      </c>
      <c r="F130" s="28" t="s">
        <v>1485</v>
      </c>
      <c r="G130" s="29">
        <v>1</v>
      </c>
      <c r="H130" s="28">
        <v>0</v>
      </c>
      <c r="I130" s="30">
        <f>ROUND(G130*H130,P4)</f>
        <v>0</v>
      </c>
      <c r="L130" s="31">
        <v>0</v>
      </c>
      <c r="M130" s="24">
        <f>ROUND(G130*L130,P4)</f>
        <v>0</v>
      </c>
      <c r="N130" s="25" t="s">
        <v>185</v>
      </c>
      <c r="O130" s="32">
        <f>M130*AA130</f>
        <v>0</v>
      </c>
      <c r="P130" s="1">
        <v>3</v>
      </c>
      <c r="AA130" s="1">
        <f>IF(P130=1,$O$3,IF(P130=2,$O$4,$O$5))</f>
        <v>0</v>
      </c>
    </row>
    <row r="131" ht="25.5">
      <c r="A131" s="1" t="s">
        <v>171</v>
      </c>
      <c r="E131" s="27" t="s">
        <v>1611</v>
      </c>
    </row>
    <row r="132">
      <c r="A132" s="1" t="s">
        <v>172</v>
      </c>
    </row>
    <row r="133">
      <c r="A133" s="1" t="s">
        <v>173</v>
      </c>
      <c r="E133" s="27" t="s">
        <v>167</v>
      </c>
    </row>
    <row r="134" ht="25.5">
      <c r="A134" s="1" t="s">
        <v>165</v>
      </c>
      <c r="B134" s="1">
        <v>29</v>
      </c>
      <c r="C134" s="26" t="s">
        <v>1612</v>
      </c>
      <c r="D134" t="s">
        <v>167</v>
      </c>
      <c r="E134" s="27" t="s">
        <v>1613</v>
      </c>
      <c r="F134" s="28" t="s">
        <v>1485</v>
      </c>
      <c r="G134" s="29">
        <v>1</v>
      </c>
      <c r="H134" s="28">
        <v>0</v>
      </c>
      <c r="I134" s="30">
        <f>ROUND(G134*H134,P4)</f>
        <v>0</v>
      </c>
      <c r="L134" s="31">
        <v>0</v>
      </c>
      <c r="M134" s="24">
        <f>ROUND(G134*L134,P4)</f>
        <v>0</v>
      </c>
      <c r="N134" s="25" t="s">
        <v>185</v>
      </c>
      <c r="O134" s="32">
        <f>M134*AA134</f>
        <v>0</v>
      </c>
      <c r="P134" s="1">
        <v>3</v>
      </c>
      <c r="AA134" s="1">
        <f>IF(P134=1,$O$3,IF(P134=2,$O$4,$O$5))</f>
        <v>0</v>
      </c>
    </row>
    <row r="135" ht="25.5">
      <c r="A135" s="1" t="s">
        <v>171</v>
      </c>
      <c r="E135" s="27" t="s">
        <v>1613</v>
      </c>
    </row>
    <row r="136">
      <c r="A136" s="1" t="s">
        <v>172</v>
      </c>
    </row>
    <row r="137">
      <c r="A137" s="1" t="s">
        <v>173</v>
      </c>
      <c r="E137" s="27" t="s">
        <v>167</v>
      </c>
    </row>
    <row r="138">
      <c r="A138" s="1" t="s">
        <v>165</v>
      </c>
      <c r="B138" s="1">
        <v>22</v>
      </c>
      <c r="C138" s="26" t="s">
        <v>1614</v>
      </c>
      <c r="D138" t="s">
        <v>167</v>
      </c>
      <c r="E138" s="27" t="s">
        <v>1615</v>
      </c>
      <c r="F138" s="28" t="s">
        <v>1485</v>
      </c>
      <c r="G138" s="29">
        <v>7</v>
      </c>
      <c r="H138" s="28">
        <v>0</v>
      </c>
      <c r="I138" s="30">
        <f>ROUND(G138*H138,P4)</f>
        <v>0</v>
      </c>
      <c r="L138" s="31">
        <v>0</v>
      </c>
      <c r="M138" s="24">
        <f>ROUND(G138*L138,P4)</f>
        <v>0</v>
      </c>
      <c r="N138" s="25" t="s">
        <v>170</v>
      </c>
      <c r="O138" s="32">
        <f>M138*AA138</f>
        <v>0</v>
      </c>
      <c r="P138" s="1">
        <v>3</v>
      </c>
      <c r="AA138" s="1">
        <f>IF(P138=1,$O$3,IF(P138=2,$O$4,$O$5))</f>
        <v>0</v>
      </c>
    </row>
    <row r="139">
      <c r="A139" s="1" t="s">
        <v>171</v>
      </c>
      <c r="E139" s="27" t="s">
        <v>1615</v>
      </c>
    </row>
    <row r="140">
      <c r="A140" s="1" t="s">
        <v>172</v>
      </c>
    </row>
    <row r="141">
      <c r="A141" s="1" t="s">
        <v>173</v>
      </c>
      <c r="E141" s="27" t="s">
        <v>167</v>
      </c>
    </row>
    <row r="142">
      <c r="A142" s="1" t="s">
        <v>165</v>
      </c>
      <c r="B142" s="1">
        <v>27</v>
      </c>
      <c r="C142" s="26" t="s">
        <v>1616</v>
      </c>
      <c r="D142" t="s">
        <v>167</v>
      </c>
      <c r="E142" s="27" t="s">
        <v>1617</v>
      </c>
      <c r="F142" s="28" t="s">
        <v>1485</v>
      </c>
      <c r="G142" s="29">
        <v>7</v>
      </c>
      <c r="H142" s="28">
        <v>0</v>
      </c>
      <c r="I142" s="30">
        <f>ROUND(G142*H142,P4)</f>
        <v>0</v>
      </c>
      <c r="L142" s="31">
        <v>0</v>
      </c>
      <c r="M142" s="24">
        <f>ROUND(G142*L142,P4)</f>
        <v>0</v>
      </c>
      <c r="N142" s="25" t="s">
        <v>170</v>
      </c>
      <c r="O142" s="32">
        <f>M142*AA142</f>
        <v>0</v>
      </c>
      <c r="P142" s="1">
        <v>3</v>
      </c>
      <c r="AA142" s="1">
        <f>IF(P142=1,$O$3,IF(P142=2,$O$4,$O$5))</f>
        <v>0</v>
      </c>
    </row>
    <row r="143">
      <c r="A143" s="1" t="s">
        <v>171</v>
      </c>
      <c r="E143" s="27" t="s">
        <v>1617</v>
      </c>
    </row>
    <row r="144">
      <c r="A144" s="1" t="s">
        <v>172</v>
      </c>
    </row>
    <row r="145">
      <c r="A145" s="1" t="s">
        <v>173</v>
      </c>
      <c r="E145" s="27" t="s">
        <v>167</v>
      </c>
    </row>
    <row r="146">
      <c r="A146" s="1" t="s">
        <v>165</v>
      </c>
      <c r="B146" s="1">
        <v>33</v>
      </c>
      <c r="C146" s="26" t="s">
        <v>1618</v>
      </c>
      <c r="D146" t="s">
        <v>167</v>
      </c>
      <c r="E146" s="27" t="s">
        <v>1619</v>
      </c>
      <c r="F146" s="28" t="s">
        <v>1485</v>
      </c>
      <c r="G146" s="29">
        <v>1</v>
      </c>
      <c r="H146" s="28">
        <v>0</v>
      </c>
      <c r="I146" s="30">
        <f>ROUND(G146*H146,P4)</f>
        <v>0</v>
      </c>
      <c r="L146" s="31">
        <v>0</v>
      </c>
      <c r="M146" s="24">
        <f>ROUND(G146*L146,P4)</f>
        <v>0</v>
      </c>
      <c r="N146" s="25" t="s">
        <v>170</v>
      </c>
      <c r="O146" s="32">
        <f>M146*AA146</f>
        <v>0</v>
      </c>
      <c r="P146" s="1">
        <v>3</v>
      </c>
      <c r="AA146" s="1">
        <f>IF(P146=1,$O$3,IF(P146=2,$O$4,$O$5))</f>
        <v>0</v>
      </c>
    </row>
    <row r="147">
      <c r="A147" s="1" t="s">
        <v>171</v>
      </c>
      <c r="E147" s="27" t="s">
        <v>1619</v>
      </c>
    </row>
    <row r="148">
      <c r="A148" s="1" t="s">
        <v>172</v>
      </c>
    </row>
    <row r="149">
      <c r="A149" s="1" t="s">
        <v>173</v>
      </c>
      <c r="E149" s="27" t="s">
        <v>167</v>
      </c>
    </row>
    <row r="150">
      <c r="A150" s="1" t="s">
        <v>165</v>
      </c>
      <c r="B150" s="1">
        <v>35</v>
      </c>
      <c r="C150" s="26" t="s">
        <v>1620</v>
      </c>
      <c r="D150" t="s">
        <v>167</v>
      </c>
      <c r="E150" s="27" t="s">
        <v>1621</v>
      </c>
      <c r="F150" s="28" t="s">
        <v>1485</v>
      </c>
      <c r="G150" s="29">
        <v>1</v>
      </c>
      <c r="H150" s="28">
        <v>0</v>
      </c>
      <c r="I150" s="30">
        <f>ROUND(G150*H150,P4)</f>
        <v>0</v>
      </c>
      <c r="L150" s="31">
        <v>0</v>
      </c>
      <c r="M150" s="24">
        <f>ROUND(G150*L150,P4)</f>
        <v>0</v>
      </c>
      <c r="N150" s="25" t="s">
        <v>170</v>
      </c>
      <c r="O150" s="32">
        <f>M150*AA150</f>
        <v>0</v>
      </c>
      <c r="P150" s="1">
        <v>3</v>
      </c>
      <c r="AA150" s="1">
        <f>IF(P150=1,$O$3,IF(P150=2,$O$4,$O$5))</f>
        <v>0</v>
      </c>
    </row>
    <row r="151">
      <c r="A151" s="1" t="s">
        <v>171</v>
      </c>
      <c r="E151" s="27" t="s">
        <v>1621</v>
      </c>
    </row>
    <row r="152">
      <c r="A152" s="1" t="s">
        <v>172</v>
      </c>
    </row>
    <row r="153">
      <c r="A153" s="1" t="s">
        <v>173</v>
      </c>
      <c r="E153" s="27" t="s">
        <v>167</v>
      </c>
    </row>
    <row r="154">
      <c r="A154" s="1" t="s">
        <v>165</v>
      </c>
      <c r="B154" s="1">
        <v>36</v>
      </c>
      <c r="C154" s="26" t="s">
        <v>1622</v>
      </c>
      <c r="D154" t="s">
        <v>167</v>
      </c>
      <c r="E154" s="27" t="s">
        <v>1623</v>
      </c>
      <c r="F154" s="28" t="s">
        <v>447</v>
      </c>
      <c r="G154" s="29">
        <v>2</v>
      </c>
      <c r="H154" s="28">
        <v>0</v>
      </c>
      <c r="I154" s="30">
        <f>ROUND(G154*H154,P4)</f>
        <v>0</v>
      </c>
      <c r="L154" s="31">
        <v>0</v>
      </c>
      <c r="M154" s="24">
        <f>ROUND(G154*L154,P4)</f>
        <v>0</v>
      </c>
      <c r="N154" s="25" t="s">
        <v>170</v>
      </c>
      <c r="O154" s="32">
        <f>M154*AA154</f>
        <v>0</v>
      </c>
      <c r="P154" s="1">
        <v>3</v>
      </c>
      <c r="AA154" s="1">
        <f>IF(P154=1,$O$3,IF(P154=2,$O$4,$O$5))</f>
        <v>0</v>
      </c>
    </row>
    <row r="155">
      <c r="A155" s="1" t="s">
        <v>171</v>
      </c>
      <c r="E155" s="27" t="s">
        <v>1623</v>
      </c>
    </row>
    <row r="156">
      <c r="A156" s="1" t="s">
        <v>172</v>
      </c>
    </row>
    <row r="157">
      <c r="A157" s="1" t="s">
        <v>173</v>
      </c>
      <c r="E157" s="27" t="s">
        <v>167</v>
      </c>
    </row>
    <row r="158">
      <c r="A158" s="1" t="s">
        <v>165</v>
      </c>
      <c r="B158" s="1">
        <v>37</v>
      </c>
      <c r="C158" s="26" t="s">
        <v>1624</v>
      </c>
      <c r="D158" t="s">
        <v>167</v>
      </c>
      <c r="E158" s="27" t="s">
        <v>1625</v>
      </c>
      <c r="F158" s="28" t="s">
        <v>447</v>
      </c>
      <c r="G158" s="29">
        <v>6</v>
      </c>
      <c r="H158" s="28">
        <v>0</v>
      </c>
      <c r="I158" s="30">
        <f>ROUND(G158*H158,P4)</f>
        <v>0</v>
      </c>
      <c r="L158" s="31">
        <v>0</v>
      </c>
      <c r="M158" s="24">
        <f>ROUND(G158*L158,P4)</f>
        <v>0</v>
      </c>
      <c r="N158" s="25" t="s">
        <v>170</v>
      </c>
      <c r="O158" s="32">
        <f>M158*AA158</f>
        <v>0</v>
      </c>
      <c r="P158" s="1">
        <v>3</v>
      </c>
      <c r="AA158" s="1">
        <f>IF(P158=1,$O$3,IF(P158=2,$O$4,$O$5))</f>
        <v>0</v>
      </c>
    </row>
    <row r="159">
      <c r="A159" s="1" t="s">
        <v>171</v>
      </c>
      <c r="E159" s="27" t="s">
        <v>1625</v>
      </c>
    </row>
    <row r="160">
      <c r="A160" s="1" t="s">
        <v>172</v>
      </c>
    </row>
    <row r="161">
      <c r="A161" s="1" t="s">
        <v>173</v>
      </c>
      <c r="E161" s="27" t="s">
        <v>167</v>
      </c>
    </row>
    <row r="162">
      <c r="A162" s="1" t="s">
        <v>165</v>
      </c>
      <c r="B162" s="1">
        <v>38</v>
      </c>
      <c r="C162" s="26" t="s">
        <v>1626</v>
      </c>
      <c r="D162" t="s">
        <v>167</v>
      </c>
      <c r="E162" s="27" t="s">
        <v>1627</v>
      </c>
      <c r="F162" s="28" t="s">
        <v>447</v>
      </c>
      <c r="G162" s="29">
        <v>2</v>
      </c>
      <c r="H162" s="28">
        <v>0</v>
      </c>
      <c r="I162" s="30">
        <f>ROUND(G162*H162,P4)</f>
        <v>0</v>
      </c>
      <c r="L162" s="31">
        <v>0</v>
      </c>
      <c r="M162" s="24">
        <f>ROUND(G162*L162,P4)</f>
        <v>0</v>
      </c>
      <c r="N162" s="25" t="s">
        <v>170</v>
      </c>
      <c r="O162" s="32">
        <f>M162*AA162</f>
        <v>0</v>
      </c>
      <c r="P162" s="1">
        <v>3</v>
      </c>
      <c r="AA162" s="1">
        <f>IF(P162=1,$O$3,IF(P162=2,$O$4,$O$5))</f>
        <v>0</v>
      </c>
    </row>
    <row r="163">
      <c r="A163" s="1" t="s">
        <v>171</v>
      </c>
      <c r="E163" s="27" t="s">
        <v>1627</v>
      </c>
    </row>
    <row r="164">
      <c r="A164" s="1" t="s">
        <v>172</v>
      </c>
    </row>
    <row r="165">
      <c r="A165" s="1" t="s">
        <v>173</v>
      </c>
      <c r="E165" s="27" t="s">
        <v>167</v>
      </c>
    </row>
    <row r="166">
      <c r="A166" s="1" t="s">
        <v>165</v>
      </c>
      <c r="B166" s="1">
        <v>40</v>
      </c>
      <c r="C166" s="26" t="s">
        <v>1628</v>
      </c>
      <c r="D166" t="s">
        <v>167</v>
      </c>
      <c r="E166" s="27" t="s">
        <v>1629</v>
      </c>
      <c r="F166" s="28" t="s">
        <v>447</v>
      </c>
      <c r="G166" s="29">
        <v>2</v>
      </c>
      <c r="H166" s="28">
        <v>0</v>
      </c>
      <c r="I166" s="30">
        <f>ROUND(G166*H166,P4)</f>
        <v>0</v>
      </c>
      <c r="L166" s="31">
        <v>0</v>
      </c>
      <c r="M166" s="24">
        <f>ROUND(G166*L166,P4)</f>
        <v>0</v>
      </c>
      <c r="N166" s="25" t="s">
        <v>170</v>
      </c>
      <c r="O166" s="32">
        <f>M166*AA166</f>
        <v>0</v>
      </c>
      <c r="P166" s="1">
        <v>3</v>
      </c>
      <c r="AA166" s="1">
        <f>IF(P166=1,$O$3,IF(P166=2,$O$4,$O$5))</f>
        <v>0</v>
      </c>
    </row>
    <row r="167">
      <c r="A167" s="1" t="s">
        <v>171</v>
      </c>
      <c r="E167" s="27" t="s">
        <v>1629</v>
      </c>
    </row>
    <row r="168">
      <c r="A168" s="1" t="s">
        <v>172</v>
      </c>
    </row>
    <row r="169">
      <c r="A169" s="1" t="s">
        <v>173</v>
      </c>
      <c r="E169" s="27" t="s">
        <v>167</v>
      </c>
    </row>
    <row r="170">
      <c r="A170" s="1" t="s">
        <v>165</v>
      </c>
      <c r="B170" s="1">
        <v>39</v>
      </c>
      <c r="C170" s="26" t="s">
        <v>1630</v>
      </c>
      <c r="D170" t="s">
        <v>167</v>
      </c>
      <c r="E170" s="27" t="s">
        <v>1631</v>
      </c>
      <c r="F170" s="28" t="s">
        <v>447</v>
      </c>
      <c r="G170" s="29">
        <v>10</v>
      </c>
      <c r="H170" s="28">
        <v>0</v>
      </c>
      <c r="I170" s="30">
        <f>ROUND(G170*H170,P4)</f>
        <v>0</v>
      </c>
      <c r="L170" s="31">
        <v>0</v>
      </c>
      <c r="M170" s="24">
        <f>ROUND(G170*L170,P4)</f>
        <v>0</v>
      </c>
      <c r="N170" s="25" t="s">
        <v>170</v>
      </c>
      <c r="O170" s="32">
        <f>M170*AA170</f>
        <v>0</v>
      </c>
      <c r="P170" s="1">
        <v>3</v>
      </c>
      <c r="AA170" s="1">
        <f>IF(P170=1,$O$3,IF(P170=2,$O$4,$O$5))</f>
        <v>0</v>
      </c>
    </row>
    <row r="171">
      <c r="A171" s="1" t="s">
        <v>171</v>
      </c>
      <c r="E171" s="27" t="s">
        <v>1631</v>
      </c>
    </row>
    <row r="172">
      <c r="A172" s="1" t="s">
        <v>172</v>
      </c>
    </row>
    <row r="173">
      <c r="A173" s="1" t="s">
        <v>173</v>
      </c>
      <c r="E173" s="27" t="s">
        <v>167</v>
      </c>
    </row>
    <row r="174">
      <c r="A174" s="1" t="s">
        <v>165</v>
      </c>
      <c r="B174" s="1">
        <v>41</v>
      </c>
      <c r="C174" s="26" t="s">
        <v>1632</v>
      </c>
      <c r="D174" t="s">
        <v>167</v>
      </c>
      <c r="E174" s="27" t="s">
        <v>1633</v>
      </c>
      <c r="F174" s="28" t="s">
        <v>447</v>
      </c>
      <c r="G174" s="29">
        <v>2</v>
      </c>
      <c r="H174" s="28">
        <v>0</v>
      </c>
      <c r="I174" s="30">
        <f>ROUND(G174*H174,P4)</f>
        <v>0</v>
      </c>
      <c r="L174" s="31">
        <v>0</v>
      </c>
      <c r="M174" s="24">
        <f>ROUND(G174*L174,P4)</f>
        <v>0</v>
      </c>
      <c r="N174" s="25" t="s">
        <v>170</v>
      </c>
      <c r="O174" s="32">
        <f>M174*AA174</f>
        <v>0</v>
      </c>
      <c r="P174" s="1">
        <v>3</v>
      </c>
      <c r="AA174" s="1">
        <f>IF(P174=1,$O$3,IF(P174=2,$O$4,$O$5))</f>
        <v>0</v>
      </c>
    </row>
    <row r="175">
      <c r="A175" s="1" t="s">
        <v>171</v>
      </c>
      <c r="E175" s="27" t="s">
        <v>1633</v>
      </c>
    </row>
    <row r="176">
      <c r="A176" s="1" t="s">
        <v>172</v>
      </c>
    </row>
    <row r="177">
      <c r="A177" s="1" t="s">
        <v>173</v>
      </c>
      <c r="E177" s="27" t="s">
        <v>167</v>
      </c>
    </row>
    <row r="178">
      <c r="A178" s="1" t="s">
        <v>162</v>
      </c>
      <c r="C178" s="22" t="s">
        <v>1634</v>
      </c>
      <c r="E178" s="23" t="s">
        <v>1635</v>
      </c>
      <c r="L178" s="24">
        <f>SUMIFS(L179:L190,A179:A190,"P")</f>
        <v>0</v>
      </c>
      <c r="M178" s="24">
        <f>SUMIFS(M179:M190,A179:A190,"P")</f>
        <v>0</v>
      </c>
      <c r="N178" s="25"/>
    </row>
    <row r="179" ht="25.5">
      <c r="A179" s="1" t="s">
        <v>165</v>
      </c>
      <c r="B179" s="1">
        <v>43</v>
      </c>
      <c r="C179" s="26" t="s">
        <v>1636</v>
      </c>
      <c r="D179" t="s">
        <v>167</v>
      </c>
      <c r="E179" s="27" t="s">
        <v>1637</v>
      </c>
      <c r="F179" s="28" t="s">
        <v>1485</v>
      </c>
      <c r="G179" s="29">
        <v>1</v>
      </c>
      <c r="H179" s="28">
        <v>0</v>
      </c>
      <c r="I179" s="30">
        <f>ROUND(G179*H179,P4)</f>
        <v>0</v>
      </c>
      <c r="L179" s="31">
        <v>0</v>
      </c>
      <c r="M179" s="24">
        <f>ROUND(G179*L179,P4)</f>
        <v>0</v>
      </c>
      <c r="N179" s="25" t="s">
        <v>185</v>
      </c>
      <c r="O179" s="32">
        <f>M179*AA179</f>
        <v>0</v>
      </c>
      <c r="P179" s="1">
        <v>3</v>
      </c>
      <c r="AA179" s="1">
        <f>IF(P179=1,$O$3,IF(P179=2,$O$4,$O$5))</f>
        <v>0</v>
      </c>
    </row>
    <row r="180" ht="25.5">
      <c r="A180" s="1" t="s">
        <v>171</v>
      </c>
      <c r="E180" s="27" t="s">
        <v>1637</v>
      </c>
    </row>
    <row r="181">
      <c r="A181" s="1" t="s">
        <v>172</v>
      </c>
    </row>
    <row r="182">
      <c r="A182" s="1" t="s">
        <v>173</v>
      </c>
      <c r="E182" s="27" t="s">
        <v>167</v>
      </c>
    </row>
    <row r="183">
      <c r="A183" s="1" t="s">
        <v>165</v>
      </c>
      <c r="B183" s="1">
        <v>44</v>
      </c>
      <c r="C183" s="26" t="s">
        <v>1638</v>
      </c>
      <c r="D183" t="s">
        <v>167</v>
      </c>
      <c r="E183" s="27" t="s">
        <v>1639</v>
      </c>
      <c r="F183" s="28" t="s">
        <v>447</v>
      </c>
      <c r="G183" s="29">
        <v>2</v>
      </c>
      <c r="H183" s="28">
        <v>0</v>
      </c>
      <c r="I183" s="30">
        <f>ROUND(G183*H183,P4)</f>
        <v>0</v>
      </c>
      <c r="L183" s="31">
        <v>0</v>
      </c>
      <c r="M183" s="24">
        <f>ROUND(G183*L183,P4)</f>
        <v>0</v>
      </c>
      <c r="N183" s="25" t="s">
        <v>170</v>
      </c>
      <c r="O183" s="32">
        <f>M183*AA183</f>
        <v>0</v>
      </c>
      <c r="P183" s="1">
        <v>3</v>
      </c>
      <c r="AA183" s="1">
        <f>IF(P183=1,$O$3,IF(P183=2,$O$4,$O$5))</f>
        <v>0</v>
      </c>
    </row>
    <row r="184">
      <c r="A184" s="1" t="s">
        <v>171</v>
      </c>
      <c r="E184" s="27" t="s">
        <v>1639</v>
      </c>
    </row>
    <row r="185">
      <c r="A185" s="1" t="s">
        <v>172</v>
      </c>
    </row>
    <row r="186">
      <c r="A186" s="1" t="s">
        <v>173</v>
      </c>
      <c r="E186" s="27" t="s">
        <v>167</v>
      </c>
    </row>
    <row r="187">
      <c r="A187" s="1" t="s">
        <v>165</v>
      </c>
      <c r="B187" s="1">
        <v>45</v>
      </c>
      <c r="C187" s="26" t="s">
        <v>1640</v>
      </c>
      <c r="D187" t="s">
        <v>167</v>
      </c>
      <c r="E187" s="27" t="s">
        <v>1631</v>
      </c>
      <c r="F187" s="28" t="s">
        <v>447</v>
      </c>
      <c r="G187" s="29">
        <v>2</v>
      </c>
      <c r="H187" s="28">
        <v>0</v>
      </c>
      <c r="I187" s="30">
        <f>ROUND(G187*H187,P4)</f>
        <v>0</v>
      </c>
      <c r="L187" s="31">
        <v>0</v>
      </c>
      <c r="M187" s="24">
        <f>ROUND(G187*L187,P4)</f>
        <v>0</v>
      </c>
      <c r="N187" s="25" t="s">
        <v>170</v>
      </c>
      <c r="O187" s="32">
        <f>M187*AA187</f>
        <v>0</v>
      </c>
      <c r="P187" s="1">
        <v>3</v>
      </c>
      <c r="AA187" s="1">
        <f>IF(P187=1,$O$3,IF(P187=2,$O$4,$O$5))</f>
        <v>0</v>
      </c>
    </row>
    <row r="188">
      <c r="A188" s="1" t="s">
        <v>171</v>
      </c>
      <c r="E188" s="27" t="s">
        <v>1631</v>
      </c>
    </row>
    <row r="189">
      <c r="A189" s="1" t="s">
        <v>172</v>
      </c>
    </row>
    <row r="190">
      <c r="A190" s="1" t="s">
        <v>173</v>
      </c>
      <c r="E190" s="27" t="s">
        <v>167</v>
      </c>
    </row>
    <row r="191">
      <c r="A191" s="1" t="s">
        <v>162</v>
      </c>
      <c r="C191" s="22" t="s">
        <v>180</v>
      </c>
      <c r="E191" s="23" t="s">
        <v>181</v>
      </c>
      <c r="L191" s="24">
        <f>SUMIFS(L192:L215,A192:A215,"P")</f>
        <v>0</v>
      </c>
      <c r="M191" s="24">
        <f>SUMIFS(M192:M215,A192:A215,"P")</f>
        <v>0</v>
      </c>
      <c r="N191" s="25"/>
    </row>
    <row r="192" ht="25.5">
      <c r="A192" s="1" t="s">
        <v>165</v>
      </c>
      <c r="B192" s="1">
        <v>46</v>
      </c>
      <c r="C192" s="26" t="s">
        <v>1641</v>
      </c>
      <c r="D192" t="s">
        <v>167</v>
      </c>
      <c r="E192" s="27" t="s">
        <v>1642</v>
      </c>
      <c r="F192" s="28" t="s">
        <v>184</v>
      </c>
      <c r="G192" s="29">
        <v>20</v>
      </c>
      <c r="H192" s="28">
        <v>0</v>
      </c>
      <c r="I192" s="30">
        <f>ROUND(G192*H192,P4)</f>
        <v>0</v>
      </c>
      <c r="L192" s="31">
        <v>0</v>
      </c>
      <c r="M192" s="24">
        <f>ROUND(G192*L192,P4)</f>
        <v>0</v>
      </c>
      <c r="N192" s="25" t="s">
        <v>185</v>
      </c>
      <c r="O192" s="32">
        <f>M192*AA192</f>
        <v>0</v>
      </c>
      <c r="P192" s="1">
        <v>3</v>
      </c>
      <c r="AA192" s="1">
        <f>IF(P192=1,$O$3,IF(P192=2,$O$4,$O$5))</f>
        <v>0</v>
      </c>
    </row>
    <row r="193" ht="25.5">
      <c r="A193" s="1" t="s">
        <v>171</v>
      </c>
      <c r="E193" s="27" t="s">
        <v>1642</v>
      </c>
    </row>
    <row r="194">
      <c r="A194" s="1" t="s">
        <v>172</v>
      </c>
    </row>
    <row r="195">
      <c r="A195" s="1" t="s">
        <v>173</v>
      </c>
      <c r="E195" s="27" t="s">
        <v>167</v>
      </c>
    </row>
    <row r="196">
      <c r="A196" s="1" t="s">
        <v>165</v>
      </c>
      <c r="B196" s="1">
        <v>49</v>
      </c>
      <c r="C196" s="26" t="s">
        <v>1643</v>
      </c>
      <c r="D196" t="s">
        <v>167</v>
      </c>
      <c r="E196" s="27" t="s">
        <v>1644</v>
      </c>
      <c r="F196" s="28" t="s">
        <v>184</v>
      </c>
      <c r="G196" s="29">
        <v>10</v>
      </c>
      <c r="H196" s="28">
        <v>0</v>
      </c>
      <c r="I196" s="30">
        <f>ROUND(G196*H196,P4)</f>
        <v>0</v>
      </c>
      <c r="L196" s="31">
        <v>0</v>
      </c>
      <c r="M196" s="24">
        <f>ROUND(G196*L196,P4)</f>
        <v>0</v>
      </c>
      <c r="N196" s="25" t="s">
        <v>170</v>
      </c>
      <c r="O196" s="32">
        <f>M196*AA196</f>
        <v>0</v>
      </c>
      <c r="P196" s="1">
        <v>3</v>
      </c>
      <c r="AA196" s="1">
        <f>IF(P196=1,$O$3,IF(P196=2,$O$4,$O$5))</f>
        <v>0</v>
      </c>
    </row>
    <row r="197">
      <c r="A197" s="1" t="s">
        <v>171</v>
      </c>
      <c r="E197" s="27" t="s">
        <v>1644</v>
      </c>
    </row>
    <row r="198">
      <c r="A198" s="1" t="s">
        <v>172</v>
      </c>
    </row>
    <row r="199">
      <c r="A199" s="1" t="s">
        <v>173</v>
      </c>
      <c r="E199" s="27" t="s">
        <v>167</v>
      </c>
    </row>
    <row r="200" ht="25.5">
      <c r="A200" s="1" t="s">
        <v>165</v>
      </c>
      <c r="B200" s="1">
        <v>47</v>
      </c>
      <c r="C200" s="26" t="s">
        <v>1645</v>
      </c>
      <c r="D200" t="s">
        <v>167</v>
      </c>
      <c r="E200" s="27" t="s">
        <v>1646</v>
      </c>
      <c r="F200" s="28" t="s">
        <v>184</v>
      </c>
      <c r="G200" s="29">
        <v>17</v>
      </c>
      <c r="H200" s="28">
        <v>0</v>
      </c>
      <c r="I200" s="30">
        <f>ROUND(G200*H200,P4)</f>
        <v>0</v>
      </c>
      <c r="L200" s="31">
        <v>0</v>
      </c>
      <c r="M200" s="24">
        <f>ROUND(G200*L200,P4)</f>
        <v>0</v>
      </c>
      <c r="N200" s="25" t="s">
        <v>185</v>
      </c>
      <c r="O200" s="32">
        <f>M200*AA200</f>
        <v>0</v>
      </c>
      <c r="P200" s="1">
        <v>3</v>
      </c>
      <c r="AA200" s="1">
        <f>IF(P200=1,$O$3,IF(P200=2,$O$4,$O$5))</f>
        <v>0</v>
      </c>
    </row>
    <row r="201" ht="25.5">
      <c r="A201" s="1" t="s">
        <v>171</v>
      </c>
      <c r="E201" s="27" t="s">
        <v>1646</v>
      </c>
    </row>
    <row r="202">
      <c r="A202" s="1" t="s">
        <v>172</v>
      </c>
    </row>
    <row r="203">
      <c r="A203" s="1" t="s">
        <v>173</v>
      </c>
      <c r="E203" s="27" t="s">
        <v>167</v>
      </c>
    </row>
    <row r="204">
      <c r="A204" s="1" t="s">
        <v>165</v>
      </c>
      <c r="B204" s="1">
        <v>50</v>
      </c>
      <c r="C204" s="26" t="s">
        <v>1647</v>
      </c>
      <c r="D204" t="s">
        <v>167</v>
      </c>
      <c r="E204" s="27" t="s">
        <v>1648</v>
      </c>
      <c r="F204" s="28" t="s">
        <v>184</v>
      </c>
      <c r="G204" s="29">
        <v>13</v>
      </c>
      <c r="H204" s="28">
        <v>0</v>
      </c>
      <c r="I204" s="30">
        <f>ROUND(G204*H204,P4)</f>
        <v>0</v>
      </c>
      <c r="L204" s="31">
        <v>0</v>
      </c>
      <c r="M204" s="24">
        <f>ROUND(G204*L204,P4)</f>
        <v>0</v>
      </c>
      <c r="N204" s="25" t="s">
        <v>170</v>
      </c>
      <c r="O204" s="32">
        <f>M204*AA204</f>
        <v>0</v>
      </c>
      <c r="P204" s="1">
        <v>3</v>
      </c>
      <c r="AA204" s="1">
        <f>IF(P204=1,$O$3,IF(P204=2,$O$4,$O$5))</f>
        <v>0</v>
      </c>
    </row>
    <row r="205">
      <c r="A205" s="1" t="s">
        <v>171</v>
      </c>
      <c r="E205" s="27" t="s">
        <v>1648</v>
      </c>
    </row>
    <row r="206">
      <c r="A206" s="1" t="s">
        <v>172</v>
      </c>
    </row>
    <row r="207">
      <c r="A207" s="1" t="s">
        <v>173</v>
      </c>
      <c r="E207" s="27" t="s">
        <v>167</v>
      </c>
    </row>
    <row r="208" ht="25.5">
      <c r="A208" s="1" t="s">
        <v>165</v>
      </c>
      <c r="B208" s="1">
        <v>48</v>
      </c>
      <c r="C208" s="26" t="s">
        <v>1649</v>
      </c>
      <c r="D208" t="s">
        <v>167</v>
      </c>
      <c r="E208" s="27" t="s">
        <v>1650</v>
      </c>
      <c r="F208" s="28" t="s">
        <v>184</v>
      </c>
      <c r="G208" s="29">
        <v>8</v>
      </c>
      <c r="H208" s="28">
        <v>0</v>
      </c>
      <c r="I208" s="30">
        <f>ROUND(G208*H208,P4)</f>
        <v>0</v>
      </c>
      <c r="L208" s="31">
        <v>0</v>
      </c>
      <c r="M208" s="24">
        <f>ROUND(G208*L208,P4)</f>
        <v>0</v>
      </c>
      <c r="N208" s="25" t="s">
        <v>185</v>
      </c>
      <c r="O208" s="32">
        <f>M208*AA208</f>
        <v>0</v>
      </c>
      <c r="P208" s="1">
        <v>3</v>
      </c>
      <c r="AA208" s="1">
        <f>IF(P208=1,$O$3,IF(P208=2,$O$4,$O$5))</f>
        <v>0</v>
      </c>
    </row>
    <row r="209" ht="25.5">
      <c r="A209" s="1" t="s">
        <v>171</v>
      </c>
      <c r="E209" s="27" t="s">
        <v>1650</v>
      </c>
    </row>
    <row r="210">
      <c r="A210" s="1" t="s">
        <v>172</v>
      </c>
    </row>
    <row r="211">
      <c r="A211" s="1" t="s">
        <v>173</v>
      </c>
      <c r="E211" s="27" t="s">
        <v>167</v>
      </c>
    </row>
    <row r="212">
      <c r="A212" s="1" t="s">
        <v>165</v>
      </c>
      <c r="B212" s="1">
        <v>51</v>
      </c>
      <c r="C212" s="26" t="s">
        <v>1651</v>
      </c>
      <c r="D212" t="s">
        <v>167</v>
      </c>
      <c r="E212" s="27" t="s">
        <v>1652</v>
      </c>
      <c r="F212" s="28" t="s">
        <v>184</v>
      </c>
      <c r="G212" s="29">
        <v>16</v>
      </c>
      <c r="H212" s="28">
        <v>0</v>
      </c>
      <c r="I212" s="30">
        <f>ROUND(G212*H212,P4)</f>
        <v>0</v>
      </c>
      <c r="L212" s="31">
        <v>0</v>
      </c>
      <c r="M212" s="24">
        <f>ROUND(G212*L212,P4)</f>
        <v>0</v>
      </c>
      <c r="N212" s="25" t="s">
        <v>170</v>
      </c>
      <c r="O212" s="32">
        <f>M212*AA212</f>
        <v>0</v>
      </c>
      <c r="P212" s="1">
        <v>3</v>
      </c>
      <c r="AA212" s="1">
        <f>IF(P212=1,$O$3,IF(P212=2,$O$4,$O$5))</f>
        <v>0</v>
      </c>
    </row>
    <row r="213">
      <c r="A213" s="1" t="s">
        <v>171</v>
      </c>
      <c r="E213" s="27" t="s">
        <v>1652</v>
      </c>
    </row>
    <row r="214">
      <c r="A214" s="1" t="s">
        <v>172</v>
      </c>
    </row>
    <row r="215">
      <c r="A215" s="1" t="s">
        <v>173</v>
      </c>
      <c r="E215" s="27" t="s">
        <v>167</v>
      </c>
    </row>
  </sheetData>
  <sheetProtection sheet="1" objects="1" scenarios="1" spinCount="100000" saltValue="xxQGHKJLoPUZJTr0CJCAUwZORT95lcdoVJxhtVwgZx8aNXPoGtd1a+W8HFs3DsZQsiN7XIVrzGlrKMW2ogggrg==" hashValue="tNXPIJBdhVSJYQEXeFX26PFy8xT6LC1kuhNMYcDUs4IsqABoLx3vCZ6VaoxvgvTn0CaloXvjxVqibn9zZrZbW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COUNTIFS(L8:L220,"=0",A8:A220,"P")+COUNTIFS(L8:L220,"",A8:A220,"P")+SUM(Q8:Q220)</f>
        <v>0</v>
      </c>
    </row>
    <row r="8">
      <c r="A8" s="1" t="s">
        <v>160</v>
      </c>
      <c r="C8" s="22" t="s">
        <v>1653</v>
      </c>
      <c r="E8" s="23" t="s">
        <v>43</v>
      </c>
      <c r="L8" s="24">
        <f>L9+L58+L71+L108+L157+L182+L215</f>
        <v>0</v>
      </c>
      <c r="M8" s="24">
        <f>M9+M58+M71+M108+M157+M182+M215</f>
        <v>0</v>
      </c>
      <c r="N8" s="25"/>
    </row>
    <row r="9">
      <c r="A9" s="1" t="s">
        <v>162</v>
      </c>
      <c r="C9" s="22" t="s">
        <v>394</v>
      </c>
      <c r="E9" s="23" t="s">
        <v>421</v>
      </c>
      <c r="L9" s="24">
        <f>SUMIFS(L10:L57,A10:A57,"P")</f>
        <v>0</v>
      </c>
      <c r="M9" s="24">
        <f>SUMIFS(M10:M57,A10:A57,"P")</f>
        <v>0</v>
      </c>
      <c r="N9" s="25"/>
    </row>
    <row r="10">
      <c r="A10" s="1" t="s">
        <v>165</v>
      </c>
      <c r="B10" s="1">
        <v>1</v>
      </c>
      <c r="C10" s="26" t="s">
        <v>1654</v>
      </c>
      <c r="D10" t="s">
        <v>167</v>
      </c>
      <c r="E10" s="27" t="s">
        <v>1655</v>
      </c>
      <c r="F10" s="28" t="s">
        <v>424</v>
      </c>
      <c r="G10" s="29">
        <v>10</v>
      </c>
      <c r="H10" s="28">
        <v>0</v>
      </c>
      <c r="I10" s="30">
        <f>ROUND(G10*H10,P4)</f>
        <v>0</v>
      </c>
      <c r="L10" s="31">
        <v>0</v>
      </c>
      <c r="M10" s="24">
        <f>ROUND(G10*L10,P4)</f>
        <v>0</v>
      </c>
      <c r="N10" s="25" t="s">
        <v>185</v>
      </c>
      <c r="O10" s="32">
        <f>M10*AA10</f>
        <v>0</v>
      </c>
      <c r="P10" s="1">
        <v>3</v>
      </c>
      <c r="AA10" s="1">
        <f>IF(P10=1,$O$3,IF(P10=2,$O$4,$O$5))</f>
        <v>0</v>
      </c>
    </row>
    <row r="11">
      <c r="A11" s="1" t="s">
        <v>171</v>
      </c>
      <c r="E11" s="27" t="s">
        <v>1655</v>
      </c>
    </row>
    <row r="12">
      <c r="A12" s="1" t="s">
        <v>172</v>
      </c>
    </row>
    <row r="13">
      <c r="A13" s="1" t="s">
        <v>173</v>
      </c>
      <c r="E13" s="27" t="s">
        <v>167</v>
      </c>
    </row>
    <row r="14">
      <c r="A14" s="1" t="s">
        <v>165</v>
      </c>
      <c r="B14" s="1">
        <v>2</v>
      </c>
      <c r="C14" s="26" t="s">
        <v>1656</v>
      </c>
      <c r="D14" t="s">
        <v>167</v>
      </c>
      <c r="E14" s="27" t="s">
        <v>1657</v>
      </c>
      <c r="F14" s="28" t="s">
        <v>424</v>
      </c>
      <c r="G14" s="29">
        <v>0.040000000000000001</v>
      </c>
      <c r="H14" s="28">
        <v>0</v>
      </c>
      <c r="I14" s="30">
        <f>ROUND(G14*H14,P4)</f>
        <v>0</v>
      </c>
      <c r="L14" s="31">
        <v>0</v>
      </c>
      <c r="M14" s="24">
        <f>ROUND(G14*L14,P4)</f>
        <v>0</v>
      </c>
      <c r="N14" s="25" t="s">
        <v>185</v>
      </c>
      <c r="O14" s="32">
        <f>M14*AA14</f>
        <v>0</v>
      </c>
      <c r="P14" s="1">
        <v>3</v>
      </c>
      <c r="AA14" s="1">
        <f>IF(P14=1,$O$3,IF(P14=2,$O$4,$O$5))</f>
        <v>0</v>
      </c>
    </row>
    <row r="15">
      <c r="A15" s="1" t="s">
        <v>171</v>
      </c>
      <c r="E15" s="27" t="s">
        <v>1657</v>
      </c>
    </row>
    <row r="16">
      <c r="A16" s="1" t="s">
        <v>172</v>
      </c>
    </row>
    <row r="17">
      <c r="A17" s="1" t="s">
        <v>173</v>
      </c>
      <c r="E17" s="27" t="s">
        <v>167</v>
      </c>
    </row>
    <row r="18">
      <c r="A18" s="1" t="s">
        <v>165</v>
      </c>
      <c r="B18" s="1">
        <v>3</v>
      </c>
      <c r="C18" s="26" t="s">
        <v>1658</v>
      </c>
      <c r="D18" t="s">
        <v>167</v>
      </c>
      <c r="E18" s="27" t="s">
        <v>1659</v>
      </c>
      <c r="F18" s="28" t="s">
        <v>424</v>
      </c>
      <c r="G18" s="29">
        <v>109.81</v>
      </c>
      <c r="H18" s="28">
        <v>0</v>
      </c>
      <c r="I18" s="30">
        <f>ROUND(G18*H18,P4)</f>
        <v>0</v>
      </c>
      <c r="L18" s="31">
        <v>0</v>
      </c>
      <c r="M18" s="24">
        <f>ROUND(G18*L18,P4)</f>
        <v>0</v>
      </c>
      <c r="N18" s="25" t="s">
        <v>185</v>
      </c>
      <c r="O18" s="32">
        <f>M18*AA18</f>
        <v>0</v>
      </c>
      <c r="P18" s="1">
        <v>3</v>
      </c>
      <c r="AA18" s="1">
        <f>IF(P18=1,$O$3,IF(P18=2,$O$4,$O$5))</f>
        <v>0</v>
      </c>
    </row>
    <row r="19">
      <c r="A19" s="1" t="s">
        <v>171</v>
      </c>
      <c r="E19" s="27" t="s">
        <v>1659</v>
      </c>
    </row>
    <row r="20">
      <c r="A20" s="1" t="s">
        <v>172</v>
      </c>
    </row>
    <row r="21">
      <c r="A21" s="1" t="s">
        <v>173</v>
      </c>
      <c r="E21" s="27" t="s">
        <v>167</v>
      </c>
    </row>
    <row r="22">
      <c r="A22" s="1" t="s">
        <v>165</v>
      </c>
      <c r="B22" s="1">
        <v>12</v>
      </c>
      <c r="C22" s="26" t="s">
        <v>1660</v>
      </c>
      <c r="D22" t="s">
        <v>167</v>
      </c>
      <c r="E22" s="27" t="s">
        <v>1661</v>
      </c>
      <c r="F22" s="28" t="s">
        <v>192</v>
      </c>
      <c r="G22" s="29">
        <v>3</v>
      </c>
      <c r="H22" s="28">
        <v>0.017149999999999999</v>
      </c>
      <c r="I22" s="30">
        <f>ROUND(G22*H22,P4)</f>
        <v>0</v>
      </c>
      <c r="L22" s="31">
        <v>0</v>
      </c>
      <c r="M22" s="24">
        <f>ROUND(G22*L22,P4)</f>
        <v>0</v>
      </c>
      <c r="N22" s="25" t="s">
        <v>185</v>
      </c>
      <c r="O22" s="32">
        <f>M22*AA22</f>
        <v>0</v>
      </c>
      <c r="P22" s="1">
        <v>3</v>
      </c>
      <c r="AA22" s="1">
        <f>IF(P22=1,$O$3,IF(P22=2,$O$4,$O$5))</f>
        <v>0</v>
      </c>
    </row>
    <row r="23">
      <c r="A23" s="1" t="s">
        <v>171</v>
      </c>
      <c r="E23" s="27" t="s">
        <v>1661</v>
      </c>
    </row>
    <row r="24">
      <c r="A24" s="1" t="s">
        <v>172</v>
      </c>
    </row>
    <row r="25">
      <c r="A25" s="1" t="s">
        <v>173</v>
      </c>
      <c r="E25" s="27" t="s">
        <v>167</v>
      </c>
    </row>
    <row r="26">
      <c r="A26" s="1" t="s">
        <v>165</v>
      </c>
      <c r="B26" s="1">
        <v>4</v>
      </c>
      <c r="C26" s="26" t="s">
        <v>1662</v>
      </c>
      <c r="D26" t="s">
        <v>167</v>
      </c>
      <c r="E26" s="27" t="s">
        <v>1663</v>
      </c>
      <c r="F26" s="28" t="s">
        <v>447</v>
      </c>
      <c r="G26" s="29">
        <v>157.38</v>
      </c>
      <c r="H26" s="28">
        <v>0</v>
      </c>
      <c r="I26" s="30">
        <f>ROUND(G26*H26,P4)</f>
        <v>0</v>
      </c>
      <c r="L26" s="31">
        <v>0</v>
      </c>
      <c r="M26" s="24">
        <f>ROUND(G26*L26,P4)</f>
        <v>0</v>
      </c>
      <c r="N26" s="25" t="s">
        <v>185</v>
      </c>
      <c r="O26" s="32">
        <f>M26*AA26</f>
        <v>0</v>
      </c>
      <c r="P26" s="1">
        <v>3</v>
      </c>
      <c r="AA26" s="1">
        <f>IF(P26=1,$O$3,IF(P26=2,$O$4,$O$5))</f>
        <v>0</v>
      </c>
    </row>
    <row r="27">
      <c r="A27" s="1" t="s">
        <v>171</v>
      </c>
      <c r="E27" s="27" t="s">
        <v>1663</v>
      </c>
    </row>
    <row r="28">
      <c r="A28" s="1" t="s">
        <v>172</v>
      </c>
    </row>
    <row r="29">
      <c r="A29" s="1" t="s">
        <v>173</v>
      </c>
      <c r="E29" s="27" t="s">
        <v>167</v>
      </c>
    </row>
    <row r="30">
      <c r="A30" s="1" t="s">
        <v>165</v>
      </c>
      <c r="B30" s="1">
        <v>5</v>
      </c>
      <c r="C30" s="26" t="s">
        <v>1664</v>
      </c>
      <c r="D30" t="s">
        <v>167</v>
      </c>
      <c r="E30" s="27" t="s">
        <v>1665</v>
      </c>
      <c r="F30" s="28" t="s">
        <v>447</v>
      </c>
      <c r="G30" s="29">
        <v>157.38</v>
      </c>
      <c r="H30" s="28">
        <v>0</v>
      </c>
      <c r="I30" s="30">
        <f>ROUND(G30*H30,P4)</f>
        <v>0</v>
      </c>
      <c r="L30" s="31">
        <v>0</v>
      </c>
      <c r="M30" s="24">
        <f>ROUND(G30*L30,P4)</f>
        <v>0</v>
      </c>
      <c r="N30" s="25" t="s">
        <v>185</v>
      </c>
      <c r="O30" s="32">
        <f>M30*AA30</f>
        <v>0</v>
      </c>
      <c r="P30" s="1">
        <v>3</v>
      </c>
      <c r="AA30" s="1">
        <f>IF(P30=1,$O$3,IF(P30=2,$O$4,$O$5))</f>
        <v>0</v>
      </c>
    </row>
    <row r="31">
      <c r="A31" s="1" t="s">
        <v>171</v>
      </c>
      <c r="E31" s="27" t="s">
        <v>1665</v>
      </c>
    </row>
    <row r="32">
      <c r="A32" s="1" t="s">
        <v>172</v>
      </c>
    </row>
    <row r="33">
      <c r="A33" s="1" t="s">
        <v>173</v>
      </c>
      <c r="E33" s="27" t="s">
        <v>167</v>
      </c>
    </row>
    <row r="34">
      <c r="A34" s="1" t="s">
        <v>165</v>
      </c>
      <c r="B34" s="1">
        <v>6</v>
      </c>
      <c r="C34" s="26" t="s">
        <v>1666</v>
      </c>
      <c r="D34" t="s">
        <v>167</v>
      </c>
      <c r="E34" s="27" t="s">
        <v>1667</v>
      </c>
      <c r="F34" s="28" t="s">
        <v>424</v>
      </c>
      <c r="G34" s="29">
        <v>109.81</v>
      </c>
      <c r="H34" s="28">
        <v>0</v>
      </c>
      <c r="I34" s="30">
        <f>ROUND(G34*H34,P4)</f>
        <v>0</v>
      </c>
      <c r="L34" s="31">
        <v>0</v>
      </c>
      <c r="M34" s="24">
        <f>ROUND(G34*L34,P4)</f>
        <v>0</v>
      </c>
      <c r="N34" s="25" t="s">
        <v>185</v>
      </c>
      <c r="O34" s="32">
        <f>M34*AA34</f>
        <v>0</v>
      </c>
      <c r="P34" s="1">
        <v>3</v>
      </c>
      <c r="AA34" s="1">
        <f>IF(P34=1,$O$3,IF(P34=2,$O$4,$O$5))</f>
        <v>0</v>
      </c>
    </row>
    <row r="35">
      <c r="A35" s="1" t="s">
        <v>171</v>
      </c>
      <c r="E35" s="27" t="s">
        <v>1667</v>
      </c>
    </row>
    <row r="36">
      <c r="A36" s="1" t="s">
        <v>172</v>
      </c>
    </row>
    <row r="37">
      <c r="A37" s="1" t="s">
        <v>173</v>
      </c>
      <c r="E37" s="27" t="s">
        <v>167</v>
      </c>
    </row>
    <row r="38">
      <c r="A38" s="1" t="s">
        <v>165</v>
      </c>
      <c r="B38" s="1">
        <v>7</v>
      </c>
      <c r="C38" s="26" t="s">
        <v>1668</v>
      </c>
      <c r="D38" t="s">
        <v>167</v>
      </c>
      <c r="E38" s="27" t="s">
        <v>1669</v>
      </c>
      <c r="F38" s="28" t="s">
        <v>424</v>
      </c>
      <c r="G38" s="29">
        <v>109.81</v>
      </c>
      <c r="H38" s="28">
        <v>0</v>
      </c>
      <c r="I38" s="30">
        <f>ROUND(G38*H38,P4)</f>
        <v>0</v>
      </c>
      <c r="L38" s="31">
        <v>0</v>
      </c>
      <c r="M38" s="24">
        <f>ROUND(G38*L38,P4)</f>
        <v>0</v>
      </c>
      <c r="N38" s="25" t="s">
        <v>185</v>
      </c>
      <c r="O38" s="32">
        <f>M38*AA38</f>
        <v>0</v>
      </c>
      <c r="P38" s="1">
        <v>3</v>
      </c>
      <c r="AA38" s="1">
        <f>IF(P38=1,$O$3,IF(P38=2,$O$4,$O$5))</f>
        <v>0</v>
      </c>
    </row>
    <row r="39">
      <c r="A39" s="1" t="s">
        <v>171</v>
      </c>
      <c r="E39" s="27" t="s">
        <v>1669</v>
      </c>
    </row>
    <row r="40">
      <c r="A40" s="1" t="s">
        <v>172</v>
      </c>
    </row>
    <row r="41">
      <c r="A41" s="1" t="s">
        <v>173</v>
      </c>
      <c r="E41" s="27" t="s">
        <v>167</v>
      </c>
    </row>
    <row r="42">
      <c r="A42" s="1" t="s">
        <v>165</v>
      </c>
      <c r="B42" s="1">
        <v>8</v>
      </c>
      <c r="C42" s="26" t="s">
        <v>425</v>
      </c>
      <c r="D42" t="s">
        <v>167</v>
      </c>
      <c r="E42" s="27" t="s">
        <v>1670</v>
      </c>
      <c r="F42" s="28" t="s">
        <v>424</v>
      </c>
      <c r="G42" s="29">
        <v>24.899999999999999</v>
      </c>
      <c r="H42" s="28">
        <v>0</v>
      </c>
      <c r="I42" s="30">
        <f>ROUND(G42*H42,P4)</f>
        <v>0</v>
      </c>
      <c r="L42" s="31">
        <v>0</v>
      </c>
      <c r="M42" s="24">
        <f>ROUND(G42*L42,P4)</f>
        <v>0</v>
      </c>
      <c r="N42" s="25" t="s">
        <v>185</v>
      </c>
      <c r="O42" s="32">
        <f>M42*AA42</f>
        <v>0</v>
      </c>
      <c r="P42" s="1">
        <v>3</v>
      </c>
      <c r="AA42" s="1">
        <f>IF(P42=1,$O$3,IF(P42=2,$O$4,$O$5))</f>
        <v>0</v>
      </c>
    </row>
    <row r="43">
      <c r="A43" s="1" t="s">
        <v>171</v>
      </c>
      <c r="E43" s="27" t="s">
        <v>1670</v>
      </c>
    </row>
    <row r="44">
      <c r="A44" s="1" t="s">
        <v>172</v>
      </c>
    </row>
    <row r="45">
      <c r="A45" s="1" t="s">
        <v>173</v>
      </c>
      <c r="E45" s="27" t="s">
        <v>167</v>
      </c>
    </row>
    <row r="46">
      <c r="A46" s="1" t="s">
        <v>165</v>
      </c>
      <c r="B46" s="1">
        <v>9</v>
      </c>
      <c r="C46" s="26" t="s">
        <v>427</v>
      </c>
      <c r="D46" t="s">
        <v>167</v>
      </c>
      <c r="E46" s="27" t="s">
        <v>1671</v>
      </c>
      <c r="F46" s="28" t="s">
        <v>424</v>
      </c>
      <c r="G46" s="29">
        <v>42.240000000000002</v>
      </c>
      <c r="H46" s="28">
        <v>0</v>
      </c>
      <c r="I46" s="30">
        <f>ROUND(G46*H46,P4)</f>
        <v>0</v>
      </c>
      <c r="L46" s="31">
        <v>0</v>
      </c>
      <c r="M46" s="24">
        <f>ROUND(G46*L46,P4)</f>
        <v>0</v>
      </c>
      <c r="N46" s="25" t="s">
        <v>185</v>
      </c>
      <c r="O46" s="32">
        <f>M46*AA46</f>
        <v>0</v>
      </c>
      <c r="P46" s="1">
        <v>3</v>
      </c>
      <c r="AA46" s="1">
        <f>IF(P46=1,$O$3,IF(P46=2,$O$4,$O$5))</f>
        <v>0</v>
      </c>
    </row>
    <row r="47">
      <c r="A47" s="1" t="s">
        <v>171</v>
      </c>
      <c r="E47" s="27" t="s">
        <v>1671</v>
      </c>
    </row>
    <row r="48">
      <c r="A48" s="1" t="s">
        <v>172</v>
      </c>
    </row>
    <row r="49">
      <c r="A49" s="1" t="s">
        <v>173</v>
      </c>
      <c r="E49" s="27" t="s">
        <v>167</v>
      </c>
    </row>
    <row r="50">
      <c r="A50" s="1" t="s">
        <v>165</v>
      </c>
      <c r="B50" s="1">
        <v>10</v>
      </c>
      <c r="C50" s="26" t="s">
        <v>1672</v>
      </c>
      <c r="D50" t="s">
        <v>167</v>
      </c>
      <c r="E50" s="27" t="s">
        <v>1673</v>
      </c>
      <c r="F50" s="28" t="s">
        <v>432</v>
      </c>
      <c r="G50" s="29">
        <v>42.240000000000002</v>
      </c>
      <c r="H50" s="28">
        <v>0</v>
      </c>
      <c r="I50" s="30">
        <f>ROUND(G50*H50,P4)</f>
        <v>0</v>
      </c>
      <c r="L50" s="31">
        <v>0</v>
      </c>
      <c r="M50" s="24">
        <f>ROUND(G50*L50,P4)</f>
        <v>0</v>
      </c>
      <c r="N50" s="25" t="s">
        <v>185</v>
      </c>
      <c r="O50" s="32">
        <f>M50*AA50</f>
        <v>0</v>
      </c>
      <c r="P50" s="1">
        <v>3</v>
      </c>
      <c r="AA50" s="1">
        <f>IF(P50=1,$O$3,IF(P50=2,$O$4,$O$5))</f>
        <v>0</v>
      </c>
    </row>
    <row r="51">
      <c r="A51" s="1" t="s">
        <v>171</v>
      </c>
      <c r="E51" s="27" t="s">
        <v>1673</v>
      </c>
    </row>
    <row r="52">
      <c r="A52" s="1" t="s">
        <v>172</v>
      </c>
    </row>
    <row r="53">
      <c r="A53" s="1" t="s">
        <v>173</v>
      </c>
      <c r="E53" s="27" t="s">
        <v>167</v>
      </c>
    </row>
    <row r="54">
      <c r="A54" s="1" t="s">
        <v>165</v>
      </c>
      <c r="B54" s="1">
        <v>11</v>
      </c>
      <c r="C54" s="26" t="s">
        <v>1674</v>
      </c>
      <c r="D54" t="s">
        <v>167</v>
      </c>
      <c r="E54" s="27" t="s">
        <v>1675</v>
      </c>
      <c r="F54" s="28" t="s">
        <v>432</v>
      </c>
      <c r="G54" s="29">
        <v>24.899999999999999</v>
      </c>
      <c r="H54" s="28">
        <v>0</v>
      </c>
      <c r="I54" s="30">
        <f>ROUND(G54*H54,P4)</f>
        <v>0</v>
      </c>
      <c r="L54" s="31">
        <v>0</v>
      </c>
      <c r="M54" s="24">
        <f>ROUND(G54*L54,P4)</f>
        <v>0</v>
      </c>
      <c r="N54" s="25" t="s">
        <v>185</v>
      </c>
      <c r="O54" s="32">
        <f>M54*AA54</f>
        <v>0</v>
      </c>
      <c r="P54" s="1">
        <v>3</v>
      </c>
      <c r="AA54" s="1">
        <f>IF(P54=1,$O$3,IF(P54=2,$O$4,$O$5))</f>
        <v>0</v>
      </c>
    </row>
    <row r="55">
      <c r="A55" s="1" t="s">
        <v>171</v>
      </c>
      <c r="E55" s="27" t="s">
        <v>1675</v>
      </c>
    </row>
    <row r="56">
      <c r="A56" s="1" t="s">
        <v>172</v>
      </c>
    </row>
    <row r="57">
      <c r="A57" s="1" t="s">
        <v>173</v>
      </c>
      <c r="E57" s="27" t="s">
        <v>167</v>
      </c>
    </row>
    <row r="58">
      <c r="A58" s="1" t="s">
        <v>162</v>
      </c>
      <c r="C58" s="22" t="s">
        <v>433</v>
      </c>
      <c r="E58" s="23" t="s">
        <v>434</v>
      </c>
      <c r="L58" s="24">
        <f>SUMIFS(L59:L70,A59:A70,"P")</f>
        <v>0</v>
      </c>
      <c r="M58" s="24">
        <f>SUMIFS(M59:M70,A59:A70,"P")</f>
        <v>0</v>
      </c>
      <c r="N58" s="25"/>
    </row>
    <row r="59">
      <c r="A59" s="1" t="s">
        <v>165</v>
      </c>
      <c r="B59" s="1">
        <v>13</v>
      </c>
      <c r="C59" s="26" t="s">
        <v>437</v>
      </c>
      <c r="D59" t="s">
        <v>167</v>
      </c>
      <c r="E59" s="27" t="s">
        <v>1676</v>
      </c>
      <c r="F59" s="28" t="s">
        <v>424</v>
      </c>
      <c r="G59" s="29">
        <v>9.9100000000000001</v>
      </c>
      <c r="H59" s="28">
        <v>0</v>
      </c>
      <c r="I59" s="30">
        <f>ROUND(G59*H59,P4)</f>
        <v>0</v>
      </c>
      <c r="L59" s="31">
        <v>0</v>
      </c>
      <c r="M59" s="24">
        <f>ROUND(G59*L59,P4)</f>
        <v>0</v>
      </c>
      <c r="N59" s="25" t="s">
        <v>185</v>
      </c>
      <c r="O59" s="32">
        <f>M59*AA59</f>
        <v>0</v>
      </c>
      <c r="P59" s="1">
        <v>3</v>
      </c>
      <c r="AA59" s="1">
        <f>IF(P59=1,$O$3,IF(P59=2,$O$4,$O$5))</f>
        <v>0</v>
      </c>
    </row>
    <row r="60">
      <c r="A60" s="1" t="s">
        <v>171</v>
      </c>
      <c r="E60" s="27" t="s">
        <v>1676</v>
      </c>
    </row>
    <row r="61">
      <c r="A61" s="1" t="s">
        <v>172</v>
      </c>
    </row>
    <row r="62">
      <c r="A62" s="1" t="s">
        <v>173</v>
      </c>
      <c r="E62" s="27" t="s">
        <v>167</v>
      </c>
    </row>
    <row r="63">
      <c r="A63" s="1" t="s">
        <v>165</v>
      </c>
      <c r="B63" s="1">
        <v>14</v>
      </c>
      <c r="C63" s="26" t="s">
        <v>1677</v>
      </c>
      <c r="D63" t="s">
        <v>167</v>
      </c>
      <c r="E63" s="27" t="s">
        <v>1678</v>
      </c>
      <c r="F63" s="28" t="s">
        <v>424</v>
      </c>
      <c r="G63" s="29">
        <v>0.375</v>
      </c>
      <c r="H63" s="28">
        <v>0</v>
      </c>
      <c r="I63" s="30">
        <f>ROUND(G63*H63,P4)</f>
        <v>0</v>
      </c>
      <c r="L63" s="31">
        <v>0</v>
      </c>
      <c r="M63" s="24">
        <f>ROUND(G63*L63,P4)</f>
        <v>0</v>
      </c>
      <c r="N63" s="25" t="s">
        <v>185</v>
      </c>
      <c r="O63" s="32">
        <f>M63*AA63</f>
        <v>0</v>
      </c>
      <c r="P63" s="1">
        <v>3</v>
      </c>
      <c r="AA63" s="1">
        <f>IF(P63=1,$O$3,IF(P63=2,$O$4,$O$5))</f>
        <v>0</v>
      </c>
    </row>
    <row r="64">
      <c r="A64" s="1" t="s">
        <v>171</v>
      </c>
      <c r="E64" s="27" t="s">
        <v>1678</v>
      </c>
    </row>
    <row r="65">
      <c r="A65" s="1" t="s">
        <v>172</v>
      </c>
    </row>
    <row r="66">
      <c r="A66" s="1" t="s">
        <v>173</v>
      </c>
      <c r="E66" s="27" t="s">
        <v>167</v>
      </c>
    </row>
    <row r="67">
      <c r="A67" s="1" t="s">
        <v>165</v>
      </c>
      <c r="B67" s="1">
        <v>15</v>
      </c>
      <c r="C67" s="26" t="s">
        <v>1679</v>
      </c>
      <c r="D67" t="s">
        <v>167</v>
      </c>
      <c r="E67" s="27" t="s">
        <v>1680</v>
      </c>
      <c r="F67" s="28" t="s">
        <v>447</v>
      </c>
      <c r="G67" s="29">
        <v>3</v>
      </c>
      <c r="H67" s="28">
        <v>0</v>
      </c>
      <c r="I67" s="30">
        <f>ROUND(G67*H67,P4)</f>
        <v>0</v>
      </c>
      <c r="L67" s="31">
        <v>0</v>
      </c>
      <c r="M67" s="24">
        <f>ROUND(G67*L67,P4)</f>
        <v>0</v>
      </c>
      <c r="N67" s="25" t="s">
        <v>185</v>
      </c>
      <c r="O67" s="32">
        <f>M67*AA67</f>
        <v>0</v>
      </c>
      <c r="P67" s="1">
        <v>3</v>
      </c>
      <c r="AA67" s="1">
        <f>IF(P67=1,$O$3,IF(P67=2,$O$4,$O$5))</f>
        <v>0</v>
      </c>
    </row>
    <row r="68">
      <c r="A68" s="1" t="s">
        <v>171</v>
      </c>
      <c r="E68" s="27" t="s">
        <v>1680</v>
      </c>
    </row>
    <row r="69">
      <c r="A69" s="1" t="s">
        <v>172</v>
      </c>
    </row>
    <row r="70">
      <c r="A70" s="1" t="s">
        <v>173</v>
      </c>
      <c r="E70" s="27" t="s">
        <v>167</v>
      </c>
    </row>
    <row r="71">
      <c r="A71" s="1" t="s">
        <v>162</v>
      </c>
      <c r="C71" s="22" t="s">
        <v>1681</v>
      </c>
      <c r="E71" s="23" t="s">
        <v>1682</v>
      </c>
      <c r="L71" s="24">
        <f>SUMIFS(L72:L107,A72:A107,"P")</f>
        <v>0</v>
      </c>
      <c r="M71" s="24">
        <f>SUMIFS(M72:M107,A72:A107,"P")</f>
        <v>0</v>
      </c>
      <c r="N71" s="25"/>
    </row>
    <row r="72">
      <c r="A72" s="1" t="s">
        <v>165</v>
      </c>
      <c r="B72" s="1">
        <v>25</v>
      </c>
      <c r="C72" s="26" t="s">
        <v>1683</v>
      </c>
      <c r="D72" t="s">
        <v>167</v>
      </c>
      <c r="E72" s="27" t="s">
        <v>1684</v>
      </c>
      <c r="F72" s="28" t="s">
        <v>192</v>
      </c>
      <c r="G72" s="29">
        <v>2</v>
      </c>
      <c r="H72" s="28">
        <v>0</v>
      </c>
      <c r="I72" s="30">
        <f>ROUND(G72*H72,P4)</f>
        <v>0</v>
      </c>
      <c r="L72" s="31">
        <v>0</v>
      </c>
      <c r="M72" s="24">
        <f>ROUND(G72*L72,P4)</f>
        <v>0</v>
      </c>
      <c r="N72" s="25" t="s">
        <v>185</v>
      </c>
      <c r="O72" s="32">
        <f>M72*AA72</f>
        <v>0</v>
      </c>
      <c r="P72" s="1">
        <v>3</v>
      </c>
      <c r="AA72" s="1">
        <f>IF(P72=1,$O$3,IF(P72=2,$O$4,$O$5))</f>
        <v>0</v>
      </c>
    </row>
    <row r="73">
      <c r="A73" s="1" t="s">
        <v>171</v>
      </c>
      <c r="E73" s="27" t="s">
        <v>1684</v>
      </c>
    </row>
    <row r="74">
      <c r="A74" s="1" t="s">
        <v>172</v>
      </c>
    </row>
    <row r="75">
      <c r="A75" s="1" t="s">
        <v>173</v>
      </c>
      <c r="E75" s="27" t="s">
        <v>167</v>
      </c>
    </row>
    <row r="76">
      <c r="A76" s="1" t="s">
        <v>165</v>
      </c>
      <c r="B76" s="1">
        <v>26</v>
      </c>
      <c r="C76" s="26" t="s">
        <v>1685</v>
      </c>
      <c r="D76" t="s">
        <v>167</v>
      </c>
      <c r="E76" s="27" t="s">
        <v>1686</v>
      </c>
      <c r="F76" s="28" t="s">
        <v>192</v>
      </c>
      <c r="G76" s="29">
        <v>8</v>
      </c>
      <c r="H76" s="28">
        <v>0</v>
      </c>
      <c r="I76" s="30">
        <f>ROUND(G76*H76,P4)</f>
        <v>0</v>
      </c>
      <c r="L76" s="31">
        <v>0</v>
      </c>
      <c r="M76" s="24">
        <f>ROUND(G76*L76,P4)</f>
        <v>0</v>
      </c>
      <c r="N76" s="25" t="s">
        <v>185</v>
      </c>
      <c r="O76" s="32">
        <f>M76*AA76</f>
        <v>0</v>
      </c>
      <c r="P76" s="1">
        <v>3</v>
      </c>
      <c r="AA76" s="1">
        <f>IF(P76=1,$O$3,IF(P76=2,$O$4,$O$5))</f>
        <v>0</v>
      </c>
    </row>
    <row r="77">
      <c r="A77" s="1" t="s">
        <v>171</v>
      </c>
      <c r="E77" s="27" t="s">
        <v>1686</v>
      </c>
    </row>
    <row r="78">
      <c r="A78" s="1" t="s">
        <v>172</v>
      </c>
    </row>
    <row r="79">
      <c r="A79" s="1" t="s">
        <v>173</v>
      </c>
      <c r="E79" s="27" t="s">
        <v>167</v>
      </c>
    </row>
    <row r="80">
      <c r="A80" s="1" t="s">
        <v>165</v>
      </c>
      <c r="B80" s="1">
        <v>27</v>
      </c>
      <c r="C80" s="26" t="s">
        <v>1687</v>
      </c>
      <c r="D80" t="s">
        <v>167</v>
      </c>
      <c r="E80" s="27" t="s">
        <v>1688</v>
      </c>
      <c r="F80" s="28" t="s">
        <v>192</v>
      </c>
      <c r="G80" s="29">
        <v>2</v>
      </c>
      <c r="H80" s="28">
        <v>0</v>
      </c>
      <c r="I80" s="30">
        <f>ROUND(G80*H80,P4)</f>
        <v>0</v>
      </c>
      <c r="L80" s="31">
        <v>0</v>
      </c>
      <c r="M80" s="24">
        <f>ROUND(G80*L80,P4)</f>
        <v>0</v>
      </c>
      <c r="N80" s="25" t="s">
        <v>185</v>
      </c>
      <c r="O80" s="32">
        <f>M80*AA80</f>
        <v>0</v>
      </c>
      <c r="P80" s="1">
        <v>3</v>
      </c>
      <c r="AA80" s="1">
        <f>IF(P80=1,$O$3,IF(P80=2,$O$4,$O$5))</f>
        <v>0</v>
      </c>
    </row>
    <row r="81">
      <c r="A81" s="1" t="s">
        <v>171</v>
      </c>
      <c r="E81" s="27" t="s">
        <v>1688</v>
      </c>
    </row>
    <row r="82">
      <c r="A82" s="1" t="s">
        <v>172</v>
      </c>
    </row>
    <row r="83">
      <c r="A83" s="1" t="s">
        <v>173</v>
      </c>
      <c r="E83" s="27" t="s">
        <v>167</v>
      </c>
    </row>
    <row r="84">
      <c r="A84" s="1" t="s">
        <v>165</v>
      </c>
      <c r="B84" s="1">
        <v>28</v>
      </c>
      <c r="C84" s="26" t="s">
        <v>1689</v>
      </c>
      <c r="D84" t="s">
        <v>167</v>
      </c>
      <c r="E84" s="27" t="s">
        <v>1690</v>
      </c>
      <c r="F84" s="28" t="s">
        <v>192</v>
      </c>
      <c r="G84" s="29">
        <v>7</v>
      </c>
      <c r="H84" s="28">
        <v>0</v>
      </c>
      <c r="I84" s="30">
        <f>ROUND(G84*H84,P4)</f>
        <v>0</v>
      </c>
      <c r="L84" s="31">
        <v>0</v>
      </c>
      <c r="M84" s="24">
        <f>ROUND(G84*L84,P4)</f>
        <v>0</v>
      </c>
      <c r="N84" s="25" t="s">
        <v>185</v>
      </c>
      <c r="O84" s="32">
        <f>M84*AA84</f>
        <v>0</v>
      </c>
      <c r="P84" s="1">
        <v>3</v>
      </c>
      <c r="AA84" s="1">
        <f>IF(P84=1,$O$3,IF(P84=2,$O$4,$O$5))</f>
        <v>0</v>
      </c>
    </row>
    <row r="85">
      <c r="A85" s="1" t="s">
        <v>171</v>
      </c>
      <c r="E85" s="27" t="s">
        <v>1690</v>
      </c>
    </row>
    <row r="86">
      <c r="A86" s="1" t="s">
        <v>172</v>
      </c>
    </row>
    <row r="87">
      <c r="A87" s="1" t="s">
        <v>173</v>
      </c>
      <c r="E87" s="27" t="s">
        <v>167</v>
      </c>
    </row>
    <row r="88">
      <c r="A88" s="1" t="s">
        <v>165</v>
      </c>
      <c r="B88" s="1">
        <v>29</v>
      </c>
      <c r="C88" s="26" t="s">
        <v>1691</v>
      </c>
      <c r="D88" t="s">
        <v>167</v>
      </c>
      <c r="E88" s="27" t="s">
        <v>1692</v>
      </c>
      <c r="F88" s="28" t="s">
        <v>201</v>
      </c>
      <c r="G88" s="29">
        <v>5</v>
      </c>
      <c r="H88" s="28">
        <v>0</v>
      </c>
      <c r="I88" s="30">
        <f>ROUND(G88*H88,P4)</f>
        <v>0</v>
      </c>
      <c r="L88" s="31">
        <v>0</v>
      </c>
      <c r="M88" s="24">
        <f>ROUND(G88*L88,P4)</f>
        <v>0</v>
      </c>
      <c r="N88" s="25" t="s">
        <v>185</v>
      </c>
      <c r="O88" s="32">
        <f>M88*AA88</f>
        <v>0</v>
      </c>
      <c r="P88" s="1">
        <v>3</v>
      </c>
      <c r="AA88" s="1">
        <f>IF(P88=1,$O$3,IF(P88=2,$O$4,$O$5))</f>
        <v>0</v>
      </c>
    </row>
    <row r="89">
      <c r="A89" s="1" t="s">
        <v>171</v>
      </c>
      <c r="E89" s="27" t="s">
        <v>1692</v>
      </c>
    </row>
    <row r="90">
      <c r="A90" s="1" t="s">
        <v>172</v>
      </c>
    </row>
    <row r="91">
      <c r="A91" s="1" t="s">
        <v>173</v>
      </c>
      <c r="E91" s="27" t="s">
        <v>167</v>
      </c>
    </row>
    <row r="92">
      <c r="A92" s="1" t="s">
        <v>165</v>
      </c>
      <c r="B92" s="1">
        <v>30</v>
      </c>
      <c r="C92" s="26" t="s">
        <v>1693</v>
      </c>
      <c r="D92" t="s">
        <v>167</v>
      </c>
      <c r="E92" s="27" t="s">
        <v>1694</v>
      </c>
      <c r="F92" s="28" t="s">
        <v>201</v>
      </c>
      <c r="G92" s="29">
        <v>1</v>
      </c>
      <c r="H92" s="28">
        <v>0</v>
      </c>
      <c r="I92" s="30">
        <f>ROUND(G92*H92,P4)</f>
        <v>0</v>
      </c>
      <c r="L92" s="31">
        <v>0</v>
      </c>
      <c r="M92" s="24">
        <f>ROUND(G92*L92,P4)</f>
        <v>0</v>
      </c>
      <c r="N92" s="25" t="s">
        <v>185</v>
      </c>
      <c r="O92" s="32">
        <f>M92*AA92</f>
        <v>0</v>
      </c>
      <c r="P92" s="1">
        <v>3</v>
      </c>
      <c r="AA92" s="1">
        <f>IF(P92=1,$O$3,IF(P92=2,$O$4,$O$5))</f>
        <v>0</v>
      </c>
    </row>
    <row r="93">
      <c r="A93" s="1" t="s">
        <v>171</v>
      </c>
      <c r="E93" s="27" t="s">
        <v>1694</v>
      </c>
    </row>
    <row r="94">
      <c r="A94" s="1" t="s">
        <v>172</v>
      </c>
    </row>
    <row r="95">
      <c r="A95" s="1" t="s">
        <v>173</v>
      </c>
      <c r="E95" s="27" t="s">
        <v>167</v>
      </c>
    </row>
    <row r="96">
      <c r="A96" s="1" t="s">
        <v>165</v>
      </c>
      <c r="B96" s="1">
        <v>31</v>
      </c>
      <c r="C96" s="26" t="s">
        <v>1695</v>
      </c>
      <c r="D96" t="s">
        <v>167</v>
      </c>
      <c r="E96" s="27" t="s">
        <v>1696</v>
      </c>
      <c r="F96" s="28" t="s">
        <v>201</v>
      </c>
      <c r="G96" s="29">
        <v>1</v>
      </c>
      <c r="H96" s="28">
        <v>0</v>
      </c>
      <c r="I96" s="30">
        <f>ROUND(G96*H96,P4)</f>
        <v>0</v>
      </c>
      <c r="L96" s="31">
        <v>0</v>
      </c>
      <c r="M96" s="24">
        <f>ROUND(G96*L96,P4)</f>
        <v>0</v>
      </c>
      <c r="N96" s="25" t="s">
        <v>185</v>
      </c>
      <c r="O96" s="32">
        <f>M96*AA96</f>
        <v>0</v>
      </c>
      <c r="P96" s="1">
        <v>3</v>
      </c>
      <c r="AA96" s="1">
        <f>IF(P96=1,$O$3,IF(P96=2,$O$4,$O$5))</f>
        <v>0</v>
      </c>
    </row>
    <row r="97">
      <c r="A97" s="1" t="s">
        <v>171</v>
      </c>
      <c r="E97" s="27" t="s">
        <v>1696</v>
      </c>
    </row>
    <row r="98">
      <c r="A98" s="1" t="s">
        <v>172</v>
      </c>
    </row>
    <row r="99">
      <c r="A99" s="1" t="s">
        <v>173</v>
      </c>
      <c r="E99" s="27" t="s">
        <v>167</v>
      </c>
    </row>
    <row r="100">
      <c r="A100" s="1" t="s">
        <v>165</v>
      </c>
      <c r="B100" s="1">
        <v>32</v>
      </c>
      <c r="C100" s="26" t="s">
        <v>1697</v>
      </c>
      <c r="D100" t="s">
        <v>167</v>
      </c>
      <c r="E100" s="27" t="s">
        <v>1698</v>
      </c>
      <c r="F100" s="28" t="s">
        <v>192</v>
      </c>
      <c r="G100" s="29">
        <v>17</v>
      </c>
      <c r="H100" s="28">
        <v>0</v>
      </c>
      <c r="I100" s="30">
        <f>ROUND(G100*H100,P4)</f>
        <v>0</v>
      </c>
      <c r="L100" s="31">
        <v>0</v>
      </c>
      <c r="M100" s="24">
        <f>ROUND(G100*L100,P4)</f>
        <v>0</v>
      </c>
      <c r="N100" s="25" t="s">
        <v>185</v>
      </c>
      <c r="O100" s="32">
        <f>M100*AA100</f>
        <v>0</v>
      </c>
      <c r="P100" s="1">
        <v>3</v>
      </c>
      <c r="AA100" s="1">
        <f>IF(P100=1,$O$3,IF(P100=2,$O$4,$O$5))</f>
        <v>0</v>
      </c>
    </row>
    <row r="101">
      <c r="A101" s="1" t="s">
        <v>171</v>
      </c>
      <c r="E101" s="27" t="s">
        <v>1698</v>
      </c>
    </row>
    <row r="102">
      <c r="A102" s="1" t="s">
        <v>172</v>
      </c>
    </row>
    <row r="103">
      <c r="A103" s="1" t="s">
        <v>173</v>
      </c>
      <c r="E103" s="27" t="s">
        <v>167</v>
      </c>
    </row>
    <row r="104">
      <c r="A104" s="1" t="s">
        <v>165</v>
      </c>
      <c r="B104" s="1">
        <v>33</v>
      </c>
      <c r="C104" s="26" t="s">
        <v>1699</v>
      </c>
      <c r="D104" t="s">
        <v>167</v>
      </c>
      <c r="E104" s="27" t="s">
        <v>1700</v>
      </c>
      <c r="F104" s="28" t="s">
        <v>485</v>
      </c>
      <c r="G104" s="29">
        <v>76.890000000000001</v>
      </c>
      <c r="H104" s="28">
        <v>0</v>
      </c>
      <c r="I104" s="30">
        <f>ROUND(G104*H104,P4)</f>
        <v>0</v>
      </c>
      <c r="L104" s="31">
        <v>0</v>
      </c>
      <c r="M104" s="24">
        <f>ROUND(G104*L104,P4)</f>
        <v>0</v>
      </c>
      <c r="N104" s="25" t="s">
        <v>185</v>
      </c>
      <c r="O104" s="32">
        <f>M104*AA104</f>
        <v>0</v>
      </c>
      <c r="P104" s="1">
        <v>3</v>
      </c>
      <c r="AA104" s="1">
        <f>IF(P104=1,$O$3,IF(P104=2,$O$4,$O$5))</f>
        <v>0</v>
      </c>
    </row>
    <row r="105">
      <c r="A105" s="1" t="s">
        <v>171</v>
      </c>
      <c r="E105" s="27" t="s">
        <v>1700</v>
      </c>
    </row>
    <row r="106">
      <c r="A106" s="1" t="s">
        <v>172</v>
      </c>
    </row>
    <row r="107">
      <c r="A107" s="1" t="s">
        <v>173</v>
      </c>
      <c r="E107" s="27" t="s">
        <v>167</v>
      </c>
    </row>
    <row r="108">
      <c r="A108" s="1" t="s">
        <v>162</v>
      </c>
      <c r="C108" s="22" t="s">
        <v>517</v>
      </c>
      <c r="E108" s="23" t="s">
        <v>518</v>
      </c>
      <c r="L108" s="24">
        <f>SUMIFS(L109:L156,A109:A156,"P")</f>
        <v>0</v>
      </c>
      <c r="M108" s="24">
        <f>SUMIFS(M109:M156,A109:A156,"P")</f>
        <v>0</v>
      </c>
      <c r="N108" s="25"/>
    </row>
    <row r="109">
      <c r="A109" s="1" t="s">
        <v>165</v>
      </c>
      <c r="B109" s="1">
        <v>34</v>
      </c>
      <c r="C109" s="26" t="s">
        <v>1701</v>
      </c>
      <c r="D109" t="s">
        <v>167</v>
      </c>
      <c r="E109" s="27" t="s">
        <v>1702</v>
      </c>
      <c r="F109" s="28" t="s">
        <v>201</v>
      </c>
      <c r="G109" s="29">
        <v>35</v>
      </c>
      <c r="H109" s="28">
        <v>0</v>
      </c>
      <c r="I109" s="30">
        <f>ROUND(G109*H109,P4)</f>
        <v>0</v>
      </c>
      <c r="L109" s="31">
        <v>0</v>
      </c>
      <c r="M109" s="24">
        <f>ROUND(G109*L109,P4)</f>
        <v>0</v>
      </c>
      <c r="N109" s="25" t="s">
        <v>185</v>
      </c>
      <c r="O109" s="32">
        <f>M109*AA109</f>
        <v>0</v>
      </c>
      <c r="P109" s="1">
        <v>3</v>
      </c>
      <c r="AA109" s="1">
        <f>IF(P109=1,$O$3,IF(P109=2,$O$4,$O$5))</f>
        <v>0</v>
      </c>
    </row>
    <row r="110">
      <c r="A110" s="1" t="s">
        <v>171</v>
      </c>
      <c r="E110" s="27" t="s">
        <v>1702</v>
      </c>
    </row>
    <row r="111">
      <c r="A111" s="1" t="s">
        <v>172</v>
      </c>
    </row>
    <row r="112">
      <c r="A112" s="1" t="s">
        <v>173</v>
      </c>
      <c r="E112" s="27" t="s">
        <v>167</v>
      </c>
    </row>
    <row r="113">
      <c r="A113" s="1" t="s">
        <v>165</v>
      </c>
      <c r="B113" s="1">
        <v>35</v>
      </c>
      <c r="C113" s="26" t="s">
        <v>1703</v>
      </c>
      <c r="D113" t="s">
        <v>167</v>
      </c>
      <c r="E113" s="27" t="s">
        <v>1704</v>
      </c>
      <c r="F113" s="28" t="s">
        <v>192</v>
      </c>
      <c r="G113" s="29">
        <v>77</v>
      </c>
      <c r="H113" s="28">
        <v>0</v>
      </c>
      <c r="I113" s="30">
        <f>ROUND(G113*H113,P4)</f>
        <v>0</v>
      </c>
      <c r="L113" s="31">
        <v>0</v>
      </c>
      <c r="M113" s="24">
        <f>ROUND(G113*L113,P4)</f>
        <v>0</v>
      </c>
      <c r="N113" s="25" t="s">
        <v>185</v>
      </c>
      <c r="O113" s="32">
        <f>M113*AA113</f>
        <v>0</v>
      </c>
      <c r="P113" s="1">
        <v>3</v>
      </c>
      <c r="AA113" s="1">
        <f>IF(P113=1,$O$3,IF(P113=2,$O$4,$O$5))</f>
        <v>0</v>
      </c>
    </row>
    <row r="114">
      <c r="A114" s="1" t="s">
        <v>171</v>
      </c>
      <c r="E114" s="27" t="s">
        <v>1704</v>
      </c>
    </row>
    <row r="115">
      <c r="A115" s="1" t="s">
        <v>172</v>
      </c>
    </row>
    <row r="116">
      <c r="A116" s="1" t="s">
        <v>173</v>
      </c>
      <c r="E116" s="27" t="s">
        <v>167</v>
      </c>
    </row>
    <row r="117">
      <c r="A117" s="1" t="s">
        <v>165</v>
      </c>
      <c r="B117" s="1">
        <v>36</v>
      </c>
      <c r="C117" s="26" t="s">
        <v>1705</v>
      </c>
      <c r="D117" t="s">
        <v>167</v>
      </c>
      <c r="E117" s="27" t="s">
        <v>1706</v>
      </c>
      <c r="F117" s="28" t="s">
        <v>192</v>
      </c>
      <c r="G117" s="29">
        <v>10</v>
      </c>
      <c r="H117" s="28">
        <v>0</v>
      </c>
      <c r="I117" s="30">
        <f>ROUND(G117*H117,P4)</f>
        <v>0</v>
      </c>
      <c r="L117" s="31">
        <v>0</v>
      </c>
      <c r="M117" s="24">
        <f>ROUND(G117*L117,P4)</f>
        <v>0</v>
      </c>
      <c r="N117" s="25" t="s">
        <v>185</v>
      </c>
      <c r="O117" s="32">
        <f>M117*AA117</f>
        <v>0</v>
      </c>
      <c r="P117" s="1">
        <v>3</v>
      </c>
      <c r="AA117" s="1">
        <f>IF(P117=1,$O$3,IF(P117=2,$O$4,$O$5))</f>
        <v>0</v>
      </c>
    </row>
    <row r="118">
      <c r="A118" s="1" t="s">
        <v>171</v>
      </c>
      <c r="E118" s="27" t="s">
        <v>1706</v>
      </c>
    </row>
    <row r="119">
      <c r="A119" s="1" t="s">
        <v>172</v>
      </c>
    </row>
    <row r="120">
      <c r="A120" s="1" t="s">
        <v>173</v>
      </c>
      <c r="E120" s="27" t="s">
        <v>167</v>
      </c>
    </row>
    <row r="121">
      <c r="A121" s="1" t="s">
        <v>165</v>
      </c>
      <c r="B121" s="1">
        <v>37</v>
      </c>
      <c r="C121" s="26" t="s">
        <v>1707</v>
      </c>
      <c r="D121" t="s">
        <v>167</v>
      </c>
      <c r="E121" s="27" t="s">
        <v>1708</v>
      </c>
      <c r="F121" s="28" t="s">
        <v>192</v>
      </c>
      <c r="G121" s="29">
        <v>67</v>
      </c>
      <c r="H121" s="28">
        <v>0</v>
      </c>
      <c r="I121" s="30">
        <f>ROUND(G121*H121,P4)</f>
        <v>0</v>
      </c>
      <c r="L121" s="31">
        <v>0</v>
      </c>
      <c r="M121" s="24">
        <f>ROUND(G121*L121,P4)</f>
        <v>0</v>
      </c>
      <c r="N121" s="25" t="s">
        <v>185</v>
      </c>
      <c r="O121" s="32">
        <f>M121*AA121</f>
        <v>0</v>
      </c>
      <c r="P121" s="1">
        <v>3</v>
      </c>
      <c r="AA121" s="1">
        <f>IF(P121=1,$O$3,IF(P121=2,$O$4,$O$5))</f>
        <v>0</v>
      </c>
    </row>
    <row r="122">
      <c r="A122" s="1" t="s">
        <v>171</v>
      </c>
      <c r="E122" s="27" t="s">
        <v>1708</v>
      </c>
    </row>
    <row r="123">
      <c r="A123" s="1" t="s">
        <v>172</v>
      </c>
    </row>
    <row r="124">
      <c r="A124" s="1" t="s">
        <v>173</v>
      </c>
      <c r="E124" s="27" t="s">
        <v>167</v>
      </c>
    </row>
    <row r="125" ht="25.5">
      <c r="A125" s="1" t="s">
        <v>165</v>
      </c>
      <c r="B125" s="1">
        <v>38</v>
      </c>
      <c r="C125" s="26" t="s">
        <v>1709</v>
      </c>
      <c r="D125" t="s">
        <v>167</v>
      </c>
      <c r="E125" s="27" t="s">
        <v>1710</v>
      </c>
      <c r="F125" s="28" t="s">
        <v>192</v>
      </c>
      <c r="G125" s="29">
        <v>10</v>
      </c>
      <c r="H125" s="28">
        <v>0</v>
      </c>
      <c r="I125" s="30">
        <f>ROUND(G125*H125,P4)</f>
        <v>0</v>
      </c>
      <c r="L125" s="31">
        <v>0</v>
      </c>
      <c r="M125" s="24">
        <f>ROUND(G125*L125,P4)</f>
        <v>0</v>
      </c>
      <c r="N125" s="25" t="s">
        <v>185</v>
      </c>
      <c r="O125" s="32">
        <f>M125*AA125</f>
        <v>0</v>
      </c>
      <c r="P125" s="1">
        <v>3</v>
      </c>
      <c r="AA125" s="1">
        <f>IF(P125=1,$O$3,IF(P125=2,$O$4,$O$5))</f>
        <v>0</v>
      </c>
    </row>
    <row r="126" ht="25.5">
      <c r="A126" s="1" t="s">
        <v>171</v>
      </c>
      <c r="E126" s="27" t="s">
        <v>1710</v>
      </c>
    </row>
    <row r="127">
      <c r="A127" s="1" t="s">
        <v>172</v>
      </c>
    </row>
    <row r="128">
      <c r="A128" s="1" t="s">
        <v>173</v>
      </c>
      <c r="E128" s="27" t="s">
        <v>167</v>
      </c>
    </row>
    <row r="129" ht="25.5">
      <c r="A129" s="1" t="s">
        <v>165</v>
      </c>
      <c r="B129" s="1">
        <v>39</v>
      </c>
      <c r="C129" s="26" t="s">
        <v>1711</v>
      </c>
      <c r="D129" t="s">
        <v>167</v>
      </c>
      <c r="E129" s="27" t="s">
        <v>1712</v>
      </c>
      <c r="F129" s="28" t="s">
        <v>192</v>
      </c>
      <c r="G129" s="29">
        <v>67</v>
      </c>
      <c r="H129" s="28">
        <v>0</v>
      </c>
      <c r="I129" s="30">
        <f>ROUND(G129*H129,P4)</f>
        <v>0</v>
      </c>
      <c r="L129" s="31">
        <v>0</v>
      </c>
      <c r="M129" s="24">
        <f>ROUND(G129*L129,P4)</f>
        <v>0</v>
      </c>
      <c r="N129" s="25" t="s">
        <v>185</v>
      </c>
      <c r="O129" s="32">
        <f>M129*AA129</f>
        <v>0</v>
      </c>
      <c r="P129" s="1">
        <v>3</v>
      </c>
      <c r="AA129" s="1">
        <f>IF(P129=1,$O$3,IF(P129=2,$O$4,$O$5))</f>
        <v>0</v>
      </c>
    </row>
    <row r="130" ht="25.5">
      <c r="A130" s="1" t="s">
        <v>171</v>
      </c>
      <c r="E130" s="27" t="s">
        <v>1712</v>
      </c>
    </row>
    <row r="131">
      <c r="A131" s="1" t="s">
        <v>172</v>
      </c>
    </row>
    <row r="132">
      <c r="A132" s="1" t="s">
        <v>173</v>
      </c>
      <c r="E132" s="27" t="s">
        <v>167</v>
      </c>
    </row>
    <row r="133">
      <c r="A133" s="1" t="s">
        <v>165</v>
      </c>
      <c r="B133" s="1">
        <v>40</v>
      </c>
      <c r="C133" s="26" t="s">
        <v>1713</v>
      </c>
      <c r="D133" t="s">
        <v>167</v>
      </c>
      <c r="E133" s="27" t="s">
        <v>1714</v>
      </c>
      <c r="F133" s="28" t="s">
        <v>201</v>
      </c>
      <c r="G133" s="29">
        <v>4</v>
      </c>
      <c r="H133" s="28">
        <v>0</v>
      </c>
      <c r="I133" s="30">
        <f>ROUND(G133*H133,P4)</f>
        <v>0</v>
      </c>
      <c r="L133" s="31">
        <v>0</v>
      </c>
      <c r="M133" s="24">
        <f>ROUND(G133*L133,P4)</f>
        <v>0</v>
      </c>
      <c r="N133" s="25" t="s">
        <v>185</v>
      </c>
      <c r="O133" s="32">
        <f>M133*AA133</f>
        <v>0</v>
      </c>
      <c r="P133" s="1">
        <v>3</v>
      </c>
      <c r="AA133" s="1">
        <f>IF(P133=1,$O$3,IF(P133=2,$O$4,$O$5))</f>
        <v>0</v>
      </c>
    </row>
    <row r="134">
      <c r="A134" s="1" t="s">
        <v>171</v>
      </c>
      <c r="E134" s="27" t="s">
        <v>1714</v>
      </c>
    </row>
    <row r="135">
      <c r="A135" s="1" t="s">
        <v>172</v>
      </c>
    </row>
    <row r="136">
      <c r="A136" s="1" t="s">
        <v>173</v>
      </c>
      <c r="E136" s="27" t="s">
        <v>167</v>
      </c>
    </row>
    <row r="137">
      <c r="A137" s="1" t="s">
        <v>165</v>
      </c>
      <c r="B137" s="1">
        <v>41</v>
      </c>
      <c r="C137" s="26" t="s">
        <v>1715</v>
      </c>
      <c r="D137" t="s">
        <v>167</v>
      </c>
      <c r="E137" s="27" t="s">
        <v>1716</v>
      </c>
      <c r="F137" s="28" t="s">
        <v>201</v>
      </c>
      <c r="G137" s="29">
        <v>4</v>
      </c>
      <c r="H137" s="28">
        <v>0</v>
      </c>
      <c r="I137" s="30">
        <f>ROUND(G137*H137,P4)</f>
        <v>0</v>
      </c>
      <c r="L137" s="31">
        <v>0</v>
      </c>
      <c r="M137" s="24">
        <f>ROUND(G137*L137,P4)</f>
        <v>0</v>
      </c>
      <c r="N137" s="25" t="s">
        <v>185</v>
      </c>
      <c r="O137" s="32">
        <f>M137*AA137</f>
        <v>0</v>
      </c>
      <c r="P137" s="1">
        <v>3</v>
      </c>
      <c r="AA137" s="1">
        <f>IF(P137=1,$O$3,IF(P137=2,$O$4,$O$5))</f>
        <v>0</v>
      </c>
    </row>
    <row r="138">
      <c r="A138" s="1" t="s">
        <v>171</v>
      </c>
      <c r="E138" s="27" t="s">
        <v>1716</v>
      </c>
    </row>
    <row r="139">
      <c r="A139" s="1" t="s">
        <v>172</v>
      </c>
    </row>
    <row r="140">
      <c r="A140" s="1" t="s">
        <v>173</v>
      </c>
      <c r="E140" s="27" t="s">
        <v>167</v>
      </c>
    </row>
    <row r="141">
      <c r="A141" s="1" t="s">
        <v>165</v>
      </c>
      <c r="B141" s="1">
        <v>42</v>
      </c>
      <c r="C141" s="26" t="s">
        <v>1717</v>
      </c>
      <c r="D141" t="s">
        <v>167</v>
      </c>
      <c r="E141" s="27" t="s">
        <v>1718</v>
      </c>
      <c r="F141" s="28" t="s">
        <v>201</v>
      </c>
      <c r="G141" s="29">
        <v>4</v>
      </c>
      <c r="H141" s="28">
        <v>0</v>
      </c>
      <c r="I141" s="30">
        <f>ROUND(G141*H141,P4)</f>
        <v>0</v>
      </c>
      <c r="L141" s="31">
        <v>0</v>
      </c>
      <c r="M141" s="24">
        <f>ROUND(G141*L141,P4)</f>
        <v>0</v>
      </c>
      <c r="N141" s="25" t="s">
        <v>185</v>
      </c>
      <c r="O141" s="32">
        <f>M141*AA141</f>
        <v>0</v>
      </c>
      <c r="P141" s="1">
        <v>3</v>
      </c>
      <c r="AA141" s="1">
        <f>IF(P141=1,$O$3,IF(P141=2,$O$4,$O$5))</f>
        <v>0</v>
      </c>
    </row>
    <row r="142">
      <c r="A142" s="1" t="s">
        <v>171</v>
      </c>
      <c r="E142" s="27" t="s">
        <v>1718</v>
      </c>
    </row>
    <row r="143">
      <c r="A143" s="1" t="s">
        <v>172</v>
      </c>
    </row>
    <row r="144">
      <c r="A144" s="1" t="s">
        <v>173</v>
      </c>
      <c r="E144" s="27" t="s">
        <v>167</v>
      </c>
    </row>
    <row r="145">
      <c r="A145" s="1" t="s">
        <v>165</v>
      </c>
      <c r="B145" s="1">
        <v>43</v>
      </c>
      <c r="C145" s="26" t="s">
        <v>1719</v>
      </c>
      <c r="D145" t="s">
        <v>167</v>
      </c>
      <c r="E145" s="27" t="s">
        <v>1720</v>
      </c>
      <c r="F145" s="28" t="s">
        <v>192</v>
      </c>
      <c r="G145" s="29">
        <v>77</v>
      </c>
      <c r="H145" s="28">
        <v>0</v>
      </c>
      <c r="I145" s="30">
        <f>ROUND(G145*H145,P4)</f>
        <v>0</v>
      </c>
      <c r="L145" s="31">
        <v>0</v>
      </c>
      <c r="M145" s="24">
        <f>ROUND(G145*L145,P4)</f>
        <v>0</v>
      </c>
      <c r="N145" s="25" t="s">
        <v>185</v>
      </c>
      <c r="O145" s="32">
        <f>M145*AA145</f>
        <v>0</v>
      </c>
      <c r="P145" s="1">
        <v>3</v>
      </c>
      <c r="AA145" s="1">
        <f>IF(P145=1,$O$3,IF(P145=2,$O$4,$O$5))</f>
        <v>0</v>
      </c>
    </row>
    <row r="146">
      <c r="A146" s="1" t="s">
        <v>171</v>
      </c>
      <c r="E146" s="27" t="s">
        <v>1720</v>
      </c>
    </row>
    <row r="147">
      <c r="A147" s="1" t="s">
        <v>172</v>
      </c>
    </row>
    <row r="148">
      <c r="A148" s="1" t="s">
        <v>173</v>
      </c>
      <c r="E148" s="27" t="s">
        <v>167</v>
      </c>
    </row>
    <row r="149">
      <c r="A149" s="1" t="s">
        <v>165</v>
      </c>
      <c r="B149" s="1">
        <v>44</v>
      </c>
      <c r="C149" s="26" t="s">
        <v>528</v>
      </c>
      <c r="D149" t="s">
        <v>167</v>
      </c>
      <c r="E149" s="27" t="s">
        <v>1721</v>
      </c>
      <c r="F149" s="28" t="s">
        <v>192</v>
      </c>
      <c r="G149" s="29">
        <v>77</v>
      </c>
      <c r="H149" s="28">
        <v>0</v>
      </c>
      <c r="I149" s="30">
        <f>ROUND(G149*H149,P4)</f>
        <v>0</v>
      </c>
      <c r="L149" s="31">
        <v>0</v>
      </c>
      <c r="M149" s="24">
        <f>ROUND(G149*L149,P4)</f>
        <v>0</v>
      </c>
      <c r="N149" s="25" t="s">
        <v>185</v>
      </c>
      <c r="O149" s="32">
        <f>M149*AA149</f>
        <v>0</v>
      </c>
      <c r="P149" s="1">
        <v>3</v>
      </c>
      <c r="AA149" s="1">
        <f>IF(P149=1,$O$3,IF(P149=2,$O$4,$O$5))</f>
        <v>0</v>
      </c>
    </row>
    <row r="150">
      <c r="A150" s="1" t="s">
        <v>171</v>
      </c>
      <c r="E150" s="27" t="s">
        <v>1721</v>
      </c>
    </row>
    <row r="151">
      <c r="A151" s="1" t="s">
        <v>172</v>
      </c>
    </row>
    <row r="152">
      <c r="A152" s="1" t="s">
        <v>173</v>
      </c>
      <c r="E152" s="27" t="s">
        <v>167</v>
      </c>
    </row>
    <row r="153">
      <c r="A153" s="1" t="s">
        <v>165</v>
      </c>
      <c r="B153" s="1">
        <v>45</v>
      </c>
      <c r="C153" s="26" t="s">
        <v>1722</v>
      </c>
      <c r="D153" t="s">
        <v>167</v>
      </c>
      <c r="E153" s="27" t="s">
        <v>1723</v>
      </c>
      <c r="F153" s="28" t="s">
        <v>485</v>
      </c>
      <c r="G153" s="29">
        <v>379.05599999999998</v>
      </c>
      <c r="H153" s="28">
        <v>0</v>
      </c>
      <c r="I153" s="30">
        <f>ROUND(G153*H153,P4)</f>
        <v>0</v>
      </c>
      <c r="L153" s="31">
        <v>0</v>
      </c>
      <c r="M153" s="24">
        <f>ROUND(G153*L153,P4)</f>
        <v>0</v>
      </c>
      <c r="N153" s="25" t="s">
        <v>185</v>
      </c>
      <c r="O153" s="32">
        <f>M153*AA153</f>
        <v>0</v>
      </c>
      <c r="P153" s="1">
        <v>3</v>
      </c>
      <c r="AA153" s="1">
        <f>IF(P153=1,$O$3,IF(P153=2,$O$4,$O$5))</f>
        <v>0</v>
      </c>
    </row>
    <row r="154">
      <c r="A154" s="1" t="s">
        <v>171</v>
      </c>
      <c r="E154" s="27" t="s">
        <v>1723</v>
      </c>
    </row>
    <row r="155">
      <c r="A155" s="1" t="s">
        <v>172</v>
      </c>
    </row>
    <row r="156">
      <c r="A156" s="1" t="s">
        <v>173</v>
      </c>
      <c r="E156" s="27" t="s">
        <v>167</v>
      </c>
    </row>
    <row r="157">
      <c r="A157" s="1" t="s">
        <v>162</v>
      </c>
      <c r="C157" s="22" t="s">
        <v>1724</v>
      </c>
      <c r="E157" s="23" t="s">
        <v>1725</v>
      </c>
      <c r="L157" s="24">
        <f>SUMIFS(L158:L181,A158:A181,"P")</f>
        <v>0</v>
      </c>
      <c r="M157" s="24">
        <f>SUMIFS(M158:M181,A158:A181,"P")</f>
        <v>0</v>
      </c>
      <c r="N157" s="25"/>
    </row>
    <row r="158">
      <c r="A158" s="1" t="s">
        <v>165</v>
      </c>
      <c r="B158" s="1">
        <v>46</v>
      </c>
      <c r="C158" s="26" t="s">
        <v>1726</v>
      </c>
      <c r="D158" t="s">
        <v>167</v>
      </c>
      <c r="E158" s="27" t="s">
        <v>1727</v>
      </c>
      <c r="F158" s="28" t="s">
        <v>464</v>
      </c>
      <c r="G158" s="29">
        <v>3</v>
      </c>
      <c r="H158" s="28">
        <v>0</v>
      </c>
      <c r="I158" s="30">
        <f>ROUND(G158*H158,P4)</f>
        <v>0</v>
      </c>
      <c r="L158" s="31">
        <v>0</v>
      </c>
      <c r="M158" s="24">
        <f>ROUND(G158*L158,P4)</f>
        <v>0</v>
      </c>
      <c r="N158" s="25" t="s">
        <v>185</v>
      </c>
      <c r="O158" s="32">
        <f>M158*AA158</f>
        <v>0</v>
      </c>
      <c r="P158" s="1">
        <v>3</v>
      </c>
      <c r="AA158" s="1">
        <f>IF(P158=1,$O$3,IF(P158=2,$O$4,$O$5))</f>
        <v>0</v>
      </c>
    </row>
    <row r="159">
      <c r="A159" s="1" t="s">
        <v>171</v>
      </c>
      <c r="E159" s="27" t="s">
        <v>1727</v>
      </c>
    </row>
    <row r="160">
      <c r="A160" s="1" t="s">
        <v>172</v>
      </c>
    </row>
    <row r="161">
      <c r="A161" s="1" t="s">
        <v>173</v>
      </c>
      <c r="E161" s="27" t="s">
        <v>167</v>
      </c>
    </row>
    <row r="162">
      <c r="A162" s="1" t="s">
        <v>165</v>
      </c>
      <c r="B162" s="1">
        <v>47</v>
      </c>
      <c r="C162" s="26" t="s">
        <v>1728</v>
      </c>
      <c r="D162" t="s">
        <v>167</v>
      </c>
      <c r="E162" s="27" t="s">
        <v>1729</v>
      </c>
      <c r="F162" s="28" t="s">
        <v>464</v>
      </c>
      <c r="G162" s="29">
        <v>5</v>
      </c>
      <c r="H162" s="28">
        <v>0</v>
      </c>
      <c r="I162" s="30">
        <f>ROUND(G162*H162,P4)</f>
        <v>0</v>
      </c>
      <c r="L162" s="31">
        <v>0</v>
      </c>
      <c r="M162" s="24">
        <f>ROUND(G162*L162,P4)</f>
        <v>0</v>
      </c>
      <c r="N162" s="25" t="s">
        <v>185</v>
      </c>
      <c r="O162" s="32">
        <f>M162*AA162</f>
        <v>0</v>
      </c>
      <c r="P162" s="1">
        <v>3</v>
      </c>
      <c r="AA162" s="1">
        <f>IF(P162=1,$O$3,IF(P162=2,$O$4,$O$5))</f>
        <v>0</v>
      </c>
    </row>
    <row r="163">
      <c r="A163" s="1" t="s">
        <v>171</v>
      </c>
      <c r="E163" s="27" t="s">
        <v>1729</v>
      </c>
    </row>
    <row r="164">
      <c r="A164" s="1" t="s">
        <v>172</v>
      </c>
    </row>
    <row r="165">
      <c r="A165" s="1" t="s">
        <v>173</v>
      </c>
      <c r="E165" s="27" t="s">
        <v>167</v>
      </c>
    </row>
    <row r="166">
      <c r="A166" s="1" t="s">
        <v>165</v>
      </c>
      <c r="B166" s="1">
        <v>48</v>
      </c>
      <c r="C166" s="26" t="s">
        <v>1730</v>
      </c>
      <c r="D166" t="s">
        <v>167</v>
      </c>
      <c r="E166" s="27" t="s">
        <v>1731</v>
      </c>
      <c r="F166" s="28" t="s">
        <v>464</v>
      </c>
      <c r="G166" s="29">
        <v>1</v>
      </c>
      <c r="H166" s="28">
        <v>0</v>
      </c>
      <c r="I166" s="30">
        <f>ROUND(G166*H166,P4)</f>
        <v>0</v>
      </c>
      <c r="L166" s="31">
        <v>0</v>
      </c>
      <c r="M166" s="24">
        <f>ROUND(G166*L166,P4)</f>
        <v>0</v>
      </c>
      <c r="N166" s="25" t="s">
        <v>185</v>
      </c>
      <c r="O166" s="32">
        <f>M166*AA166</f>
        <v>0</v>
      </c>
      <c r="P166" s="1">
        <v>3</v>
      </c>
      <c r="AA166" s="1">
        <f>IF(P166=1,$O$3,IF(P166=2,$O$4,$O$5))</f>
        <v>0</v>
      </c>
    </row>
    <row r="167">
      <c r="A167" s="1" t="s">
        <v>171</v>
      </c>
      <c r="E167" s="27" t="s">
        <v>1731</v>
      </c>
    </row>
    <row r="168">
      <c r="A168" s="1" t="s">
        <v>172</v>
      </c>
    </row>
    <row r="169">
      <c r="A169" s="1" t="s">
        <v>173</v>
      </c>
      <c r="E169" s="27" t="s">
        <v>167</v>
      </c>
    </row>
    <row r="170">
      <c r="A170" s="1" t="s">
        <v>165</v>
      </c>
      <c r="B170" s="1">
        <v>50</v>
      </c>
      <c r="C170" s="26" t="s">
        <v>1732</v>
      </c>
      <c r="D170" t="s">
        <v>167</v>
      </c>
      <c r="E170" s="27" t="s">
        <v>1733</v>
      </c>
      <c r="F170" s="28" t="s">
        <v>201</v>
      </c>
      <c r="G170" s="29">
        <v>4</v>
      </c>
      <c r="H170" s="28">
        <v>0</v>
      </c>
      <c r="I170" s="30">
        <f>ROUND(G170*H170,P4)</f>
        <v>0</v>
      </c>
      <c r="L170" s="31">
        <v>0</v>
      </c>
      <c r="M170" s="24">
        <f>ROUND(G170*L170,P4)</f>
        <v>0</v>
      </c>
      <c r="N170" s="25" t="s">
        <v>185</v>
      </c>
      <c r="O170" s="32">
        <f>M170*AA170</f>
        <v>0</v>
      </c>
      <c r="P170" s="1">
        <v>3</v>
      </c>
      <c r="AA170" s="1">
        <f>IF(P170=1,$O$3,IF(P170=2,$O$4,$O$5))</f>
        <v>0</v>
      </c>
    </row>
    <row r="171">
      <c r="A171" s="1" t="s">
        <v>171</v>
      </c>
      <c r="E171" s="27" t="s">
        <v>1733</v>
      </c>
    </row>
    <row r="172">
      <c r="A172" s="1" t="s">
        <v>172</v>
      </c>
    </row>
    <row r="173">
      <c r="A173" s="1" t="s">
        <v>173</v>
      </c>
      <c r="E173" s="27" t="s">
        <v>167</v>
      </c>
    </row>
    <row r="174">
      <c r="A174" s="1" t="s">
        <v>165</v>
      </c>
      <c r="B174" s="1">
        <v>51</v>
      </c>
      <c r="C174" s="26" t="s">
        <v>1734</v>
      </c>
      <c r="D174" t="s">
        <v>167</v>
      </c>
      <c r="E174" s="27" t="s">
        <v>1735</v>
      </c>
      <c r="F174" s="28" t="s">
        <v>464</v>
      </c>
      <c r="G174" s="29">
        <v>4</v>
      </c>
      <c r="H174" s="28">
        <v>0</v>
      </c>
      <c r="I174" s="30">
        <f>ROUND(G174*H174,P4)</f>
        <v>0</v>
      </c>
      <c r="L174" s="31">
        <v>0</v>
      </c>
      <c r="M174" s="24">
        <f>ROUND(G174*L174,P4)</f>
        <v>0</v>
      </c>
      <c r="N174" s="25" t="s">
        <v>185</v>
      </c>
      <c r="O174" s="32">
        <f>M174*AA174</f>
        <v>0</v>
      </c>
      <c r="P174" s="1">
        <v>3</v>
      </c>
      <c r="AA174" s="1">
        <f>IF(P174=1,$O$3,IF(P174=2,$O$4,$O$5))</f>
        <v>0</v>
      </c>
    </row>
    <row r="175">
      <c r="A175" s="1" t="s">
        <v>171</v>
      </c>
      <c r="E175" s="27" t="s">
        <v>1735</v>
      </c>
    </row>
    <row r="176">
      <c r="A176" s="1" t="s">
        <v>172</v>
      </c>
    </row>
    <row r="177">
      <c r="A177" s="1" t="s">
        <v>173</v>
      </c>
      <c r="E177" s="27" t="s">
        <v>167</v>
      </c>
    </row>
    <row r="178">
      <c r="A178" s="1" t="s">
        <v>165</v>
      </c>
      <c r="B178" s="1">
        <v>52</v>
      </c>
      <c r="C178" s="26" t="s">
        <v>1736</v>
      </c>
      <c r="D178" t="s">
        <v>167</v>
      </c>
      <c r="E178" s="27" t="s">
        <v>1737</v>
      </c>
      <c r="F178" s="28" t="s">
        <v>485</v>
      </c>
      <c r="G178" s="29">
        <v>213.16399999999999</v>
      </c>
      <c r="H178" s="28">
        <v>0</v>
      </c>
      <c r="I178" s="30">
        <f>ROUND(G178*H178,P4)</f>
        <v>0</v>
      </c>
      <c r="L178" s="31">
        <v>0</v>
      </c>
      <c r="M178" s="24">
        <f>ROUND(G178*L178,P4)</f>
        <v>0</v>
      </c>
      <c r="N178" s="25" t="s">
        <v>185</v>
      </c>
      <c r="O178" s="32">
        <f>M178*AA178</f>
        <v>0</v>
      </c>
      <c r="P178" s="1">
        <v>3</v>
      </c>
      <c r="AA178" s="1">
        <f>IF(P178=1,$O$3,IF(P178=2,$O$4,$O$5))</f>
        <v>0</v>
      </c>
    </row>
    <row r="179">
      <c r="A179" s="1" t="s">
        <v>171</v>
      </c>
      <c r="E179" s="27" t="s">
        <v>1737</v>
      </c>
    </row>
    <row r="180">
      <c r="A180" s="1" t="s">
        <v>172</v>
      </c>
    </row>
    <row r="181">
      <c r="A181" s="1" t="s">
        <v>173</v>
      </c>
      <c r="E181" s="27" t="s">
        <v>167</v>
      </c>
    </row>
    <row r="182">
      <c r="A182" s="1" t="s">
        <v>162</v>
      </c>
      <c r="C182" s="22" t="s">
        <v>493</v>
      </c>
      <c r="E182" s="23" t="s">
        <v>494</v>
      </c>
      <c r="L182" s="24">
        <f>SUMIFS(L183:L214,A183:A214,"P")</f>
        <v>0</v>
      </c>
      <c r="M182" s="24">
        <f>SUMIFS(M183:M214,A183:A214,"P")</f>
        <v>0</v>
      </c>
      <c r="N182" s="25"/>
    </row>
    <row r="183">
      <c r="A183" s="1" t="s">
        <v>165</v>
      </c>
      <c r="B183" s="1">
        <v>16</v>
      </c>
      <c r="C183" s="26" t="s">
        <v>1738</v>
      </c>
      <c r="D183" t="s">
        <v>167</v>
      </c>
      <c r="E183" s="27" t="s">
        <v>1739</v>
      </c>
      <c r="F183" s="28" t="s">
        <v>192</v>
      </c>
      <c r="G183" s="29">
        <v>28</v>
      </c>
      <c r="H183" s="28">
        <v>0</v>
      </c>
      <c r="I183" s="30">
        <f>ROUND(G183*H183,P4)</f>
        <v>0</v>
      </c>
      <c r="L183" s="31">
        <v>0</v>
      </c>
      <c r="M183" s="24">
        <f>ROUND(G183*L183,P4)</f>
        <v>0</v>
      </c>
      <c r="N183" s="25" t="s">
        <v>185</v>
      </c>
      <c r="O183" s="32">
        <f>M183*AA183</f>
        <v>0</v>
      </c>
      <c r="P183" s="1">
        <v>3</v>
      </c>
      <c r="AA183" s="1">
        <f>IF(P183=1,$O$3,IF(P183=2,$O$4,$O$5))</f>
        <v>0</v>
      </c>
    </row>
    <row r="184">
      <c r="A184" s="1" t="s">
        <v>171</v>
      </c>
      <c r="E184" s="27" t="s">
        <v>1739</v>
      </c>
    </row>
    <row r="185">
      <c r="A185" s="1" t="s">
        <v>172</v>
      </c>
    </row>
    <row r="186">
      <c r="A186" s="1" t="s">
        <v>173</v>
      </c>
      <c r="E186" s="27" t="s">
        <v>167</v>
      </c>
    </row>
    <row r="187">
      <c r="A187" s="1" t="s">
        <v>165</v>
      </c>
      <c r="B187" s="1">
        <v>17</v>
      </c>
      <c r="C187" s="26" t="s">
        <v>1740</v>
      </c>
      <c r="D187" t="s">
        <v>167</v>
      </c>
      <c r="E187" s="27" t="s">
        <v>1741</v>
      </c>
      <c r="F187" s="28" t="s">
        <v>192</v>
      </c>
      <c r="G187" s="29">
        <v>8</v>
      </c>
      <c r="H187" s="28">
        <v>0</v>
      </c>
      <c r="I187" s="30">
        <f>ROUND(G187*H187,P4)</f>
        <v>0</v>
      </c>
      <c r="L187" s="31">
        <v>0</v>
      </c>
      <c r="M187" s="24">
        <f>ROUND(G187*L187,P4)</f>
        <v>0</v>
      </c>
      <c r="N187" s="25" t="s">
        <v>185</v>
      </c>
      <c r="O187" s="32">
        <f>M187*AA187</f>
        <v>0</v>
      </c>
      <c r="P187" s="1">
        <v>3</v>
      </c>
      <c r="AA187" s="1">
        <f>IF(P187=1,$O$3,IF(P187=2,$O$4,$O$5))</f>
        <v>0</v>
      </c>
    </row>
    <row r="188">
      <c r="A188" s="1" t="s">
        <v>171</v>
      </c>
      <c r="E188" s="27" t="s">
        <v>1741</v>
      </c>
    </row>
    <row r="189">
      <c r="A189" s="1" t="s">
        <v>172</v>
      </c>
    </row>
    <row r="190">
      <c r="A190" s="1" t="s">
        <v>173</v>
      </c>
      <c r="E190" s="27" t="s">
        <v>167</v>
      </c>
    </row>
    <row r="191">
      <c r="A191" s="1" t="s">
        <v>165</v>
      </c>
      <c r="B191" s="1">
        <v>18</v>
      </c>
      <c r="C191" s="26" t="s">
        <v>1742</v>
      </c>
      <c r="D191" t="s">
        <v>167</v>
      </c>
      <c r="E191" s="27" t="s">
        <v>1743</v>
      </c>
      <c r="F191" s="28" t="s">
        <v>192</v>
      </c>
      <c r="G191" s="29">
        <v>62</v>
      </c>
      <c r="H191" s="28">
        <v>0</v>
      </c>
      <c r="I191" s="30">
        <f>ROUND(G191*H191,P4)</f>
        <v>0</v>
      </c>
      <c r="L191" s="31">
        <v>0</v>
      </c>
      <c r="M191" s="24">
        <f>ROUND(G191*L191,P4)</f>
        <v>0</v>
      </c>
      <c r="N191" s="25" t="s">
        <v>185</v>
      </c>
      <c r="O191" s="32">
        <f>M191*AA191</f>
        <v>0</v>
      </c>
      <c r="P191" s="1">
        <v>3</v>
      </c>
      <c r="AA191" s="1">
        <f>IF(P191=1,$O$3,IF(P191=2,$O$4,$O$5))</f>
        <v>0</v>
      </c>
    </row>
    <row r="192">
      <c r="A192" s="1" t="s">
        <v>171</v>
      </c>
      <c r="E192" s="27" t="s">
        <v>1743</v>
      </c>
    </row>
    <row r="193">
      <c r="A193" s="1" t="s">
        <v>172</v>
      </c>
    </row>
    <row r="194">
      <c r="A194" s="1" t="s">
        <v>173</v>
      </c>
      <c r="E194" s="27" t="s">
        <v>167</v>
      </c>
    </row>
    <row r="195">
      <c r="A195" s="1" t="s">
        <v>165</v>
      </c>
      <c r="B195" s="1">
        <v>19</v>
      </c>
      <c r="C195" s="26" t="s">
        <v>1744</v>
      </c>
      <c r="D195" t="s">
        <v>167</v>
      </c>
      <c r="E195" s="27" t="s">
        <v>1745</v>
      </c>
      <c r="F195" s="28" t="s">
        <v>192</v>
      </c>
      <c r="G195" s="29">
        <v>23</v>
      </c>
      <c r="H195" s="28">
        <v>0</v>
      </c>
      <c r="I195" s="30">
        <f>ROUND(G195*H195,P4)</f>
        <v>0</v>
      </c>
      <c r="L195" s="31">
        <v>0</v>
      </c>
      <c r="M195" s="24">
        <f>ROUND(G195*L195,P4)</f>
        <v>0</v>
      </c>
      <c r="N195" s="25" t="s">
        <v>185</v>
      </c>
      <c r="O195" s="32">
        <f>M195*AA195</f>
        <v>0</v>
      </c>
      <c r="P195" s="1">
        <v>3</v>
      </c>
      <c r="AA195" s="1">
        <f>IF(P195=1,$O$3,IF(P195=2,$O$4,$O$5))</f>
        <v>0</v>
      </c>
    </row>
    <row r="196">
      <c r="A196" s="1" t="s">
        <v>171</v>
      </c>
      <c r="E196" s="27" t="s">
        <v>1745</v>
      </c>
    </row>
    <row r="197">
      <c r="A197" s="1" t="s">
        <v>172</v>
      </c>
    </row>
    <row r="198">
      <c r="A198" s="1" t="s">
        <v>173</v>
      </c>
      <c r="E198" s="27" t="s">
        <v>167</v>
      </c>
    </row>
    <row r="199">
      <c r="A199" s="1" t="s">
        <v>165</v>
      </c>
      <c r="B199" s="1">
        <v>20</v>
      </c>
      <c r="C199" s="26" t="s">
        <v>1746</v>
      </c>
      <c r="D199" t="s">
        <v>167</v>
      </c>
      <c r="E199" s="27" t="s">
        <v>1747</v>
      </c>
      <c r="F199" s="28" t="s">
        <v>192</v>
      </c>
      <c r="G199" s="29">
        <v>62</v>
      </c>
      <c r="H199" s="28">
        <v>0</v>
      </c>
      <c r="I199" s="30">
        <f>ROUND(G199*H199,P4)</f>
        <v>0</v>
      </c>
      <c r="L199" s="31">
        <v>0</v>
      </c>
      <c r="M199" s="24">
        <f>ROUND(G199*L199,P4)</f>
        <v>0</v>
      </c>
      <c r="N199" s="25" t="s">
        <v>185</v>
      </c>
      <c r="O199" s="32">
        <f>M199*AA199</f>
        <v>0</v>
      </c>
      <c r="P199" s="1">
        <v>3</v>
      </c>
      <c r="AA199" s="1">
        <f>IF(P199=1,$O$3,IF(P199=2,$O$4,$O$5))</f>
        <v>0</v>
      </c>
    </row>
    <row r="200">
      <c r="A200" s="1" t="s">
        <v>171</v>
      </c>
      <c r="E200" s="27" t="s">
        <v>1747</v>
      </c>
    </row>
    <row r="201">
      <c r="A201" s="1" t="s">
        <v>172</v>
      </c>
    </row>
    <row r="202">
      <c r="A202" s="1" t="s">
        <v>173</v>
      </c>
      <c r="E202" s="27" t="s">
        <v>167</v>
      </c>
    </row>
    <row r="203">
      <c r="A203" s="1" t="s">
        <v>165</v>
      </c>
      <c r="B203" s="1">
        <v>21</v>
      </c>
      <c r="C203" s="26" t="s">
        <v>1748</v>
      </c>
      <c r="D203" t="s">
        <v>167</v>
      </c>
      <c r="E203" s="27" t="s">
        <v>1749</v>
      </c>
      <c r="F203" s="28" t="s">
        <v>201</v>
      </c>
      <c r="G203" s="29">
        <v>1</v>
      </c>
      <c r="H203" s="28">
        <v>0</v>
      </c>
      <c r="I203" s="30">
        <f>ROUND(G203*H203,P4)</f>
        <v>0</v>
      </c>
      <c r="L203" s="31">
        <v>0</v>
      </c>
      <c r="M203" s="24">
        <f>ROUND(G203*L203,P4)</f>
        <v>0</v>
      </c>
      <c r="N203" s="25" t="s">
        <v>185</v>
      </c>
      <c r="O203" s="32">
        <f>M203*AA203</f>
        <v>0</v>
      </c>
      <c r="P203" s="1">
        <v>3</v>
      </c>
      <c r="AA203" s="1">
        <f>IF(P203=1,$O$3,IF(P203=2,$O$4,$O$5))</f>
        <v>0</v>
      </c>
    </row>
    <row r="204">
      <c r="A204" s="1" t="s">
        <v>171</v>
      </c>
      <c r="E204" s="27" t="s">
        <v>1749</v>
      </c>
    </row>
    <row r="205">
      <c r="A205" s="1" t="s">
        <v>172</v>
      </c>
    </row>
    <row r="206">
      <c r="A206" s="1" t="s">
        <v>173</v>
      </c>
      <c r="E206" s="27" t="s">
        <v>167</v>
      </c>
    </row>
    <row r="207">
      <c r="A207" s="1" t="s">
        <v>165</v>
      </c>
      <c r="B207" s="1">
        <v>22</v>
      </c>
      <c r="C207" s="26" t="s">
        <v>1750</v>
      </c>
      <c r="D207" t="s">
        <v>167</v>
      </c>
      <c r="E207" s="27" t="s">
        <v>1751</v>
      </c>
      <c r="F207" s="28" t="s">
        <v>201</v>
      </c>
      <c r="G207" s="29">
        <v>1</v>
      </c>
      <c r="H207" s="28">
        <v>0</v>
      </c>
      <c r="I207" s="30">
        <f>ROUND(G207*H207,P4)</f>
        <v>0</v>
      </c>
      <c r="L207" s="31">
        <v>0</v>
      </c>
      <c r="M207" s="24">
        <f>ROUND(G207*L207,P4)</f>
        <v>0</v>
      </c>
      <c r="N207" s="25" t="s">
        <v>185</v>
      </c>
      <c r="O207" s="32">
        <f>M207*AA207</f>
        <v>0</v>
      </c>
      <c r="P207" s="1">
        <v>3</v>
      </c>
      <c r="AA207" s="1">
        <f>IF(P207=1,$O$3,IF(P207=2,$O$4,$O$5))</f>
        <v>0</v>
      </c>
    </row>
    <row r="208">
      <c r="A208" s="1" t="s">
        <v>171</v>
      </c>
      <c r="E208" s="27" t="s">
        <v>1751</v>
      </c>
    </row>
    <row r="209">
      <c r="A209" s="1" t="s">
        <v>172</v>
      </c>
    </row>
    <row r="210">
      <c r="A210" s="1" t="s">
        <v>173</v>
      </c>
      <c r="E210" s="27" t="s">
        <v>167</v>
      </c>
    </row>
    <row r="211">
      <c r="A211" s="1" t="s">
        <v>165</v>
      </c>
      <c r="B211" s="1">
        <v>23</v>
      </c>
      <c r="C211" s="26" t="s">
        <v>1752</v>
      </c>
      <c r="D211" t="s">
        <v>167</v>
      </c>
      <c r="E211" s="27" t="s">
        <v>1753</v>
      </c>
      <c r="F211" s="28" t="s">
        <v>201</v>
      </c>
      <c r="G211" s="29">
        <v>2</v>
      </c>
      <c r="H211" s="28">
        <v>0</v>
      </c>
      <c r="I211" s="30">
        <f>ROUND(G211*H211,P4)</f>
        <v>0</v>
      </c>
      <c r="L211" s="31">
        <v>0</v>
      </c>
      <c r="M211" s="24">
        <f>ROUND(G211*L211,P4)</f>
        <v>0</v>
      </c>
      <c r="N211" s="25" t="s">
        <v>185</v>
      </c>
      <c r="O211" s="32">
        <f>M211*AA211</f>
        <v>0</v>
      </c>
      <c r="P211" s="1">
        <v>3</v>
      </c>
      <c r="AA211" s="1">
        <f>IF(P211=1,$O$3,IF(P211=2,$O$4,$O$5))</f>
        <v>0</v>
      </c>
    </row>
    <row r="212">
      <c r="A212" s="1" t="s">
        <v>171</v>
      </c>
      <c r="E212" s="27" t="s">
        <v>1753</v>
      </c>
    </row>
    <row r="213">
      <c r="A213" s="1" t="s">
        <v>172</v>
      </c>
    </row>
    <row r="214">
      <c r="A214" s="1" t="s">
        <v>173</v>
      </c>
      <c r="E214" s="27" t="s">
        <v>167</v>
      </c>
    </row>
    <row r="215">
      <c r="A215" s="1" t="s">
        <v>162</v>
      </c>
      <c r="C215" s="22" t="s">
        <v>499</v>
      </c>
      <c r="E215" s="23" t="s">
        <v>500</v>
      </c>
      <c r="L215" s="24">
        <f>SUMIFS(L216:L219,A216:A219,"P")</f>
        <v>0</v>
      </c>
      <c r="M215" s="24">
        <f>SUMIFS(M216:M219,A216:A219,"P")</f>
        <v>0</v>
      </c>
      <c r="N215" s="25"/>
    </row>
    <row r="216">
      <c r="A216" s="1" t="s">
        <v>165</v>
      </c>
      <c r="B216" s="1">
        <v>24</v>
      </c>
      <c r="C216" s="26" t="s">
        <v>1754</v>
      </c>
      <c r="D216" t="s">
        <v>167</v>
      </c>
      <c r="E216" s="27" t="s">
        <v>1755</v>
      </c>
      <c r="F216" s="28" t="s">
        <v>432</v>
      </c>
      <c r="G216" s="29">
        <v>66.507000000000005</v>
      </c>
      <c r="H216" s="28">
        <v>0</v>
      </c>
      <c r="I216" s="30">
        <f>ROUND(G216*H216,P4)</f>
        <v>0</v>
      </c>
      <c r="L216" s="31">
        <v>0</v>
      </c>
      <c r="M216" s="24">
        <f>ROUND(G216*L216,P4)</f>
        <v>0</v>
      </c>
      <c r="N216" s="25" t="s">
        <v>185</v>
      </c>
      <c r="O216" s="32">
        <f>M216*AA216</f>
        <v>0</v>
      </c>
      <c r="P216" s="1">
        <v>3</v>
      </c>
      <c r="AA216" s="1">
        <f>IF(P216=1,$O$3,IF(P216=2,$O$4,$O$5))</f>
        <v>0</v>
      </c>
    </row>
    <row r="217">
      <c r="A217" s="1" t="s">
        <v>171</v>
      </c>
      <c r="E217" s="27" t="s">
        <v>1755</v>
      </c>
    </row>
    <row r="218">
      <c r="A218" s="1" t="s">
        <v>172</v>
      </c>
    </row>
    <row r="219">
      <c r="A219" s="1" t="s">
        <v>173</v>
      </c>
      <c r="E219" s="27" t="s">
        <v>167</v>
      </c>
    </row>
  </sheetData>
  <sheetProtection sheet="1" objects="1" scenarios="1" spinCount="100000" saltValue="lPJwxp3VgAwtgzp8beVOZRFGkaAUfDgTuu8xJn/OC+oZCnmurd2ibQPKW1lRJUmx8dPUcwjYtGmnayYfAXerFg==" hashValue="CcwefQYDeP4Anj/6HXzzH88XaR/g6x+NlWGSRVNN/5LRjLcdD7PKIg/oDJQvdwVUKmGyr605MZ4CS7OiuOv3k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COUNTIFS(L8:L229,"=0",A8:A229,"P")+COUNTIFS(L8:L229,"",A8:A229,"P")+SUM(Q8:Q229)</f>
        <v>0</v>
      </c>
    </row>
    <row r="8">
      <c r="A8" s="1" t="s">
        <v>160</v>
      </c>
      <c r="C8" s="22" t="s">
        <v>1756</v>
      </c>
      <c r="E8" s="23" t="s">
        <v>45</v>
      </c>
      <c r="L8" s="24">
        <f>L9+L18+L47+L120+L133+L178+L215+L224</f>
        <v>0</v>
      </c>
      <c r="M8" s="24">
        <f>M9+M18+M47+M120+M133+M178+M215+M224</f>
        <v>0</v>
      </c>
      <c r="N8" s="25"/>
    </row>
    <row r="9">
      <c r="A9" s="1" t="s">
        <v>162</v>
      </c>
      <c r="C9" s="22" t="s">
        <v>197</v>
      </c>
      <c r="E9" s="23" t="s">
        <v>198</v>
      </c>
      <c r="L9" s="24">
        <f>SUMIFS(L10:L17,A10:A17,"P")</f>
        <v>0</v>
      </c>
      <c r="M9" s="24">
        <f>SUMIFS(M10:M17,A10:A17,"P")</f>
        <v>0</v>
      </c>
      <c r="N9" s="25"/>
    </row>
    <row r="10" ht="25.5">
      <c r="A10" s="1" t="s">
        <v>165</v>
      </c>
      <c r="B10" s="1">
        <v>1</v>
      </c>
      <c r="C10" s="26" t="s">
        <v>1757</v>
      </c>
      <c r="D10" t="s">
        <v>167</v>
      </c>
      <c r="E10" s="27" t="s">
        <v>1758</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1758</v>
      </c>
    </row>
    <row r="12">
      <c r="A12" s="1" t="s">
        <v>172</v>
      </c>
    </row>
    <row r="13">
      <c r="A13" s="1" t="s">
        <v>173</v>
      </c>
      <c r="E13" s="27" t="s">
        <v>167</v>
      </c>
    </row>
    <row r="14" ht="25.5">
      <c r="A14" s="1" t="s">
        <v>165</v>
      </c>
      <c r="B14" s="1">
        <v>2</v>
      </c>
      <c r="C14" s="26" t="s">
        <v>337</v>
      </c>
      <c r="D14" t="s">
        <v>167</v>
      </c>
      <c r="E14" s="27" t="s">
        <v>206</v>
      </c>
      <c r="F14" s="28" t="s">
        <v>169</v>
      </c>
      <c r="G14" s="29">
        <v>1</v>
      </c>
      <c r="H14" s="28">
        <v>0</v>
      </c>
      <c r="I14" s="30">
        <f>ROUND(G14*H14,P4)</f>
        <v>0</v>
      </c>
      <c r="L14" s="31">
        <v>0</v>
      </c>
      <c r="M14" s="24">
        <f>ROUND(G14*L14,P4)</f>
        <v>0</v>
      </c>
      <c r="N14" s="25" t="s">
        <v>185</v>
      </c>
      <c r="O14" s="32">
        <f>M14*AA14</f>
        <v>0</v>
      </c>
      <c r="P14" s="1">
        <v>3</v>
      </c>
      <c r="AA14" s="1">
        <f>IF(P14=1,$O$3,IF(P14=2,$O$4,$O$5))</f>
        <v>0</v>
      </c>
    </row>
    <row r="15" ht="76.5">
      <c r="A15" s="1" t="s">
        <v>171</v>
      </c>
      <c r="E15" s="27" t="s">
        <v>338</v>
      </c>
    </row>
    <row r="16">
      <c r="A16" s="1" t="s">
        <v>172</v>
      </c>
    </row>
    <row r="17">
      <c r="A17" s="1" t="s">
        <v>173</v>
      </c>
      <c r="E17" s="27" t="s">
        <v>167</v>
      </c>
    </row>
    <row r="18">
      <c r="A18" s="1" t="s">
        <v>162</v>
      </c>
      <c r="C18" s="22" t="s">
        <v>224</v>
      </c>
      <c r="E18" s="23" t="s">
        <v>225</v>
      </c>
      <c r="L18" s="24">
        <f>SUMIFS(L19:L46,A19:A46,"P")</f>
        <v>0</v>
      </c>
      <c r="M18" s="24">
        <f>SUMIFS(M19:M46,A19:A46,"P")</f>
        <v>0</v>
      </c>
      <c r="N18" s="25"/>
    </row>
    <row r="19">
      <c r="A19" s="1" t="s">
        <v>165</v>
      </c>
      <c r="B19" s="1">
        <v>4</v>
      </c>
      <c r="C19" s="26" t="s">
        <v>376</v>
      </c>
      <c r="D19" t="s">
        <v>167</v>
      </c>
      <c r="E19" s="27" t="s">
        <v>1759</v>
      </c>
      <c r="F19" s="28" t="s">
        <v>201</v>
      </c>
      <c r="G19" s="29">
        <v>29</v>
      </c>
      <c r="H19" s="28">
        <v>0</v>
      </c>
      <c r="I19" s="30">
        <f>ROUND(G19*H19,P4)</f>
        <v>0</v>
      </c>
      <c r="L19" s="31">
        <v>0</v>
      </c>
      <c r="M19" s="24">
        <f>ROUND(G19*L19,P4)</f>
        <v>0</v>
      </c>
      <c r="N19" s="25" t="s">
        <v>185</v>
      </c>
      <c r="O19" s="32">
        <f>M19*AA19</f>
        <v>0</v>
      </c>
      <c r="P19" s="1">
        <v>3</v>
      </c>
      <c r="AA19" s="1">
        <f>IF(P19=1,$O$3,IF(P19=2,$O$4,$O$5))</f>
        <v>0</v>
      </c>
    </row>
    <row r="20">
      <c r="A20" s="1" t="s">
        <v>171</v>
      </c>
      <c r="E20" s="27" t="s">
        <v>1759</v>
      </c>
    </row>
    <row r="21">
      <c r="A21" s="1" t="s">
        <v>172</v>
      </c>
    </row>
    <row r="22">
      <c r="A22" s="1" t="s">
        <v>173</v>
      </c>
      <c r="E22" s="27" t="s">
        <v>167</v>
      </c>
    </row>
    <row r="23">
      <c r="A23" s="1" t="s">
        <v>165</v>
      </c>
      <c r="B23" s="1">
        <v>7</v>
      </c>
      <c r="C23" s="26" t="s">
        <v>1760</v>
      </c>
      <c r="D23" t="s">
        <v>167</v>
      </c>
      <c r="E23" s="27" t="s">
        <v>1761</v>
      </c>
      <c r="F23" s="28" t="s">
        <v>192</v>
      </c>
      <c r="G23" s="29">
        <v>154</v>
      </c>
      <c r="H23" s="28">
        <v>0.00012999999999999999</v>
      </c>
      <c r="I23" s="30">
        <f>ROUND(G23*H23,P4)</f>
        <v>0</v>
      </c>
      <c r="L23" s="31">
        <v>0</v>
      </c>
      <c r="M23" s="24">
        <f>ROUND(G23*L23,P4)</f>
        <v>0</v>
      </c>
      <c r="N23" s="25" t="s">
        <v>185</v>
      </c>
      <c r="O23" s="32">
        <f>M23*AA23</f>
        <v>0</v>
      </c>
      <c r="P23" s="1">
        <v>3</v>
      </c>
      <c r="AA23" s="1">
        <f>IF(P23=1,$O$3,IF(P23=2,$O$4,$O$5))</f>
        <v>0</v>
      </c>
    </row>
    <row r="24">
      <c r="A24" s="1" t="s">
        <v>171</v>
      </c>
      <c r="E24" s="27" t="s">
        <v>1761</v>
      </c>
    </row>
    <row r="25">
      <c r="A25" s="1" t="s">
        <v>172</v>
      </c>
    </row>
    <row r="26">
      <c r="A26" s="1" t="s">
        <v>173</v>
      </c>
      <c r="E26" s="27" t="s">
        <v>167</v>
      </c>
    </row>
    <row r="27">
      <c r="A27" s="1" t="s">
        <v>165</v>
      </c>
      <c r="B27" s="1">
        <v>8</v>
      </c>
      <c r="C27" s="26" t="s">
        <v>1762</v>
      </c>
      <c r="D27" t="s">
        <v>167</v>
      </c>
      <c r="E27" s="27" t="s">
        <v>1763</v>
      </c>
      <c r="F27" s="28" t="s">
        <v>192</v>
      </c>
      <c r="G27" s="29">
        <v>49</v>
      </c>
      <c r="H27" s="28">
        <v>0.00021000000000000001</v>
      </c>
      <c r="I27" s="30">
        <f>ROUND(G27*H27,P4)</f>
        <v>0</v>
      </c>
      <c r="L27" s="31">
        <v>0</v>
      </c>
      <c r="M27" s="24">
        <f>ROUND(G27*L27,P4)</f>
        <v>0</v>
      </c>
      <c r="N27" s="25" t="s">
        <v>185</v>
      </c>
      <c r="O27" s="32">
        <f>M27*AA27</f>
        <v>0</v>
      </c>
      <c r="P27" s="1">
        <v>3</v>
      </c>
      <c r="AA27" s="1">
        <f>IF(P27=1,$O$3,IF(P27=2,$O$4,$O$5))</f>
        <v>0</v>
      </c>
    </row>
    <row r="28">
      <c r="A28" s="1" t="s">
        <v>171</v>
      </c>
      <c r="E28" s="27" t="s">
        <v>1763</v>
      </c>
    </row>
    <row r="29">
      <c r="A29" s="1" t="s">
        <v>172</v>
      </c>
    </row>
    <row r="30">
      <c r="A30" s="1" t="s">
        <v>173</v>
      </c>
      <c r="E30" s="27" t="s">
        <v>167</v>
      </c>
    </row>
    <row r="31">
      <c r="A31" s="1" t="s">
        <v>165</v>
      </c>
      <c r="B31" s="1">
        <v>3</v>
      </c>
      <c r="C31" s="26" t="s">
        <v>1764</v>
      </c>
      <c r="D31" t="s">
        <v>167</v>
      </c>
      <c r="E31" s="27" t="s">
        <v>1765</v>
      </c>
      <c r="F31" s="28" t="s">
        <v>201</v>
      </c>
      <c r="G31" s="29">
        <v>8</v>
      </c>
      <c r="H31" s="28">
        <v>0</v>
      </c>
      <c r="I31" s="30">
        <f>ROUND(G31*H31,P4)</f>
        <v>0</v>
      </c>
      <c r="L31" s="31">
        <v>0</v>
      </c>
      <c r="M31" s="24">
        <f>ROUND(G31*L31,P4)</f>
        <v>0</v>
      </c>
      <c r="N31" s="25" t="s">
        <v>170</v>
      </c>
      <c r="O31" s="32">
        <f>M31*AA31</f>
        <v>0</v>
      </c>
      <c r="P31" s="1">
        <v>3</v>
      </c>
      <c r="AA31" s="1">
        <f>IF(P31=1,$O$3,IF(P31=2,$O$4,$O$5))</f>
        <v>0</v>
      </c>
    </row>
    <row r="32">
      <c r="A32" s="1" t="s">
        <v>171</v>
      </c>
      <c r="E32" s="27" t="s">
        <v>1765</v>
      </c>
    </row>
    <row r="33">
      <c r="A33" s="1" t="s">
        <v>172</v>
      </c>
    </row>
    <row r="34">
      <c r="A34" s="1" t="s">
        <v>173</v>
      </c>
      <c r="E34" s="27" t="s">
        <v>167</v>
      </c>
    </row>
    <row r="35" ht="25.5">
      <c r="A35" s="1" t="s">
        <v>165</v>
      </c>
      <c r="B35" s="1">
        <v>9</v>
      </c>
      <c r="C35" s="26" t="s">
        <v>370</v>
      </c>
      <c r="D35" t="s">
        <v>167</v>
      </c>
      <c r="E35" s="27" t="s">
        <v>1766</v>
      </c>
      <c r="F35" s="28" t="s">
        <v>192</v>
      </c>
      <c r="G35" s="29">
        <v>203</v>
      </c>
      <c r="H35" s="28">
        <v>0</v>
      </c>
      <c r="I35" s="30">
        <f>ROUND(G35*H35,P4)</f>
        <v>0</v>
      </c>
      <c r="L35" s="31">
        <v>0</v>
      </c>
      <c r="M35" s="24">
        <f>ROUND(G35*L35,P4)</f>
        <v>0</v>
      </c>
      <c r="N35" s="25" t="s">
        <v>185</v>
      </c>
      <c r="O35" s="32">
        <f>M35*AA35</f>
        <v>0</v>
      </c>
      <c r="P35" s="1">
        <v>3</v>
      </c>
      <c r="AA35" s="1">
        <f>IF(P35=1,$O$3,IF(P35=2,$O$4,$O$5))</f>
        <v>0</v>
      </c>
    </row>
    <row r="36" ht="25.5">
      <c r="A36" s="1" t="s">
        <v>171</v>
      </c>
      <c r="E36" s="27" t="s">
        <v>1766</v>
      </c>
    </row>
    <row r="37">
      <c r="A37" s="1" t="s">
        <v>172</v>
      </c>
    </row>
    <row r="38">
      <c r="A38" s="1" t="s">
        <v>173</v>
      </c>
      <c r="E38" s="27" t="s">
        <v>167</v>
      </c>
    </row>
    <row r="39" ht="25.5">
      <c r="A39" s="1" t="s">
        <v>165</v>
      </c>
      <c r="B39" s="1">
        <v>5</v>
      </c>
      <c r="C39" s="26" t="s">
        <v>1767</v>
      </c>
      <c r="D39" t="s">
        <v>167</v>
      </c>
      <c r="E39" s="27" t="s">
        <v>1768</v>
      </c>
      <c r="F39" s="28" t="s">
        <v>201</v>
      </c>
      <c r="G39" s="29">
        <v>29</v>
      </c>
      <c r="H39" s="28">
        <v>0</v>
      </c>
      <c r="I39" s="30">
        <f>ROUND(G39*H39,P4)</f>
        <v>0</v>
      </c>
      <c r="L39" s="31">
        <v>0</v>
      </c>
      <c r="M39" s="24">
        <f>ROUND(G39*L39,P4)</f>
        <v>0</v>
      </c>
      <c r="N39" s="25" t="s">
        <v>185</v>
      </c>
      <c r="O39" s="32">
        <f>M39*AA39</f>
        <v>0</v>
      </c>
      <c r="P39" s="1">
        <v>3</v>
      </c>
      <c r="AA39" s="1">
        <f>IF(P39=1,$O$3,IF(P39=2,$O$4,$O$5))</f>
        <v>0</v>
      </c>
    </row>
    <row r="40" ht="38.25">
      <c r="A40" s="1" t="s">
        <v>171</v>
      </c>
      <c r="E40" s="27" t="s">
        <v>1769</v>
      </c>
    </row>
    <row r="41">
      <c r="A41" s="1" t="s">
        <v>172</v>
      </c>
    </row>
    <row r="42">
      <c r="A42" s="1" t="s">
        <v>173</v>
      </c>
      <c r="E42" s="27" t="s">
        <v>167</v>
      </c>
    </row>
    <row r="43" ht="25.5">
      <c r="A43" s="1" t="s">
        <v>165</v>
      </c>
      <c r="B43" s="1">
        <v>6</v>
      </c>
      <c r="C43" s="26" t="s">
        <v>1770</v>
      </c>
      <c r="D43" t="s">
        <v>167</v>
      </c>
      <c r="E43" s="27" t="s">
        <v>1771</v>
      </c>
      <c r="F43" s="28" t="s">
        <v>201</v>
      </c>
      <c r="G43" s="29">
        <v>8</v>
      </c>
      <c r="H43" s="28">
        <v>0</v>
      </c>
      <c r="I43" s="30">
        <f>ROUND(G43*H43,P4)</f>
        <v>0</v>
      </c>
      <c r="L43" s="31">
        <v>0</v>
      </c>
      <c r="M43" s="24">
        <f>ROUND(G43*L43,P4)</f>
        <v>0</v>
      </c>
      <c r="N43" s="25" t="s">
        <v>185</v>
      </c>
      <c r="O43" s="32">
        <f>M43*AA43</f>
        <v>0</v>
      </c>
      <c r="P43" s="1">
        <v>3</v>
      </c>
      <c r="AA43" s="1">
        <f>IF(P43=1,$O$3,IF(P43=2,$O$4,$O$5))</f>
        <v>0</v>
      </c>
    </row>
    <row r="44" ht="38.25">
      <c r="A44" s="1" t="s">
        <v>171</v>
      </c>
      <c r="E44" s="27" t="s">
        <v>1772</v>
      </c>
    </row>
    <row r="45">
      <c r="A45" s="1" t="s">
        <v>172</v>
      </c>
    </row>
    <row r="46">
      <c r="A46" s="1" t="s">
        <v>173</v>
      </c>
      <c r="E46" s="27" t="s">
        <v>167</v>
      </c>
    </row>
    <row r="47">
      <c r="A47" s="1" t="s">
        <v>162</v>
      </c>
      <c r="C47" s="22" t="s">
        <v>266</v>
      </c>
      <c r="E47" s="23" t="s">
        <v>267</v>
      </c>
      <c r="L47" s="24">
        <f>SUMIFS(L48:L119,A48:A119,"P")</f>
        <v>0</v>
      </c>
      <c r="M47" s="24">
        <f>SUMIFS(M48:M119,A48:A119,"P")</f>
        <v>0</v>
      </c>
      <c r="N47" s="25"/>
    </row>
    <row r="48" ht="25.5">
      <c r="A48" s="1" t="s">
        <v>165</v>
      </c>
      <c r="B48" s="1">
        <v>10</v>
      </c>
      <c r="C48" s="26" t="s">
        <v>1773</v>
      </c>
      <c r="D48" t="s">
        <v>167</v>
      </c>
      <c r="E48" s="27" t="s">
        <v>1774</v>
      </c>
      <c r="F48" s="28" t="s">
        <v>192</v>
      </c>
      <c r="G48" s="29">
        <v>40</v>
      </c>
      <c r="H48" s="28">
        <v>0</v>
      </c>
      <c r="I48" s="30">
        <f>ROUND(G48*H48,P4)</f>
        <v>0</v>
      </c>
      <c r="L48" s="31">
        <v>0</v>
      </c>
      <c r="M48" s="24">
        <f>ROUND(G48*L48,P4)</f>
        <v>0</v>
      </c>
      <c r="N48" s="25" t="s">
        <v>185</v>
      </c>
      <c r="O48" s="32">
        <f>M48*AA48</f>
        <v>0</v>
      </c>
      <c r="P48" s="1">
        <v>3</v>
      </c>
      <c r="AA48" s="1">
        <f>IF(P48=1,$O$3,IF(P48=2,$O$4,$O$5))</f>
        <v>0</v>
      </c>
    </row>
    <row r="49" ht="25.5">
      <c r="A49" s="1" t="s">
        <v>171</v>
      </c>
      <c r="E49" s="27" t="s">
        <v>1774</v>
      </c>
    </row>
    <row r="50">
      <c r="A50" s="1" t="s">
        <v>172</v>
      </c>
    </row>
    <row r="51">
      <c r="A51" s="1" t="s">
        <v>173</v>
      </c>
      <c r="E51" s="27" t="s">
        <v>167</v>
      </c>
    </row>
    <row r="52">
      <c r="A52" s="1" t="s">
        <v>165</v>
      </c>
      <c r="B52" s="1">
        <v>12</v>
      </c>
      <c r="C52" s="26" t="s">
        <v>402</v>
      </c>
      <c r="D52" t="s">
        <v>167</v>
      </c>
      <c r="E52" s="27" t="s">
        <v>403</v>
      </c>
      <c r="F52" s="28" t="s">
        <v>192</v>
      </c>
      <c r="G52" s="29">
        <v>257</v>
      </c>
      <c r="H52" s="28">
        <v>0</v>
      </c>
      <c r="I52" s="30">
        <f>ROUND(G52*H52,P4)</f>
        <v>0</v>
      </c>
      <c r="L52" s="31">
        <v>0</v>
      </c>
      <c r="M52" s="24">
        <f>ROUND(G52*L52,P4)</f>
        <v>0</v>
      </c>
      <c r="N52" s="25" t="s">
        <v>185</v>
      </c>
      <c r="O52" s="32">
        <f>M52*AA52</f>
        <v>0</v>
      </c>
      <c r="P52" s="1">
        <v>3</v>
      </c>
      <c r="AA52" s="1">
        <f>IF(P52=1,$O$3,IF(P52=2,$O$4,$O$5))</f>
        <v>0</v>
      </c>
    </row>
    <row r="53">
      <c r="A53" s="1" t="s">
        <v>171</v>
      </c>
      <c r="E53" s="27" t="s">
        <v>403</v>
      </c>
    </row>
    <row r="54">
      <c r="A54" s="1" t="s">
        <v>172</v>
      </c>
    </row>
    <row r="55">
      <c r="A55" s="1" t="s">
        <v>173</v>
      </c>
      <c r="E55" s="27" t="s">
        <v>167</v>
      </c>
    </row>
    <row r="56">
      <c r="A56" s="1" t="s">
        <v>165</v>
      </c>
      <c r="B56" s="1">
        <v>16</v>
      </c>
      <c r="C56" s="26" t="s">
        <v>402</v>
      </c>
      <c r="D56" t="s">
        <v>394</v>
      </c>
      <c r="E56" s="27" t="s">
        <v>403</v>
      </c>
      <c r="F56" s="28" t="s">
        <v>192</v>
      </c>
      <c r="G56" s="29">
        <v>5</v>
      </c>
      <c r="H56" s="28">
        <v>0</v>
      </c>
      <c r="I56" s="30">
        <f>ROUND(G56*H56,P4)</f>
        <v>0</v>
      </c>
      <c r="L56" s="31">
        <v>0</v>
      </c>
      <c r="M56" s="24">
        <f>ROUND(G56*L56,P4)</f>
        <v>0</v>
      </c>
      <c r="N56" s="25" t="s">
        <v>185</v>
      </c>
      <c r="O56" s="32">
        <f>M56*AA56</f>
        <v>0</v>
      </c>
      <c r="P56" s="1">
        <v>3</v>
      </c>
      <c r="AA56" s="1">
        <f>IF(P56=1,$O$3,IF(P56=2,$O$4,$O$5))</f>
        <v>0</v>
      </c>
    </row>
    <row r="57">
      <c r="A57" s="1" t="s">
        <v>171</v>
      </c>
      <c r="E57" s="27" t="s">
        <v>403</v>
      </c>
    </row>
    <row r="58">
      <c r="A58" s="1" t="s">
        <v>172</v>
      </c>
    </row>
    <row r="59">
      <c r="A59" s="1" t="s">
        <v>173</v>
      </c>
      <c r="E59" s="27" t="s">
        <v>167</v>
      </c>
    </row>
    <row r="60">
      <c r="A60" s="1" t="s">
        <v>165</v>
      </c>
      <c r="B60" s="1">
        <v>20</v>
      </c>
      <c r="C60" s="26" t="s">
        <v>272</v>
      </c>
      <c r="D60" t="s">
        <v>167</v>
      </c>
      <c r="E60" s="27" t="s">
        <v>273</v>
      </c>
      <c r="F60" s="28" t="s">
        <v>192</v>
      </c>
      <c r="G60" s="29">
        <v>140</v>
      </c>
      <c r="H60" s="28">
        <v>0</v>
      </c>
      <c r="I60" s="30">
        <f>ROUND(G60*H60,P4)</f>
        <v>0</v>
      </c>
      <c r="L60" s="31">
        <v>0</v>
      </c>
      <c r="M60" s="24">
        <f>ROUND(G60*L60,P4)</f>
        <v>0</v>
      </c>
      <c r="N60" s="25" t="s">
        <v>185</v>
      </c>
      <c r="O60" s="32">
        <f>M60*AA60</f>
        <v>0</v>
      </c>
      <c r="P60" s="1">
        <v>3</v>
      </c>
      <c r="AA60" s="1">
        <f>IF(P60=1,$O$3,IF(P60=2,$O$4,$O$5))</f>
        <v>0</v>
      </c>
    </row>
    <row r="61">
      <c r="A61" s="1" t="s">
        <v>171</v>
      </c>
      <c r="E61" s="27" t="s">
        <v>273</v>
      </c>
    </row>
    <row r="62">
      <c r="A62" s="1" t="s">
        <v>172</v>
      </c>
    </row>
    <row r="63">
      <c r="A63" s="1" t="s">
        <v>173</v>
      </c>
      <c r="E63" s="27" t="s">
        <v>167</v>
      </c>
    </row>
    <row r="64">
      <c r="A64" s="1" t="s">
        <v>165</v>
      </c>
      <c r="B64" s="1">
        <v>14</v>
      </c>
      <c r="C64" s="26" t="s">
        <v>1775</v>
      </c>
      <c r="D64" t="s">
        <v>167</v>
      </c>
      <c r="E64" s="27" t="s">
        <v>1776</v>
      </c>
      <c r="F64" s="28" t="s">
        <v>192</v>
      </c>
      <c r="G64" s="29">
        <v>150</v>
      </c>
      <c r="H64" s="28">
        <v>0</v>
      </c>
      <c r="I64" s="30">
        <f>ROUND(G64*H64,P4)</f>
        <v>0</v>
      </c>
      <c r="L64" s="31">
        <v>0</v>
      </c>
      <c r="M64" s="24">
        <f>ROUND(G64*L64,P4)</f>
        <v>0</v>
      </c>
      <c r="N64" s="25" t="s">
        <v>185</v>
      </c>
      <c r="O64" s="32">
        <f>M64*AA64</f>
        <v>0</v>
      </c>
      <c r="P64" s="1">
        <v>3</v>
      </c>
      <c r="AA64" s="1">
        <f>IF(P64=1,$O$3,IF(P64=2,$O$4,$O$5))</f>
        <v>0</v>
      </c>
    </row>
    <row r="65">
      <c r="A65" s="1" t="s">
        <v>171</v>
      </c>
      <c r="E65" s="27" t="s">
        <v>1776</v>
      </c>
    </row>
    <row r="66">
      <c r="A66" s="1" t="s">
        <v>172</v>
      </c>
    </row>
    <row r="67">
      <c r="A67" s="1" t="s">
        <v>173</v>
      </c>
      <c r="E67" s="27" t="s">
        <v>167</v>
      </c>
    </row>
    <row r="68" ht="25.5">
      <c r="A68" s="1" t="s">
        <v>165</v>
      </c>
      <c r="B68" s="1">
        <v>21</v>
      </c>
      <c r="C68" s="26" t="s">
        <v>1777</v>
      </c>
      <c r="D68" t="s">
        <v>167</v>
      </c>
      <c r="E68" s="27" t="s">
        <v>1778</v>
      </c>
      <c r="F68" s="28" t="s">
        <v>192</v>
      </c>
      <c r="G68" s="29">
        <v>15</v>
      </c>
      <c r="H68" s="28">
        <v>0</v>
      </c>
      <c r="I68" s="30">
        <f>ROUND(G68*H68,P4)</f>
        <v>0</v>
      </c>
      <c r="L68" s="31">
        <v>0</v>
      </c>
      <c r="M68" s="24">
        <f>ROUND(G68*L68,P4)</f>
        <v>0</v>
      </c>
      <c r="N68" s="25" t="s">
        <v>170</v>
      </c>
      <c r="O68" s="32">
        <f>M68*AA68</f>
        <v>0</v>
      </c>
      <c r="P68" s="1">
        <v>3</v>
      </c>
      <c r="AA68" s="1">
        <f>IF(P68=1,$O$3,IF(P68=2,$O$4,$O$5))</f>
        <v>0</v>
      </c>
    </row>
    <row r="69" ht="38.25">
      <c r="A69" s="1" t="s">
        <v>171</v>
      </c>
      <c r="E69" s="27" t="s">
        <v>1779</v>
      </c>
    </row>
    <row r="70">
      <c r="A70" s="1" t="s">
        <v>172</v>
      </c>
    </row>
    <row r="71">
      <c r="A71" s="1" t="s">
        <v>173</v>
      </c>
      <c r="E71" s="27" t="s">
        <v>167</v>
      </c>
    </row>
    <row r="72" ht="25.5">
      <c r="A72" s="1" t="s">
        <v>165</v>
      </c>
      <c r="B72" s="1">
        <v>22</v>
      </c>
      <c r="C72" s="26" t="s">
        <v>1780</v>
      </c>
      <c r="D72" t="s">
        <v>167</v>
      </c>
      <c r="E72" s="27" t="s">
        <v>1781</v>
      </c>
      <c r="F72" s="28" t="s">
        <v>192</v>
      </c>
      <c r="G72" s="29">
        <v>8</v>
      </c>
      <c r="H72" s="28">
        <v>0</v>
      </c>
      <c r="I72" s="30">
        <f>ROUND(G72*H72,P4)</f>
        <v>0</v>
      </c>
      <c r="L72" s="31">
        <v>0</v>
      </c>
      <c r="M72" s="24">
        <f>ROUND(G72*L72,P4)</f>
        <v>0</v>
      </c>
      <c r="N72" s="25" t="s">
        <v>170</v>
      </c>
      <c r="O72" s="32">
        <f>M72*AA72</f>
        <v>0</v>
      </c>
      <c r="P72" s="1">
        <v>3</v>
      </c>
      <c r="AA72" s="1">
        <f>IF(P72=1,$O$3,IF(P72=2,$O$4,$O$5))</f>
        <v>0</v>
      </c>
    </row>
    <row r="73" ht="38.25">
      <c r="A73" s="1" t="s">
        <v>171</v>
      </c>
      <c r="E73" s="27" t="s">
        <v>1782</v>
      </c>
    </row>
    <row r="74">
      <c r="A74" s="1" t="s">
        <v>172</v>
      </c>
    </row>
    <row r="75">
      <c r="A75" s="1" t="s">
        <v>173</v>
      </c>
      <c r="E75" s="27" t="s">
        <v>167</v>
      </c>
    </row>
    <row r="76" ht="25.5">
      <c r="A76" s="1" t="s">
        <v>165</v>
      </c>
      <c r="B76" s="1">
        <v>25</v>
      </c>
      <c r="C76" s="26" t="s">
        <v>1783</v>
      </c>
      <c r="D76" t="s">
        <v>167</v>
      </c>
      <c r="E76" s="27" t="s">
        <v>1784</v>
      </c>
      <c r="F76" s="28" t="s">
        <v>192</v>
      </c>
      <c r="G76" s="29">
        <v>4</v>
      </c>
      <c r="H76" s="28">
        <v>0</v>
      </c>
      <c r="I76" s="30">
        <f>ROUND(G76*H76,P4)</f>
        <v>0</v>
      </c>
      <c r="L76" s="31">
        <v>0</v>
      </c>
      <c r="M76" s="24">
        <f>ROUND(G76*L76,P4)</f>
        <v>0</v>
      </c>
      <c r="N76" s="25" t="s">
        <v>170</v>
      </c>
      <c r="O76" s="32">
        <f>M76*AA76</f>
        <v>0</v>
      </c>
      <c r="P76" s="1">
        <v>3</v>
      </c>
      <c r="AA76" s="1">
        <f>IF(P76=1,$O$3,IF(P76=2,$O$4,$O$5))</f>
        <v>0</v>
      </c>
    </row>
    <row r="77" ht="38.25">
      <c r="A77" s="1" t="s">
        <v>171</v>
      </c>
      <c r="E77" s="27" t="s">
        <v>1785</v>
      </c>
    </row>
    <row r="78">
      <c r="A78" s="1" t="s">
        <v>172</v>
      </c>
    </row>
    <row r="79">
      <c r="A79" s="1" t="s">
        <v>173</v>
      </c>
      <c r="E79" s="27" t="s">
        <v>167</v>
      </c>
    </row>
    <row r="80" ht="25.5">
      <c r="A80" s="1" t="s">
        <v>165</v>
      </c>
      <c r="B80" s="1">
        <v>26</v>
      </c>
      <c r="C80" s="26" t="s">
        <v>1786</v>
      </c>
      <c r="D80" t="s">
        <v>167</v>
      </c>
      <c r="E80" s="27" t="s">
        <v>1787</v>
      </c>
      <c r="F80" s="28" t="s">
        <v>192</v>
      </c>
      <c r="G80" s="29">
        <v>31</v>
      </c>
      <c r="H80" s="28">
        <v>0</v>
      </c>
      <c r="I80" s="30">
        <f>ROUND(G80*H80,P4)</f>
        <v>0</v>
      </c>
      <c r="L80" s="31">
        <v>0</v>
      </c>
      <c r="M80" s="24">
        <f>ROUND(G80*L80,P4)</f>
        <v>0</v>
      </c>
      <c r="N80" s="25" t="s">
        <v>170</v>
      </c>
      <c r="O80" s="32">
        <f>M80*AA80</f>
        <v>0</v>
      </c>
      <c r="P80" s="1">
        <v>3</v>
      </c>
      <c r="AA80" s="1">
        <f>IF(P80=1,$O$3,IF(P80=2,$O$4,$O$5))</f>
        <v>0</v>
      </c>
    </row>
    <row r="81" ht="38.25">
      <c r="A81" s="1" t="s">
        <v>171</v>
      </c>
      <c r="E81" s="27" t="s">
        <v>1788</v>
      </c>
    </row>
    <row r="82">
      <c r="A82" s="1" t="s">
        <v>172</v>
      </c>
    </row>
    <row r="83">
      <c r="A83" s="1" t="s">
        <v>173</v>
      </c>
      <c r="E83" s="27" t="s">
        <v>167</v>
      </c>
    </row>
    <row r="84">
      <c r="A84" s="1" t="s">
        <v>165</v>
      </c>
      <c r="B84" s="1">
        <v>18</v>
      </c>
      <c r="C84" s="26" t="s">
        <v>1789</v>
      </c>
      <c r="D84" t="s">
        <v>167</v>
      </c>
      <c r="E84" s="27" t="s">
        <v>1790</v>
      </c>
      <c r="F84" s="28" t="s">
        <v>201</v>
      </c>
      <c r="G84" s="29">
        <v>3</v>
      </c>
      <c r="H84" s="28">
        <v>0.00012</v>
      </c>
      <c r="I84" s="30">
        <f>ROUND(G84*H84,P4)</f>
        <v>0</v>
      </c>
      <c r="L84" s="31">
        <v>0</v>
      </c>
      <c r="M84" s="24">
        <f>ROUND(G84*L84,P4)</f>
        <v>0</v>
      </c>
      <c r="N84" s="25" t="s">
        <v>185</v>
      </c>
      <c r="O84" s="32">
        <f>M84*AA84</f>
        <v>0</v>
      </c>
      <c r="P84" s="1">
        <v>3</v>
      </c>
      <c r="AA84" s="1">
        <f>IF(P84=1,$O$3,IF(P84=2,$O$4,$O$5))</f>
        <v>0</v>
      </c>
    </row>
    <row r="85">
      <c r="A85" s="1" t="s">
        <v>171</v>
      </c>
      <c r="E85" s="27" t="s">
        <v>1790</v>
      </c>
    </row>
    <row r="86">
      <c r="A86" s="1" t="s">
        <v>172</v>
      </c>
    </row>
    <row r="87">
      <c r="A87" s="1" t="s">
        <v>173</v>
      </c>
      <c r="E87" s="27" t="s">
        <v>167</v>
      </c>
    </row>
    <row r="88" ht="25.5">
      <c r="A88" s="1" t="s">
        <v>165</v>
      </c>
      <c r="B88" s="1">
        <v>24</v>
      </c>
      <c r="C88" s="26" t="s">
        <v>1791</v>
      </c>
      <c r="D88" t="s">
        <v>167</v>
      </c>
      <c r="E88" s="27" t="s">
        <v>1792</v>
      </c>
      <c r="F88" s="28" t="s">
        <v>192</v>
      </c>
      <c r="G88" s="29">
        <v>23</v>
      </c>
      <c r="H88" s="28">
        <v>0</v>
      </c>
      <c r="I88" s="30">
        <f>ROUND(G88*H88,P4)</f>
        <v>0</v>
      </c>
      <c r="L88" s="31">
        <v>0</v>
      </c>
      <c r="M88" s="24">
        <f>ROUND(G88*L88,P4)</f>
        <v>0</v>
      </c>
      <c r="N88" s="25" t="s">
        <v>185</v>
      </c>
      <c r="O88" s="32">
        <f>M88*AA88</f>
        <v>0</v>
      </c>
      <c r="P88" s="1">
        <v>3</v>
      </c>
      <c r="AA88" s="1">
        <f>IF(P88=1,$O$3,IF(P88=2,$O$4,$O$5))</f>
        <v>0</v>
      </c>
    </row>
    <row r="89" ht="25.5">
      <c r="A89" s="1" t="s">
        <v>171</v>
      </c>
      <c r="E89" s="27" t="s">
        <v>1792</v>
      </c>
    </row>
    <row r="90">
      <c r="A90" s="1" t="s">
        <v>172</v>
      </c>
    </row>
    <row r="91">
      <c r="A91" s="1" t="s">
        <v>173</v>
      </c>
      <c r="E91" s="27" t="s">
        <v>167</v>
      </c>
    </row>
    <row r="92" ht="25.5">
      <c r="A92" s="1" t="s">
        <v>165</v>
      </c>
      <c r="B92" s="1">
        <v>27</v>
      </c>
      <c r="C92" s="26" t="s">
        <v>1793</v>
      </c>
      <c r="D92" t="s">
        <v>167</v>
      </c>
      <c r="E92" s="27" t="s">
        <v>1794</v>
      </c>
      <c r="F92" s="28" t="s">
        <v>192</v>
      </c>
      <c r="G92" s="29">
        <v>35</v>
      </c>
      <c r="H92" s="28">
        <v>0</v>
      </c>
      <c r="I92" s="30">
        <f>ROUND(G92*H92,P4)</f>
        <v>0</v>
      </c>
      <c r="L92" s="31">
        <v>0</v>
      </c>
      <c r="M92" s="24">
        <f>ROUND(G92*L92,P4)</f>
        <v>0</v>
      </c>
      <c r="N92" s="25" t="s">
        <v>185</v>
      </c>
      <c r="O92" s="32">
        <f>M92*AA92</f>
        <v>0</v>
      </c>
      <c r="P92" s="1">
        <v>3</v>
      </c>
      <c r="AA92" s="1">
        <f>IF(P92=1,$O$3,IF(P92=2,$O$4,$O$5))</f>
        <v>0</v>
      </c>
    </row>
    <row r="93" ht="25.5">
      <c r="A93" s="1" t="s">
        <v>171</v>
      </c>
      <c r="E93" s="27" t="s">
        <v>1794</v>
      </c>
    </row>
    <row r="94">
      <c r="A94" s="1" t="s">
        <v>172</v>
      </c>
    </row>
    <row r="95">
      <c r="A95" s="1" t="s">
        <v>173</v>
      </c>
      <c r="E95" s="27" t="s">
        <v>167</v>
      </c>
    </row>
    <row r="96" ht="25.5">
      <c r="A96" s="1" t="s">
        <v>165</v>
      </c>
      <c r="B96" s="1">
        <v>11</v>
      </c>
      <c r="C96" s="26" t="s">
        <v>1795</v>
      </c>
      <c r="D96" t="s">
        <v>167</v>
      </c>
      <c r="E96" s="27" t="s">
        <v>1796</v>
      </c>
      <c r="F96" s="28" t="s">
        <v>192</v>
      </c>
      <c r="G96" s="29">
        <v>40</v>
      </c>
      <c r="H96" s="28">
        <v>0</v>
      </c>
      <c r="I96" s="30">
        <f>ROUND(G96*H96,P4)</f>
        <v>0</v>
      </c>
      <c r="L96" s="31">
        <v>0</v>
      </c>
      <c r="M96" s="24">
        <f>ROUND(G96*L96,P4)</f>
        <v>0</v>
      </c>
      <c r="N96" s="25" t="s">
        <v>185</v>
      </c>
      <c r="O96" s="32">
        <f>M96*AA96</f>
        <v>0</v>
      </c>
      <c r="P96" s="1">
        <v>3</v>
      </c>
      <c r="AA96" s="1">
        <f>IF(P96=1,$O$3,IF(P96=2,$O$4,$O$5))</f>
        <v>0</v>
      </c>
    </row>
    <row r="97" ht="25.5">
      <c r="A97" s="1" t="s">
        <v>171</v>
      </c>
      <c r="E97" s="27" t="s">
        <v>1796</v>
      </c>
    </row>
    <row r="98">
      <c r="A98" s="1" t="s">
        <v>172</v>
      </c>
    </row>
    <row r="99">
      <c r="A99" s="1" t="s">
        <v>173</v>
      </c>
      <c r="E99" s="27" t="s">
        <v>167</v>
      </c>
    </row>
    <row r="100" ht="25.5">
      <c r="A100" s="1" t="s">
        <v>165</v>
      </c>
      <c r="B100" s="1">
        <v>13</v>
      </c>
      <c r="C100" s="26" t="s">
        <v>287</v>
      </c>
      <c r="D100" t="s">
        <v>167</v>
      </c>
      <c r="E100" s="27" t="s">
        <v>408</v>
      </c>
      <c r="F100" s="28" t="s">
        <v>192</v>
      </c>
      <c r="G100" s="29">
        <v>257</v>
      </c>
      <c r="H100" s="28">
        <v>0</v>
      </c>
      <c r="I100" s="30">
        <f>ROUND(G100*H100,P4)</f>
        <v>0</v>
      </c>
      <c r="L100" s="31">
        <v>0</v>
      </c>
      <c r="M100" s="24">
        <f>ROUND(G100*L100,P4)</f>
        <v>0</v>
      </c>
      <c r="N100" s="25" t="s">
        <v>185</v>
      </c>
      <c r="O100" s="32">
        <f>M100*AA100</f>
        <v>0</v>
      </c>
      <c r="P100" s="1">
        <v>3</v>
      </c>
      <c r="AA100" s="1">
        <f>IF(P100=1,$O$3,IF(P100=2,$O$4,$O$5))</f>
        <v>0</v>
      </c>
    </row>
    <row r="101" ht="25.5">
      <c r="A101" s="1" t="s">
        <v>171</v>
      </c>
      <c r="E101" s="27" t="s">
        <v>408</v>
      </c>
    </row>
    <row r="102">
      <c r="A102" s="1" t="s">
        <v>172</v>
      </c>
    </row>
    <row r="103">
      <c r="A103" s="1" t="s">
        <v>173</v>
      </c>
      <c r="E103" s="27" t="s">
        <v>167</v>
      </c>
    </row>
    <row r="104" ht="25.5">
      <c r="A104" s="1" t="s">
        <v>165</v>
      </c>
      <c r="B104" s="1">
        <v>15</v>
      </c>
      <c r="C104" s="26" t="s">
        <v>287</v>
      </c>
      <c r="D104" t="s">
        <v>394</v>
      </c>
      <c r="E104" s="27" t="s">
        <v>408</v>
      </c>
      <c r="F104" s="28" t="s">
        <v>192</v>
      </c>
      <c r="G104" s="29">
        <v>150</v>
      </c>
      <c r="H104" s="28">
        <v>0</v>
      </c>
      <c r="I104" s="30">
        <f>ROUND(G104*H104,P4)</f>
        <v>0</v>
      </c>
      <c r="L104" s="31">
        <v>0</v>
      </c>
      <c r="M104" s="24">
        <f>ROUND(G104*L104,P4)</f>
        <v>0</v>
      </c>
      <c r="N104" s="25" t="s">
        <v>185</v>
      </c>
      <c r="O104" s="32">
        <f>M104*AA104</f>
        <v>0</v>
      </c>
      <c r="P104" s="1">
        <v>3</v>
      </c>
      <c r="AA104" s="1">
        <f>IF(P104=1,$O$3,IF(P104=2,$O$4,$O$5))</f>
        <v>0</v>
      </c>
    </row>
    <row r="105" ht="25.5">
      <c r="A105" s="1" t="s">
        <v>171</v>
      </c>
      <c r="E105" s="27" t="s">
        <v>408</v>
      </c>
    </row>
    <row r="106">
      <c r="A106" s="1" t="s">
        <v>172</v>
      </c>
    </row>
    <row r="107">
      <c r="A107" s="1" t="s">
        <v>173</v>
      </c>
      <c r="E107" s="27" t="s">
        <v>167</v>
      </c>
    </row>
    <row r="108" ht="25.5">
      <c r="A108" s="1" t="s">
        <v>165</v>
      </c>
      <c r="B108" s="1">
        <v>17</v>
      </c>
      <c r="C108" s="26" t="s">
        <v>287</v>
      </c>
      <c r="D108" t="s">
        <v>395</v>
      </c>
      <c r="E108" s="27" t="s">
        <v>408</v>
      </c>
      <c r="F108" s="28" t="s">
        <v>192</v>
      </c>
      <c r="G108" s="29">
        <v>5</v>
      </c>
      <c r="H108" s="28">
        <v>0</v>
      </c>
      <c r="I108" s="30">
        <f>ROUND(G108*H108,P4)</f>
        <v>0</v>
      </c>
      <c r="L108" s="31">
        <v>0</v>
      </c>
      <c r="M108" s="24">
        <f>ROUND(G108*L108,P4)</f>
        <v>0</v>
      </c>
      <c r="N108" s="25" t="s">
        <v>185</v>
      </c>
      <c r="O108" s="32">
        <f>M108*AA108</f>
        <v>0</v>
      </c>
      <c r="P108" s="1">
        <v>3</v>
      </c>
      <c r="AA108" s="1">
        <f>IF(P108=1,$O$3,IF(P108=2,$O$4,$O$5))</f>
        <v>0</v>
      </c>
    </row>
    <row r="109" ht="25.5">
      <c r="A109" s="1" t="s">
        <v>171</v>
      </c>
      <c r="E109" s="27" t="s">
        <v>408</v>
      </c>
    </row>
    <row r="110">
      <c r="A110" s="1" t="s">
        <v>172</v>
      </c>
    </row>
    <row r="111">
      <c r="A111" s="1" t="s">
        <v>173</v>
      </c>
      <c r="E111" s="27" t="s">
        <v>167</v>
      </c>
    </row>
    <row r="112" ht="25.5">
      <c r="A112" s="1" t="s">
        <v>165</v>
      </c>
      <c r="B112" s="1">
        <v>23</v>
      </c>
      <c r="C112" s="26" t="s">
        <v>295</v>
      </c>
      <c r="D112" t="s">
        <v>167</v>
      </c>
      <c r="E112" s="27" t="s">
        <v>296</v>
      </c>
      <c r="F112" s="28" t="s">
        <v>192</v>
      </c>
      <c r="G112" s="29">
        <v>140</v>
      </c>
      <c r="H112" s="28">
        <v>0</v>
      </c>
      <c r="I112" s="30">
        <f>ROUND(G112*H112,P4)</f>
        <v>0</v>
      </c>
      <c r="L112" s="31">
        <v>0</v>
      </c>
      <c r="M112" s="24">
        <f>ROUND(G112*L112,P4)</f>
        <v>0</v>
      </c>
      <c r="N112" s="25" t="s">
        <v>185</v>
      </c>
      <c r="O112" s="32">
        <f>M112*AA112</f>
        <v>0</v>
      </c>
      <c r="P112" s="1">
        <v>3</v>
      </c>
      <c r="AA112" s="1">
        <f>IF(P112=1,$O$3,IF(P112=2,$O$4,$O$5))</f>
        <v>0</v>
      </c>
    </row>
    <row r="113" ht="25.5">
      <c r="A113" s="1" t="s">
        <v>171</v>
      </c>
      <c r="E113" s="27" t="s">
        <v>296</v>
      </c>
    </row>
    <row r="114">
      <c r="A114" s="1" t="s">
        <v>172</v>
      </c>
    </row>
    <row r="115">
      <c r="A115" s="1" t="s">
        <v>173</v>
      </c>
      <c r="E115" s="27" t="s">
        <v>167</v>
      </c>
    </row>
    <row r="116" ht="25.5">
      <c r="A116" s="1" t="s">
        <v>165</v>
      </c>
      <c r="B116" s="1">
        <v>19</v>
      </c>
      <c r="C116" s="26" t="s">
        <v>323</v>
      </c>
      <c r="D116" t="s">
        <v>167</v>
      </c>
      <c r="E116" s="27" t="s">
        <v>324</v>
      </c>
      <c r="F116" s="28" t="s">
        <v>201</v>
      </c>
      <c r="G116" s="29">
        <v>3</v>
      </c>
      <c r="H116" s="28">
        <v>0</v>
      </c>
      <c r="I116" s="30">
        <f>ROUND(G116*H116,P4)</f>
        <v>0</v>
      </c>
      <c r="L116" s="31">
        <v>0</v>
      </c>
      <c r="M116" s="24">
        <f>ROUND(G116*L116,P4)</f>
        <v>0</v>
      </c>
      <c r="N116" s="25" t="s">
        <v>185</v>
      </c>
      <c r="O116" s="32">
        <f>M116*AA116</f>
        <v>0</v>
      </c>
      <c r="P116" s="1">
        <v>3</v>
      </c>
      <c r="AA116" s="1">
        <f>IF(P116=1,$O$3,IF(P116=2,$O$4,$O$5))</f>
        <v>0</v>
      </c>
    </row>
    <row r="117" ht="25.5">
      <c r="A117" s="1" t="s">
        <v>171</v>
      </c>
      <c r="E117" s="27" t="s">
        <v>324</v>
      </c>
    </row>
    <row r="118">
      <c r="A118" s="1" t="s">
        <v>172</v>
      </c>
    </row>
    <row r="119">
      <c r="A119" s="1" t="s">
        <v>173</v>
      </c>
      <c r="E119" s="27" t="s">
        <v>167</v>
      </c>
    </row>
    <row r="120">
      <c r="A120" s="1" t="s">
        <v>162</v>
      </c>
      <c r="C120" s="22" t="s">
        <v>299</v>
      </c>
      <c r="E120" s="23" t="s">
        <v>300</v>
      </c>
      <c r="L120" s="24">
        <f>SUMIFS(L121:L132,A121:A132,"P")</f>
        <v>0</v>
      </c>
      <c r="M120" s="24">
        <f>SUMIFS(M121:M132,A121:A132,"P")</f>
        <v>0</v>
      </c>
      <c r="N120" s="25"/>
    </row>
    <row r="121">
      <c r="A121" s="1" t="s">
        <v>165</v>
      </c>
      <c r="B121" s="1">
        <v>28</v>
      </c>
      <c r="C121" s="26" t="s">
        <v>415</v>
      </c>
      <c r="D121" t="s">
        <v>167</v>
      </c>
      <c r="E121" s="27" t="s">
        <v>1797</v>
      </c>
      <c r="F121" s="28" t="s">
        <v>201</v>
      </c>
      <c r="G121" s="29">
        <v>9</v>
      </c>
      <c r="H121" s="28">
        <v>0</v>
      </c>
      <c r="I121" s="30">
        <f>ROUND(G121*H121,P4)</f>
        <v>0</v>
      </c>
      <c r="L121" s="31">
        <v>0</v>
      </c>
      <c r="M121" s="24">
        <f>ROUND(G121*L121,P4)</f>
        <v>0</v>
      </c>
      <c r="N121" s="25" t="s">
        <v>185</v>
      </c>
      <c r="O121" s="32">
        <f>M121*AA121</f>
        <v>0</v>
      </c>
      <c r="P121" s="1">
        <v>3</v>
      </c>
      <c r="AA121" s="1">
        <f>IF(P121=1,$O$3,IF(P121=2,$O$4,$O$5))</f>
        <v>0</v>
      </c>
    </row>
    <row r="122">
      <c r="A122" s="1" t="s">
        <v>171</v>
      </c>
      <c r="E122" s="27" t="s">
        <v>1797</v>
      </c>
    </row>
    <row r="123">
      <c r="A123" s="1" t="s">
        <v>172</v>
      </c>
    </row>
    <row r="124">
      <c r="A124" s="1" t="s">
        <v>173</v>
      </c>
      <c r="E124" s="27" t="s">
        <v>167</v>
      </c>
    </row>
    <row r="125">
      <c r="A125" s="1" t="s">
        <v>165</v>
      </c>
      <c r="B125" s="1">
        <v>29</v>
      </c>
      <c r="C125" s="26" t="s">
        <v>303</v>
      </c>
      <c r="D125" t="s">
        <v>167</v>
      </c>
      <c r="E125" s="27" t="s">
        <v>1798</v>
      </c>
      <c r="F125" s="28" t="s">
        <v>201</v>
      </c>
      <c r="G125" s="29">
        <v>94</v>
      </c>
      <c r="H125" s="28">
        <v>0</v>
      </c>
      <c r="I125" s="30">
        <f>ROUND(G125*H125,P4)</f>
        <v>0</v>
      </c>
      <c r="L125" s="31">
        <v>0</v>
      </c>
      <c r="M125" s="24">
        <f>ROUND(G125*L125,P4)</f>
        <v>0</v>
      </c>
      <c r="N125" s="25" t="s">
        <v>185</v>
      </c>
      <c r="O125" s="32">
        <f>M125*AA125</f>
        <v>0</v>
      </c>
      <c r="P125" s="1">
        <v>3</v>
      </c>
      <c r="AA125" s="1">
        <f>IF(P125=1,$O$3,IF(P125=2,$O$4,$O$5))</f>
        <v>0</v>
      </c>
    </row>
    <row r="126">
      <c r="A126" s="1" t="s">
        <v>171</v>
      </c>
      <c r="E126" s="27" t="s">
        <v>1798</v>
      </c>
    </row>
    <row r="127">
      <c r="A127" s="1" t="s">
        <v>172</v>
      </c>
    </row>
    <row r="128">
      <c r="A128" s="1" t="s">
        <v>173</v>
      </c>
      <c r="E128" s="27" t="s">
        <v>167</v>
      </c>
    </row>
    <row r="129">
      <c r="A129" s="1" t="s">
        <v>165</v>
      </c>
      <c r="B129" s="1">
        <v>30</v>
      </c>
      <c r="C129" s="26" t="s">
        <v>311</v>
      </c>
      <c r="D129" t="s">
        <v>167</v>
      </c>
      <c r="E129" s="27" t="s">
        <v>312</v>
      </c>
      <c r="F129" s="28" t="s">
        <v>201</v>
      </c>
      <c r="G129" s="29">
        <v>47</v>
      </c>
      <c r="H129" s="28">
        <v>0</v>
      </c>
      <c r="I129" s="30">
        <f>ROUND(G129*H129,P4)</f>
        <v>0</v>
      </c>
      <c r="L129" s="31">
        <v>0</v>
      </c>
      <c r="M129" s="24">
        <f>ROUND(G129*L129,P4)</f>
        <v>0</v>
      </c>
      <c r="N129" s="25" t="s">
        <v>185</v>
      </c>
      <c r="O129" s="32">
        <f>M129*AA129</f>
        <v>0</v>
      </c>
      <c r="P129" s="1">
        <v>3</v>
      </c>
      <c r="AA129" s="1">
        <f>IF(P129=1,$O$3,IF(P129=2,$O$4,$O$5))</f>
        <v>0</v>
      </c>
    </row>
    <row r="130">
      <c r="A130" s="1" t="s">
        <v>171</v>
      </c>
      <c r="E130" s="27" t="s">
        <v>312</v>
      </c>
    </row>
    <row r="131">
      <c r="A131" s="1" t="s">
        <v>172</v>
      </c>
    </row>
    <row r="132">
      <c r="A132" s="1" t="s">
        <v>173</v>
      </c>
      <c r="E132" s="27" t="s">
        <v>167</v>
      </c>
    </row>
    <row r="133">
      <c r="A133" s="1" t="s">
        <v>162</v>
      </c>
      <c r="C133" s="22" t="s">
        <v>319</v>
      </c>
      <c r="E133" s="23" t="s">
        <v>320</v>
      </c>
      <c r="L133" s="24">
        <f>SUMIFS(L134:L177,A134:A177,"P")</f>
        <v>0</v>
      </c>
      <c r="M133" s="24">
        <f>SUMIFS(M134:M177,A134:A177,"P")</f>
        <v>0</v>
      </c>
      <c r="N133" s="25"/>
    </row>
    <row r="134">
      <c r="A134" s="1" t="s">
        <v>165</v>
      </c>
      <c r="B134" s="1">
        <v>31</v>
      </c>
      <c r="C134" s="26" t="s">
        <v>1799</v>
      </c>
      <c r="D134" t="s">
        <v>167</v>
      </c>
      <c r="E134" s="27" t="s">
        <v>1800</v>
      </c>
      <c r="F134" s="28" t="s">
        <v>201</v>
      </c>
      <c r="G134" s="29">
        <v>11</v>
      </c>
      <c r="H134" s="28">
        <v>0</v>
      </c>
      <c r="I134" s="30">
        <f>ROUND(G134*H134,P4)</f>
        <v>0</v>
      </c>
      <c r="L134" s="31">
        <v>0</v>
      </c>
      <c r="M134" s="24">
        <f>ROUND(G134*L134,P4)</f>
        <v>0</v>
      </c>
      <c r="N134" s="25" t="s">
        <v>185</v>
      </c>
      <c r="O134" s="32">
        <f>M134*AA134</f>
        <v>0</v>
      </c>
      <c r="P134" s="1">
        <v>3</v>
      </c>
      <c r="AA134" s="1">
        <f>IF(P134=1,$O$3,IF(P134=2,$O$4,$O$5))</f>
        <v>0</v>
      </c>
    </row>
    <row r="135">
      <c r="A135" s="1" t="s">
        <v>171</v>
      </c>
      <c r="E135" s="27" t="s">
        <v>1800</v>
      </c>
    </row>
    <row r="136">
      <c r="A136" s="1" t="s">
        <v>172</v>
      </c>
    </row>
    <row r="137">
      <c r="A137" s="1" t="s">
        <v>173</v>
      </c>
      <c r="E137" s="27" t="s">
        <v>167</v>
      </c>
    </row>
    <row r="138">
      <c r="A138" s="1" t="s">
        <v>165</v>
      </c>
      <c r="B138" s="1">
        <v>33</v>
      </c>
      <c r="C138" s="26" t="s">
        <v>1801</v>
      </c>
      <c r="D138" t="s">
        <v>167</v>
      </c>
      <c r="E138" s="27" t="s">
        <v>1802</v>
      </c>
      <c r="F138" s="28" t="s">
        <v>201</v>
      </c>
      <c r="G138" s="29">
        <v>1</v>
      </c>
      <c r="H138" s="28">
        <v>0</v>
      </c>
      <c r="I138" s="30">
        <f>ROUND(G138*H138,P4)</f>
        <v>0</v>
      </c>
      <c r="L138" s="31">
        <v>0</v>
      </c>
      <c r="M138" s="24">
        <f>ROUND(G138*L138,P4)</f>
        <v>0</v>
      </c>
      <c r="N138" s="25" t="s">
        <v>185</v>
      </c>
      <c r="O138" s="32">
        <f>M138*AA138</f>
        <v>0</v>
      </c>
      <c r="P138" s="1">
        <v>3</v>
      </c>
      <c r="AA138" s="1">
        <f>IF(P138=1,$O$3,IF(P138=2,$O$4,$O$5))</f>
        <v>0</v>
      </c>
    </row>
    <row r="139">
      <c r="A139" s="1" t="s">
        <v>171</v>
      </c>
      <c r="E139" s="27" t="s">
        <v>1802</v>
      </c>
    </row>
    <row r="140">
      <c r="A140" s="1" t="s">
        <v>172</v>
      </c>
    </row>
    <row r="141">
      <c r="A141" s="1" t="s">
        <v>173</v>
      </c>
      <c r="E141" s="27" t="s">
        <v>167</v>
      </c>
    </row>
    <row r="142">
      <c r="A142" s="1" t="s">
        <v>165</v>
      </c>
      <c r="B142" s="1">
        <v>35</v>
      </c>
      <c r="C142" s="26" t="s">
        <v>1803</v>
      </c>
      <c r="D142" t="s">
        <v>167</v>
      </c>
      <c r="E142" s="27" t="s">
        <v>1804</v>
      </c>
      <c r="F142" s="28" t="s">
        <v>201</v>
      </c>
      <c r="G142" s="29">
        <v>3</v>
      </c>
      <c r="H142" s="28">
        <v>0</v>
      </c>
      <c r="I142" s="30">
        <f>ROUND(G142*H142,P4)</f>
        <v>0</v>
      </c>
      <c r="L142" s="31">
        <v>0</v>
      </c>
      <c r="M142" s="24">
        <f>ROUND(G142*L142,P4)</f>
        <v>0</v>
      </c>
      <c r="N142" s="25" t="s">
        <v>185</v>
      </c>
      <c r="O142" s="32">
        <f>M142*AA142</f>
        <v>0</v>
      </c>
      <c r="P142" s="1">
        <v>3</v>
      </c>
      <c r="AA142" s="1">
        <f>IF(P142=1,$O$3,IF(P142=2,$O$4,$O$5))</f>
        <v>0</v>
      </c>
    </row>
    <row r="143">
      <c r="A143" s="1" t="s">
        <v>171</v>
      </c>
      <c r="E143" s="27" t="s">
        <v>1804</v>
      </c>
    </row>
    <row r="144">
      <c r="A144" s="1" t="s">
        <v>172</v>
      </c>
    </row>
    <row r="145">
      <c r="A145" s="1" t="s">
        <v>173</v>
      </c>
      <c r="E145" s="27" t="s">
        <v>167</v>
      </c>
    </row>
    <row r="146">
      <c r="A146" s="1" t="s">
        <v>165</v>
      </c>
      <c r="B146" s="1">
        <v>37</v>
      </c>
      <c r="C146" s="26" t="s">
        <v>1805</v>
      </c>
      <c r="D146" t="s">
        <v>167</v>
      </c>
      <c r="E146" s="27" t="s">
        <v>1806</v>
      </c>
      <c r="F146" s="28" t="s">
        <v>201</v>
      </c>
      <c r="G146" s="29">
        <v>3</v>
      </c>
      <c r="H146" s="28">
        <v>0</v>
      </c>
      <c r="I146" s="30">
        <f>ROUND(G146*H146,P4)</f>
        <v>0</v>
      </c>
      <c r="L146" s="31">
        <v>0</v>
      </c>
      <c r="M146" s="24">
        <f>ROUND(G146*L146,P4)</f>
        <v>0</v>
      </c>
      <c r="N146" s="25" t="s">
        <v>185</v>
      </c>
      <c r="O146" s="32">
        <f>M146*AA146</f>
        <v>0</v>
      </c>
      <c r="P146" s="1">
        <v>3</v>
      </c>
      <c r="AA146" s="1">
        <f>IF(P146=1,$O$3,IF(P146=2,$O$4,$O$5))</f>
        <v>0</v>
      </c>
    </row>
    <row r="147">
      <c r="A147" s="1" t="s">
        <v>171</v>
      </c>
      <c r="E147" s="27" t="s">
        <v>1806</v>
      </c>
    </row>
    <row r="148">
      <c r="A148" s="1" t="s">
        <v>172</v>
      </c>
    </row>
    <row r="149">
      <c r="A149" s="1" t="s">
        <v>173</v>
      </c>
      <c r="E149" s="27" t="s">
        <v>167</v>
      </c>
    </row>
    <row r="150">
      <c r="A150" s="1" t="s">
        <v>165</v>
      </c>
      <c r="B150" s="1">
        <v>39</v>
      </c>
      <c r="C150" s="26" t="s">
        <v>1807</v>
      </c>
      <c r="D150" t="s">
        <v>167</v>
      </c>
      <c r="E150" s="27" t="s">
        <v>1808</v>
      </c>
      <c r="F150" s="28" t="s">
        <v>201</v>
      </c>
      <c r="G150" s="29">
        <v>1</v>
      </c>
      <c r="H150" s="28">
        <v>0</v>
      </c>
      <c r="I150" s="30">
        <f>ROUND(G150*H150,P4)</f>
        <v>0</v>
      </c>
      <c r="L150" s="31">
        <v>0</v>
      </c>
      <c r="M150" s="24">
        <f>ROUND(G150*L150,P4)</f>
        <v>0</v>
      </c>
      <c r="N150" s="25" t="s">
        <v>185</v>
      </c>
      <c r="O150" s="32">
        <f>M150*AA150</f>
        <v>0</v>
      </c>
      <c r="P150" s="1">
        <v>3</v>
      </c>
      <c r="AA150" s="1">
        <f>IF(P150=1,$O$3,IF(P150=2,$O$4,$O$5))</f>
        <v>0</v>
      </c>
    </row>
    <row r="151">
      <c r="A151" s="1" t="s">
        <v>171</v>
      </c>
      <c r="E151" s="27" t="s">
        <v>1808</v>
      </c>
    </row>
    <row r="152">
      <c r="A152" s="1" t="s">
        <v>172</v>
      </c>
    </row>
    <row r="153">
      <c r="A153" s="1" t="s">
        <v>173</v>
      </c>
      <c r="E153" s="27" t="s">
        <v>167</v>
      </c>
    </row>
    <row r="154">
      <c r="A154" s="1" t="s">
        <v>165</v>
      </c>
      <c r="B154" s="1">
        <v>40</v>
      </c>
      <c r="C154" s="26" t="s">
        <v>1809</v>
      </c>
      <c r="D154" t="s">
        <v>167</v>
      </c>
      <c r="E154" s="27" t="s">
        <v>1810</v>
      </c>
      <c r="F154" s="28" t="s">
        <v>201</v>
      </c>
      <c r="G154" s="29">
        <v>2</v>
      </c>
      <c r="H154" s="28">
        <v>0.0010499999999999999</v>
      </c>
      <c r="I154" s="30">
        <f>ROUND(G154*H154,P4)</f>
        <v>0</v>
      </c>
      <c r="L154" s="31">
        <v>0</v>
      </c>
      <c r="M154" s="24">
        <f>ROUND(G154*L154,P4)</f>
        <v>0</v>
      </c>
      <c r="N154" s="25" t="s">
        <v>185</v>
      </c>
      <c r="O154" s="32">
        <f>M154*AA154</f>
        <v>0</v>
      </c>
      <c r="P154" s="1">
        <v>3</v>
      </c>
      <c r="AA154" s="1">
        <f>IF(P154=1,$O$3,IF(P154=2,$O$4,$O$5))</f>
        <v>0</v>
      </c>
    </row>
    <row r="155">
      <c r="A155" s="1" t="s">
        <v>171</v>
      </c>
      <c r="E155" s="27" t="s">
        <v>1810</v>
      </c>
    </row>
    <row r="156">
      <c r="A156" s="1" t="s">
        <v>172</v>
      </c>
    </row>
    <row r="157">
      <c r="A157" s="1" t="s">
        <v>173</v>
      </c>
      <c r="E157" s="27" t="s">
        <v>167</v>
      </c>
    </row>
    <row r="158" ht="25.5">
      <c r="A158" s="1" t="s">
        <v>165</v>
      </c>
      <c r="B158" s="1">
        <v>32</v>
      </c>
      <c r="C158" s="26" t="s">
        <v>1811</v>
      </c>
      <c r="D158" t="s">
        <v>167</v>
      </c>
      <c r="E158" s="27" t="s">
        <v>1812</v>
      </c>
      <c r="F158" s="28" t="s">
        <v>201</v>
      </c>
      <c r="G158" s="29">
        <v>11</v>
      </c>
      <c r="H158" s="28">
        <v>0</v>
      </c>
      <c r="I158" s="30">
        <f>ROUND(G158*H158,P4)</f>
        <v>0</v>
      </c>
      <c r="L158" s="31">
        <v>0</v>
      </c>
      <c r="M158" s="24">
        <f>ROUND(G158*L158,P4)</f>
        <v>0</v>
      </c>
      <c r="N158" s="25" t="s">
        <v>185</v>
      </c>
      <c r="O158" s="32">
        <f>M158*AA158</f>
        <v>0</v>
      </c>
      <c r="P158" s="1">
        <v>3</v>
      </c>
      <c r="AA158" s="1">
        <f>IF(P158=1,$O$3,IF(P158=2,$O$4,$O$5))</f>
        <v>0</v>
      </c>
    </row>
    <row r="159" ht="25.5">
      <c r="A159" s="1" t="s">
        <v>171</v>
      </c>
      <c r="E159" s="27" t="s">
        <v>1812</v>
      </c>
    </row>
    <row r="160">
      <c r="A160" s="1" t="s">
        <v>172</v>
      </c>
    </row>
    <row r="161">
      <c r="A161" s="1" t="s">
        <v>173</v>
      </c>
      <c r="E161" s="27" t="s">
        <v>167</v>
      </c>
    </row>
    <row r="162" ht="25.5">
      <c r="A162" s="1" t="s">
        <v>165</v>
      </c>
      <c r="B162" s="1">
        <v>34</v>
      </c>
      <c r="C162" s="26" t="s">
        <v>1813</v>
      </c>
      <c r="D162" t="s">
        <v>167</v>
      </c>
      <c r="E162" s="27" t="s">
        <v>1814</v>
      </c>
      <c r="F162" s="28" t="s">
        <v>201</v>
      </c>
      <c r="G162" s="29">
        <v>1</v>
      </c>
      <c r="H162" s="28">
        <v>0</v>
      </c>
      <c r="I162" s="30">
        <f>ROUND(G162*H162,P4)</f>
        <v>0</v>
      </c>
      <c r="L162" s="31">
        <v>0</v>
      </c>
      <c r="M162" s="24">
        <f>ROUND(G162*L162,P4)</f>
        <v>0</v>
      </c>
      <c r="N162" s="25" t="s">
        <v>185</v>
      </c>
      <c r="O162" s="32">
        <f>M162*AA162</f>
        <v>0</v>
      </c>
      <c r="P162" s="1">
        <v>3</v>
      </c>
      <c r="AA162" s="1">
        <f>IF(P162=1,$O$3,IF(P162=2,$O$4,$O$5))</f>
        <v>0</v>
      </c>
    </row>
    <row r="163" ht="25.5">
      <c r="A163" s="1" t="s">
        <v>171</v>
      </c>
      <c r="E163" s="27" t="s">
        <v>1814</v>
      </c>
    </row>
    <row r="164">
      <c r="A164" s="1" t="s">
        <v>172</v>
      </c>
    </row>
    <row r="165">
      <c r="A165" s="1" t="s">
        <v>173</v>
      </c>
      <c r="E165" s="27" t="s">
        <v>167</v>
      </c>
    </row>
    <row r="166" ht="25.5">
      <c r="A166" s="1" t="s">
        <v>165</v>
      </c>
      <c r="B166" s="1">
        <v>36</v>
      </c>
      <c r="C166" s="26" t="s">
        <v>372</v>
      </c>
      <c r="D166" t="s">
        <v>167</v>
      </c>
      <c r="E166" s="27" t="s">
        <v>373</v>
      </c>
      <c r="F166" s="28" t="s">
        <v>201</v>
      </c>
      <c r="G166" s="29">
        <v>3</v>
      </c>
      <c r="H166" s="28">
        <v>0</v>
      </c>
      <c r="I166" s="30">
        <f>ROUND(G166*H166,P4)</f>
        <v>0</v>
      </c>
      <c r="L166" s="31">
        <v>0</v>
      </c>
      <c r="M166" s="24">
        <f>ROUND(G166*L166,P4)</f>
        <v>0</v>
      </c>
      <c r="N166" s="25" t="s">
        <v>185</v>
      </c>
      <c r="O166" s="32">
        <f>M166*AA166</f>
        <v>0</v>
      </c>
      <c r="P166" s="1">
        <v>3</v>
      </c>
      <c r="AA166" s="1">
        <f>IF(P166=1,$O$3,IF(P166=2,$O$4,$O$5))</f>
        <v>0</v>
      </c>
    </row>
    <row r="167" ht="25.5">
      <c r="A167" s="1" t="s">
        <v>171</v>
      </c>
      <c r="E167" s="27" t="s">
        <v>373</v>
      </c>
    </row>
    <row r="168">
      <c r="A168" s="1" t="s">
        <v>172</v>
      </c>
    </row>
    <row r="169">
      <c r="A169" s="1" t="s">
        <v>173</v>
      </c>
      <c r="E169" s="27" t="s">
        <v>167</v>
      </c>
    </row>
    <row r="170" ht="25.5">
      <c r="A170" s="1" t="s">
        <v>165</v>
      </c>
      <c r="B170" s="1">
        <v>38</v>
      </c>
      <c r="C170" s="26" t="s">
        <v>1815</v>
      </c>
      <c r="D170" t="s">
        <v>167</v>
      </c>
      <c r="E170" s="27" t="s">
        <v>1816</v>
      </c>
      <c r="F170" s="28" t="s">
        <v>201</v>
      </c>
      <c r="G170" s="29">
        <v>3</v>
      </c>
      <c r="H170" s="28">
        <v>0</v>
      </c>
      <c r="I170" s="30">
        <f>ROUND(G170*H170,P4)</f>
        <v>0</v>
      </c>
      <c r="L170" s="31">
        <v>0</v>
      </c>
      <c r="M170" s="24">
        <f>ROUND(G170*L170,P4)</f>
        <v>0</v>
      </c>
      <c r="N170" s="25" t="s">
        <v>185</v>
      </c>
      <c r="O170" s="32">
        <f>M170*AA170</f>
        <v>0</v>
      </c>
      <c r="P170" s="1">
        <v>3</v>
      </c>
      <c r="AA170" s="1">
        <f>IF(P170=1,$O$3,IF(P170=2,$O$4,$O$5))</f>
        <v>0</v>
      </c>
    </row>
    <row r="171" ht="25.5">
      <c r="A171" s="1" t="s">
        <v>171</v>
      </c>
      <c r="E171" s="27" t="s">
        <v>1816</v>
      </c>
    </row>
    <row r="172">
      <c r="A172" s="1" t="s">
        <v>172</v>
      </c>
    </row>
    <row r="173">
      <c r="A173" s="1" t="s">
        <v>173</v>
      </c>
      <c r="E173" s="27" t="s">
        <v>167</v>
      </c>
    </row>
    <row r="174">
      <c r="A174" s="1" t="s">
        <v>165</v>
      </c>
      <c r="B174" s="1">
        <v>41</v>
      </c>
      <c r="C174" s="26" t="s">
        <v>1817</v>
      </c>
      <c r="D174" t="s">
        <v>167</v>
      </c>
      <c r="E174" s="27" t="s">
        <v>1818</v>
      </c>
      <c r="F174" s="28" t="s">
        <v>201</v>
      </c>
      <c r="G174" s="29">
        <v>3</v>
      </c>
      <c r="H174" s="28">
        <v>0</v>
      </c>
      <c r="I174" s="30">
        <f>ROUND(G174*H174,P4)</f>
        <v>0</v>
      </c>
      <c r="L174" s="31">
        <v>0</v>
      </c>
      <c r="M174" s="24">
        <f>ROUND(G174*L174,P4)</f>
        <v>0</v>
      </c>
      <c r="N174" s="25" t="s">
        <v>185</v>
      </c>
      <c r="O174" s="32">
        <f>M174*AA174</f>
        <v>0</v>
      </c>
      <c r="P174" s="1">
        <v>3</v>
      </c>
      <c r="AA174" s="1">
        <f>IF(P174=1,$O$3,IF(P174=2,$O$4,$O$5))</f>
        <v>0</v>
      </c>
    </row>
    <row r="175">
      <c r="A175" s="1" t="s">
        <v>171</v>
      </c>
      <c r="E175" s="27" t="s">
        <v>1818</v>
      </c>
    </row>
    <row r="176">
      <c r="A176" s="1" t="s">
        <v>172</v>
      </c>
    </row>
    <row r="177">
      <c r="A177" s="1" t="s">
        <v>173</v>
      </c>
      <c r="E177" s="27" t="s">
        <v>167</v>
      </c>
    </row>
    <row r="178">
      <c r="A178" s="1" t="s">
        <v>162</v>
      </c>
      <c r="C178" s="22" t="s">
        <v>1819</v>
      </c>
      <c r="E178" s="23" t="s">
        <v>1820</v>
      </c>
      <c r="L178" s="24">
        <f>SUMIFS(L179:L214,A179:A214,"P")</f>
        <v>0</v>
      </c>
      <c r="M178" s="24">
        <f>SUMIFS(M179:M214,A179:A214,"P")</f>
        <v>0</v>
      </c>
      <c r="N178" s="25"/>
    </row>
    <row r="179">
      <c r="A179" s="1" t="s">
        <v>165</v>
      </c>
      <c r="B179" s="1">
        <v>43</v>
      </c>
      <c r="C179" s="26" t="s">
        <v>166</v>
      </c>
      <c r="D179" t="s">
        <v>167</v>
      </c>
      <c r="E179" s="27" t="s">
        <v>1821</v>
      </c>
      <c r="F179" s="28" t="s">
        <v>201</v>
      </c>
      <c r="G179" s="29">
        <v>13</v>
      </c>
      <c r="H179" s="28">
        <v>0</v>
      </c>
      <c r="I179" s="30">
        <f>ROUND(G179*H179,P4)</f>
        <v>0</v>
      </c>
      <c r="L179" s="31">
        <v>0</v>
      </c>
      <c r="M179" s="24">
        <f>ROUND(G179*L179,P4)</f>
        <v>0</v>
      </c>
      <c r="N179" s="25" t="s">
        <v>170</v>
      </c>
      <c r="O179" s="32">
        <f>M179*AA179</f>
        <v>0</v>
      </c>
      <c r="P179" s="1">
        <v>3</v>
      </c>
      <c r="AA179" s="1">
        <f>IF(P179=1,$O$3,IF(P179=2,$O$4,$O$5))</f>
        <v>0</v>
      </c>
    </row>
    <row r="180">
      <c r="A180" s="1" t="s">
        <v>171</v>
      </c>
      <c r="E180" s="27" t="s">
        <v>1821</v>
      </c>
    </row>
    <row r="181">
      <c r="A181" s="1" t="s">
        <v>172</v>
      </c>
    </row>
    <row r="182">
      <c r="A182" s="1" t="s">
        <v>173</v>
      </c>
      <c r="E182" s="27" t="s">
        <v>167</v>
      </c>
    </row>
    <row r="183">
      <c r="A183" s="1" t="s">
        <v>165</v>
      </c>
      <c r="B183" s="1">
        <v>52</v>
      </c>
      <c r="C183" s="26" t="s">
        <v>174</v>
      </c>
      <c r="D183" t="s">
        <v>167</v>
      </c>
      <c r="E183" s="27" t="s">
        <v>1822</v>
      </c>
      <c r="F183" s="28" t="s">
        <v>201</v>
      </c>
      <c r="G183" s="29">
        <v>16</v>
      </c>
      <c r="H183" s="28">
        <v>0</v>
      </c>
      <c r="I183" s="30">
        <f>ROUND(G183*H183,P4)</f>
        <v>0</v>
      </c>
      <c r="L183" s="31">
        <v>0</v>
      </c>
      <c r="M183" s="24">
        <f>ROUND(G183*L183,P4)</f>
        <v>0</v>
      </c>
      <c r="N183" s="25" t="s">
        <v>170</v>
      </c>
      <c r="O183" s="32">
        <f>M183*AA183</f>
        <v>0</v>
      </c>
      <c r="P183" s="1">
        <v>3</v>
      </c>
      <c r="AA183" s="1">
        <f>IF(P183=1,$O$3,IF(P183=2,$O$4,$O$5))</f>
        <v>0</v>
      </c>
    </row>
    <row r="184">
      <c r="A184" s="1" t="s">
        <v>171</v>
      </c>
      <c r="E184" s="27" t="s">
        <v>1822</v>
      </c>
    </row>
    <row r="185">
      <c r="A185" s="1" t="s">
        <v>172</v>
      </c>
    </row>
    <row r="186">
      <c r="A186" s="1" t="s">
        <v>173</v>
      </c>
      <c r="E186" s="27" t="s">
        <v>167</v>
      </c>
    </row>
    <row r="187">
      <c r="A187" s="1" t="s">
        <v>165</v>
      </c>
      <c r="B187" s="1">
        <v>53</v>
      </c>
      <c r="C187" s="26" t="s">
        <v>178</v>
      </c>
      <c r="D187" t="s">
        <v>167</v>
      </c>
      <c r="E187" s="27" t="s">
        <v>1823</v>
      </c>
      <c r="F187" s="28" t="s">
        <v>201</v>
      </c>
      <c r="G187" s="29">
        <v>53</v>
      </c>
      <c r="H187" s="28">
        <v>0</v>
      </c>
      <c r="I187" s="30">
        <f>ROUND(G187*H187,P4)</f>
        <v>0</v>
      </c>
      <c r="L187" s="31">
        <v>0</v>
      </c>
      <c r="M187" s="24">
        <f>ROUND(G187*L187,P4)</f>
        <v>0</v>
      </c>
      <c r="N187" s="25" t="s">
        <v>170</v>
      </c>
      <c r="O187" s="32">
        <f>M187*AA187</f>
        <v>0</v>
      </c>
      <c r="P187" s="1">
        <v>3</v>
      </c>
      <c r="AA187" s="1">
        <f>IF(P187=1,$O$3,IF(P187=2,$O$4,$O$5))</f>
        <v>0</v>
      </c>
    </row>
    <row r="188">
      <c r="A188" s="1" t="s">
        <v>171</v>
      </c>
      <c r="E188" s="27" t="s">
        <v>1823</v>
      </c>
    </row>
    <row r="189">
      <c r="A189" s="1" t="s">
        <v>172</v>
      </c>
    </row>
    <row r="190">
      <c r="A190" s="1" t="s">
        <v>173</v>
      </c>
      <c r="E190" s="27" t="s">
        <v>167</v>
      </c>
    </row>
    <row r="191">
      <c r="A191" s="1" t="s">
        <v>165</v>
      </c>
      <c r="B191" s="1">
        <v>44</v>
      </c>
      <c r="C191" s="26" t="s">
        <v>194</v>
      </c>
      <c r="D191" t="s">
        <v>167</v>
      </c>
      <c r="E191" s="27" t="s">
        <v>1824</v>
      </c>
      <c r="F191" s="28" t="s">
        <v>201</v>
      </c>
      <c r="G191" s="29">
        <v>10</v>
      </c>
      <c r="H191" s="28">
        <v>0</v>
      </c>
      <c r="I191" s="30">
        <f>ROUND(G191*H191,P4)</f>
        <v>0</v>
      </c>
      <c r="L191" s="31">
        <v>0</v>
      </c>
      <c r="M191" s="24">
        <f>ROUND(G191*L191,P4)</f>
        <v>0</v>
      </c>
      <c r="N191" s="25" t="s">
        <v>170</v>
      </c>
      <c r="O191" s="32">
        <f>M191*AA191</f>
        <v>0</v>
      </c>
      <c r="P191" s="1">
        <v>3</v>
      </c>
      <c r="AA191" s="1">
        <f>IF(P191=1,$O$3,IF(P191=2,$O$4,$O$5))</f>
        <v>0</v>
      </c>
    </row>
    <row r="192">
      <c r="A192" s="1" t="s">
        <v>171</v>
      </c>
      <c r="E192" s="27" t="s">
        <v>1824</v>
      </c>
    </row>
    <row r="193">
      <c r="A193" s="1" t="s">
        <v>172</v>
      </c>
    </row>
    <row r="194">
      <c r="A194" s="1" t="s">
        <v>173</v>
      </c>
      <c r="E194" s="27" t="s">
        <v>167</v>
      </c>
    </row>
    <row r="195">
      <c r="A195" s="1" t="s">
        <v>165</v>
      </c>
      <c r="B195" s="1">
        <v>47</v>
      </c>
      <c r="C195" s="26" t="s">
        <v>382</v>
      </c>
      <c r="D195" t="s">
        <v>167</v>
      </c>
      <c r="E195" s="27" t="s">
        <v>1825</v>
      </c>
      <c r="F195" s="28" t="s">
        <v>201</v>
      </c>
      <c r="G195" s="29">
        <v>8</v>
      </c>
      <c r="H195" s="28">
        <v>0</v>
      </c>
      <c r="I195" s="30">
        <f>ROUND(G195*H195,P4)</f>
        <v>0</v>
      </c>
      <c r="L195" s="31">
        <v>0</v>
      </c>
      <c r="M195" s="24">
        <f>ROUND(G195*L195,P4)</f>
        <v>0</v>
      </c>
      <c r="N195" s="25" t="s">
        <v>170</v>
      </c>
      <c r="O195" s="32">
        <f>M195*AA195</f>
        <v>0</v>
      </c>
      <c r="P195" s="1">
        <v>3</v>
      </c>
      <c r="AA195" s="1">
        <f>IF(P195=1,$O$3,IF(P195=2,$O$4,$O$5))</f>
        <v>0</v>
      </c>
    </row>
    <row r="196">
      <c r="A196" s="1" t="s">
        <v>171</v>
      </c>
      <c r="E196" s="27" t="s">
        <v>1825</v>
      </c>
    </row>
    <row r="197">
      <c r="A197" s="1" t="s">
        <v>172</v>
      </c>
    </row>
    <row r="198">
      <c r="A198" s="1" t="s">
        <v>173</v>
      </c>
      <c r="E198" s="27" t="s">
        <v>167</v>
      </c>
    </row>
    <row r="199" ht="25.5">
      <c r="A199" s="1" t="s">
        <v>165</v>
      </c>
      <c r="B199" s="1">
        <v>48</v>
      </c>
      <c r="C199" s="26" t="s">
        <v>1826</v>
      </c>
      <c r="D199" t="s">
        <v>167</v>
      </c>
      <c r="E199" s="27" t="s">
        <v>1827</v>
      </c>
      <c r="F199" s="28" t="s">
        <v>201</v>
      </c>
      <c r="G199" s="29">
        <v>8</v>
      </c>
      <c r="H199" s="28">
        <v>0</v>
      </c>
      <c r="I199" s="30">
        <f>ROUND(G199*H199,P4)</f>
        <v>0</v>
      </c>
      <c r="L199" s="31">
        <v>0</v>
      </c>
      <c r="M199" s="24">
        <f>ROUND(G199*L199,P4)</f>
        <v>0</v>
      </c>
      <c r="N199" s="25" t="s">
        <v>185</v>
      </c>
      <c r="O199" s="32">
        <f>M199*AA199</f>
        <v>0</v>
      </c>
      <c r="P199" s="1">
        <v>3</v>
      </c>
      <c r="AA199" s="1">
        <f>IF(P199=1,$O$3,IF(P199=2,$O$4,$O$5))</f>
        <v>0</v>
      </c>
    </row>
    <row r="200" ht="25.5">
      <c r="A200" s="1" t="s">
        <v>171</v>
      </c>
      <c r="E200" s="27" t="s">
        <v>1827</v>
      </c>
    </row>
    <row r="201">
      <c r="A201" s="1" t="s">
        <v>172</v>
      </c>
    </row>
    <row r="202">
      <c r="A202" s="1" t="s">
        <v>173</v>
      </c>
      <c r="E202" s="27" t="s">
        <v>167</v>
      </c>
    </row>
    <row r="203" ht="25.5">
      <c r="A203" s="1" t="s">
        <v>165</v>
      </c>
      <c r="B203" s="1">
        <v>54</v>
      </c>
      <c r="C203" s="26" t="s">
        <v>1828</v>
      </c>
      <c r="D203" t="s">
        <v>167</v>
      </c>
      <c r="E203" s="27" t="s">
        <v>1829</v>
      </c>
      <c r="F203" s="28" t="s">
        <v>201</v>
      </c>
      <c r="G203" s="29">
        <v>92</v>
      </c>
      <c r="H203" s="28">
        <v>0</v>
      </c>
      <c r="I203" s="30">
        <f>ROUND(G203*H203,P4)</f>
        <v>0</v>
      </c>
      <c r="L203" s="31">
        <v>0</v>
      </c>
      <c r="M203" s="24">
        <f>ROUND(G203*L203,P4)</f>
        <v>0</v>
      </c>
      <c r="N203" s="25" t="s">
        <v>185</v>
      </c>
      <c r="O203" s="32">
        <f>M203*AA203</f>
        <v>0</v>
      </c>
      <c r="P203" s="1">
        <v>3</v>
      </c>
      <c r="AA203" s="1">
        <f>IF(P203=1,$O$3,IF(P203=2,$O$4,$O$5))</f>
        <v>0</v>
      </c>
    </row>
    <row r="204" ht="25.5">
      <c r="A204" s="1" t="s">
        <v>171</v>
      </c>
      <c r="E204" s="27" t="s">
        <v>1829</v>
      </c>
    </row>
    <row r="205">
      <c r="A205" s="1" t="s">
        <v>172</v>
      </c>
    </row>
    <row r="206">
      <c r="A206" s="1" t="s">
        <v>173</v>
      </c>
      <c r="E206" s="27" t="s">
        <v>167</v>
      </c>
    </row>
    <row r="207">
      <c r="A207" s="1" t="s">
        <v>165</v>
      </c>
      <c r="B207" s="1">
        <v>45</v>
      </c>
      <c r="C207" s="26" t="s">
        <v>1830</v>
      </c>
      <c r="D207" t="s">
        <v>167</v>
      </c>
      <c r="E207" s="27" t="s">
        <v>1831</v>
      </c>
      <c r="F207" s="28" t="s">
        <v>464</v>
      </c>
      <c r="G207" s="29">
        <v>1</v>
      </c>
      <c r="H207" s="28">
        <v>0</v>
      </c>
      <c r="I207" s="30">
        <f>ROUND(G207*H207,P4)</f>
        <v>0</v>
      </c>
      <c r="L207" s="31">
        <v>0</v>
      </c>
      <c r="M207" s="24">
        <f>ROUND(G207*L207,P4)</f>
        <v>0</v>
      </c>
      <c r="N207" s="25" t="s">
        <v>185</v>
      </c>
      <c r="O207" s="32">
        <f>M207*AA207</f>
        <v>0</v>
      </c>
      <c r="P207" s="1">
        <v>3</v>
      </c>
      <c r="AA207" s="1">
        <f>IF(P207=1,$O$3,IF(P207=2,$O$4,$O$5))</f>
        <v>0</v>
      </c>
    </row>
    <row r="208">
      <c r="A208" s="1" t="s">
        <v>171</v>
      </c>
      <c r="E208" s="27" t="s">
        <v>1831</v>
      </c>
    </row>
    <row r="209">
      <c r="A209" s="1" t="s">
        <v>172</v>
      </c>
    </row>
    <row r="210">
      <c r="A210" s="1" t="s">
        <v>173</v>
      </c>
      <c r="E210" s="27" t="s">
        <v>167</v>
      </c>
    </row>
    <row r="211">
      <c r="A211" s="1" t="s">
        <v>165</v>
      </c>
      <c r="B211" s="1">
        <v>46</v>
      </c>
      <c r="C211" s="26" t="s">
        <v>1832</v>
      </c>
      <c r="D211" t="s">
        <v>167</v>
      </c>
      <c r="E211" s="27" t="s">
        <v>1833</v>
      </c>
      <c r="F211" s="28" t="s">
        <v>464</v>
      </c>
      <c r="G211" s="29">
        <v>2</v>
      </c>
      <c r="H211" s="28">
        <v>0</v>
      </c>
      <c r="I211" s="30">
        <f>ROUND(G211*H211,P4)</f>
        <v>0</v>
      </c>
      <c r="L211" s="31">
        <v>0</v>
      </c>
      <c r="M211" s="24">
        <f>ROUND(G211*L211,P4)</f>
        <v>0</v>
      </c>
      <c r="N211" s="25" t="s">
        <v>185</v>
      </c>
      <c r="O211" s="32">
        <f>M211*AA211</f>
        <v>0</v>
      </c>
      <c r="P211" s="1">
        <v>3</v>
      </c>
      <c r="AA211" s="1">
        <f>IF(P211=1,$O$3,IF(P211=2,$O$4,$O$5))</f>
        <v>0</v>
      </c>
    </row>
    <row r="212">
      <c r="A212" s="1" t="s">
        <v>171</v>
      </c>
      <c r="E212" s="27" t="s">
        <v>1833</v>
      </c>
    </row>
    <row r="213">
      <c r="A213" s="1" t="s">
        <v>172</v>
      </c>
    </row>
    <row r="214">
      <c r="A214" s="1" t="s">
        <v>173</v>
      </c>
      <c r="E214" s="27" t="s">
        <v>167</v>
      </c>
    </row>
    <row r="215">
      <c r="A215" s="1" t="s">
        <v>162</v>
      </c>
      <c r="C215" s="22" t="s">
        <v>325</v>
      </c>
      <c r="E215" s="23" t="s">
        <v>326</v>
      </c>
      <c r="L215" s="24">
        <f>SUMIFS(L216:L223,A216:A223,"P")</f>
        <v>0</v>
      </c>
      <c r="M215" s="24">
        <f>SUMIFS(M216:M223,A216:A223,"P")</f>
        <v>0</v>
      </c>
      <c r="N215" s="25"/>
    </row>
    <row r="216">
      <c r="A216" s="1" t="s">
        <v>165</v>
      </c>
      <c r="B216" s="1">
        <v>49</v>
      </c>
      <c r="C216" s="26" t="s">
        <v>378</v>
      </c>
      <c r="D216" t="s">
        <v>167</v>
      </c>
      <c r="E216" s="27" t="s">
        <v>1834</v>
      </c>
      <c r="F216" s="28" t="s">
        <v>201</v>
      </c>
      <c r="G216" s="29">
        <v>6</v>
      </c>
      <c r="H216" s="28">
        <v>0</v>
      </c>
      <c r="I216" s="30">
        <f>ROUND(G216*H216,P4)</f>
        <v>0</v>
      </c>
      <c r="L216" s="31">
        <v>0</v>
      </c>
      <c r="M216" s="24">
        <f>ROUND(G216*L216,P4)</f>
        <v>0</v>
      </c>
      <c r="N216" s="25" t="s">
        <v>170</v>
      </c>
      <c r="O216" s="32">
        <f>M216*AA216</f>
        <v>0</v>
      </c>
      <c r="P216" s="1">
        <v>3</v>
      </c>
      <c r="AA216" s="1">
        <f>IF(P216=1,$O$3,IF(P216=2,$O$4,$O$5))</f>
        <v>0</v>
      </c>
    </row>
    <row r="217">
      <c r="A217" s="1" t="s">
        <v>171</v>
      </c>
      <c r="E217" s="27" t="s">
        <v>1834</v>
      </c>
    </row>
    <row r="218">
      <c r="A218" s="1" t="s">
        <v>172</v>
      </c>
    </row>
    <row r="219">
      <c r="A219" s="1" t="s">
        <v>173</v>
      </c>
      <c r="E219" s="27" t="s">
        <v>167</v>
      </c>
    </row>
    <row r="220">
      <c r="A220" s="1" t="s">
        <v>165</v>
      </c>
      <c r="B220" s="1">
        <v>50</v>
      </c>
      <c r="C220" s="26" t="s">
        <v>380</v>
      </c>
      <c r="D220" t="s">
        <v>167</v>
      </c>
      <c r="E220" s="27" t="s">
        <v>1835</v>
      </c>
      <c r="F220" s="28" t="s">
        <v>201</v>
      </c>
      <c r="G220" s="29">
        <v>6</v>
      </c>
      <c r="H220" s="28">
        <v>0</v>
      </c>
      <c r="I220" s="30">
        <f>ROUND(G220*H220,P4)</f>
        <v>0</v>
      </c>
      <c r="L220" s="31">
        <v>0</v>
      </c>
      <c r="M220" s="24">
        <f>ROUND(G220*L220,P4)</f>
        <v>0</v>
      </c>
      <c r="N220" s="25" t="s">
        <v>170</v>
      </c>
      <c r="O220" s="32">
        <f>M220*AA220</f>
        <v>0</v>
      </c>
      <c r="P220" s="1">
        <v>3</v>
      </c>
      <c r="AA220" s="1">
        <f>IF(P220=1,$O$3,IF(P220=2,$O$4,$O$5))</f>
        <v>0</v>
      </c>
    </row>
    <row r="221">
      <c r="A221" s="1" t="s">
        <v>171</v>
      </c>
      <c r="E221" s="27" t="s">
        <v>1835</v>
      </c>
    </row>
    <row r="222">
      <c r="A222" s="1" t="s">
        <v>172</v>
      </c>
    </row>
    <row r="223">
      <c r="A223" s="1" t="s">
        <v>173</v>
      </c>
      <c r="E223" s="27" t="s">
        <v>167</v>
      </c>
    </row>
    <row r="224">
      <c r="A224" s="1" t="s">
        <v>162</v>
      </c>
      <c r="C224" s="22" t="s">
        <v>180</v>
      </c>
      <c r="E224" s="23" t="s">
        <v>181</v>
      </c>
      <c r="L224" s="24">
        <f>SUMIFS(L225:L228,A225:A228,"P")</f>
        <v>0</v>
      </c>
      <c r="M224" s="24">
        <f>SUMIFS(M225:M228,A225:A228,"P")</f>
        <v>0</v>
      </c>
      <c r="N224" s="25"/>
    </row>
    <row r="225" ht="25.5">
      <c r="A225" s="1" t="s">
        <v>165</v>
      </c>
      <c r="B225" s="1">
        <v>51</v>
      </c>
      <c r="C225" s="26" t="s">
        <v>182</v>
      </c>
      <c r="D225" t="s">
        <v>167</v>
      </c>
      <c r="E225" s="27" t="s">
        <v>183</v>
      </c>
      <c r="F225" s="28" t="s">
        <v>184</v>
      </c>
      <c r="G225" s="29">
        <v>20</v>
      </c>
      <c r="H225" s="28">
        <v>0</v>
      </c>
      <c r="I225" s="30">
        <f>ROUND(G225*H225,P4)</f>
        <v>0</v>
      </c>
      <c r="L225" s="31">
        <v>0</v>
      </c>
      <c r="M225" s="24">
        <f>ROUND(G225*L225,P4)</f>
        <v>0</v>
      </c>
      <c r="N225" s="25" t="s">
        <v>185</v>
      </c>
      <c r="O225" s="32">
        <f>M225*AA225</f>
        <v>0</v>
      </c>
      <c r="P225" s="1">
        <v>3</v>
      </c>
      <c r="AA225" s="1">
        <f>IF(P225=1,$O$3,IF(P225=2,$O$4,$O$5))</f>
        <v>0</v>
      </c>
    </row>
    <row r="226" ht="25.5">
      <c r="A226" s="1" t="s">
        <v>171</v>
      </c>
      <c r="E226" s="27" t="s">
        <v>183</v>
      </c>
    </row>
    <row r="227">
      <c r="A227" s="1" t="s">
        <v>172</v>
      </c>
    </row>
    <row r="228">
      <c r="A228" s="1" t="s">
        <v>173</v>
      </c>
      <c r="E228" s="27" t="s">
        <v>167</v>
      </c>
    </row>
  </sheetData>
  <sheetProtection sheet="1" objects="1" scenarios="1" spinCount="100000" saltValue="R7QwTF/zbRv6iNvdPxmheE+XnpQSnZDXK2E8kPtW0YCiVelNYEKpbkN8356vAWLHvcPAH6oW9R4aINMNuE3e2A==" hashValue="iocpXHQhnFShy4/cJm8HVunWQVzNJay+satEyCUoEdRjXfiVt1mp+3HSH1gFrnVn1noIXUDHU5uw7DTxSx6VR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COUNTIFS(L8:L261,"=0",A8:A261,"P")+COUNTIFS(L8:L261,"",A8:A261,"P")+SUM(Q8:Q261)</f>
        <v>0</v>
      </c>
    </row>
    <row r="8">
      <c r="A8" s="1" t="s">
        <v>160</v>
      </c>
      <c r="C8" s="22" t="s">
        <v>1836</v>
      </c>
      <c r="E8" s="23" t="s">
        <v>47</v>
      </c>
      <c r="L8" s="24">
        <f>L9+L30+L251+L256</f>
        <v>0</v>
      </c>
      <c r="M8" s="24">
        <f>M9+M30+M251+M256</f>
        <v>0</v>
      </c>
      <c r="N8" s="25"/>
    </row>
    <row r="9">
      <c r="A9" s="1" t="s">
        <v>162</v>
      </c>
      <c r="C9" s="22" t="s">
        <v>197</v>
      </c>
      <c r="E9" s="23" t="s">
        <v>198</v>
      </c>
      <c r="L9" s="24">
        <f>SUMIFS(L10:L29,A10:A29,"P")</f>
        <v>0</v>
      </c>
      <c r="M9" s="24">
        <f>SUMIFS(M10:M29,A10:A29,"P")</f>
        <v>0</v>
      </c>
      <c r="N9" s="25"/>
    </row>
    <row r="10" ht="25.5">
      <c r="A10" s="1" t="s">
        <v>165</v>
      </c>
      <c r="B10" s="1">
        <v>2</v>
      </c>
      <c r="C10" s="26" t="s">
        <v>1837</v>
      </c>
      <c r="D10" t="s">
        <v>167</v>
      </c>
      <c r="E10" s="27" t="s">
        <v>1838</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1838</v>
      </c>
    </row>
    <row r="12">
      <c r="A12" s="1" t="s">
        <v>172</v>
      </c>
    </row>
    <row r="13">
      <c r="A13" s="1" t="s">
        <v>173</v>
      </c>
      <c r="E13" s="27" t="s">
        <v>167</v>
      </c>
    </row>
    <row r="14" ht="25.5">
      <c r="A14" s="1" t="s">
        <v>165</v>
      </c>
      <c r="B14" s="1">
        <v>3</v>
      </c>
      <c r="C14" s="26" t="s">
        <v>1839</v>
      </c>
      <c r="D14" t="s">
        <v>167</v>
      </c>
      <c r="E14" s="27" t="s">
        <v>1840</v>
      </c>
      <c r="F14" s="28" t="s">
        <v>201</v>
      </c>
      <c r="G14" s="29">
        <v>1</v>
      </c>
      <c r="H14" s="28">
        <v>0</v>
      </c>
      <c r="I14" s="30">
        <f>ROUND(G14*H14,P4)</f>
        <v>0</v>
      </c>
      <c r="L14" s="31">
        <v>0</v>
      </c>
      <c r="M14" s="24">
        <f>ROUND(G14*L14,P4)</f>
        <v>0</v>
      </c>
      <c r="N14" s="25" t="s">
        <v>185</v>
      </c>
      <c r="O14" s="32">
        <f>M14*AA14</f>
        <v>0</v>
      </c>
      <c r="P14" s="1">
        <v>3</v>
      </c>
      <c r="AA14" s="1">
        <f>IF(P14=1,$O$3,IF(P14=2,$O$4,$O$5))</f>
        <v>0</v>
      </c>
    </row>
    <row r="15" ht="38.25">
      <c r="A15" s="1" t="s">
        <v>171</v>
      </c>
      <c r="E15" s="27" t="s">
        <v>1841</v>
      </c>
    </row>
    <row r="16">
      <c r="A16" s="1" t="s">
        <v>172</v>
      </c>
    </row>
    <row r="17">
      <c r="A17" s="1" t="s">
        <v>173</v>
      </c>
      <c r="E17" s="27" t="s">
        <v>167</v>
      </c>
    </row>
    <row r="18">
      <c r="A18" s="1" t="s">
        <v>165</v>
      </c>
      <c r="B18" s="1">
        <v>1</v>
      </c>
      <c r="C18" s="26" t="s">
        <v>1842</v>
      </c>
      <c r="D18" t="s">
        <v>167</v>
      </c>
      <c r="E18" s="27" t="s">
        <v>1843</v>
      </c>
      <c r="F18" s="28" t="s">
        <v>201</v>
      </c>
      <c r="G18" s="29">
        <v>9</v>
      </c>
      <c r="H18" s="28">
        <v>0</v>
      </c>
      <c r="I18" s="30">
        <f>ROUND(G18*H18,P4)</f>
        <v>0</v>
      </c>
      <c r="L18" s="31">
        <v>0</v>
      </c>
      <c r="M18" s="24">
        <f>ROUND(G18*L18,P4)</f>
        <v>0</v>
      </c>
      <c r="N18" s="25" t="s">
        <v>185</v>
      </c>
      <c r="O18" s="32">
        <f>M18*AA18</f>
        <v>0</v>
      </c>
      <c r="P18" s="1">
        <v>3</v>
      </c>
      <c r="AA18" s="1">
        <f>IF(P18=1,$O$3,IF(P18=2,$O$4,$O$5))</f>
        <v>0</v>
      </c>
    </row>
    <row r="19">
      <c r="A19" s="1" t="s">
        <v>171</v>
      </c>
      <c r="E19" s="27" t="s">
        <v>1843</v>
      </c>
    </row>
    <row r="20">
      <c r="A20" s="1" t="s">
        <v>172</v>
      </c>
    </row>
    <row r="21">
      <c r="A21" s="1" t="s">
        <v>173</v>
      </c>
      <c r="E21" s="27" t="s">
        <v>167</v>
      </c>
    </row>
    <row r="22" ht="25.5">
      <c r="A22" s="1" t="s">
        <v>165</v>
      </c>
      <c r="B22" s="1">
        <v>4</v>
      </c>
      <c r="C22" s="26" t="s">
        <v>205</v>
      </c>
      <c r="D22" t="s">
        <v>167</v>
      </c>
      <c r="E22" s="27" t="s">
        <v>206</v>
      </c>
      <c r="F22" s="28" t="s">
        <v>201</v>
      </c>
      <c r="G22" s="29">
        <v>1</v>
      </c>
      <c r="H22" s="28">
        <v>0</v>
      </c>
      <c r="I22" s="30">
        <f>ROUND(G22*H22,P4)</f>
        <v>0</v>
      </c>
      <c r="L22" s="31">
        <v>0</v>
      </c>
      <c r="M22" s="24">
        <f>ROUND(G22*L22,P4)</f>
        <v>0</v>
      </c>
      <c r="N22" s="25" t="s">
        <v>185</v>
      </c>
      <c r="O22" s="32">
        <f>M22*AA22</f>
        <v>0</v>
      </c>
      <c r="P22" s="1">
        <v>3</v>
      </c>
      <c r="AA22" s="1">
        <f>IF(P22=1,$O$3,IF(P22=2,$O$4,$O$5))</f>
        <v>0</v>
      </c>
    </row>
    <row r="23" ht="76.5">
      <c r="A23" s="1" t="s">
        <v>171</v>
      </c>
      <c r="E23" s="27" t="s">
        <v>1844</v>
      </c>
    </row>
    <row r="24">
      <c r="A24" s="1" t="s">
        <v>172</v>
      </c>
    </row>
    <row r="25">
      <c r="A25" s="1" t="s">
        <v>173</v>
      </c>
      <c r="E25" s="27" t="s">
        <v>167</v>
      </c>
    </row>
    <row r="26" ht="25.5">
      <c r="A26" s="1" t="s">
        <v>165</v>
      </c>
      <c r="B26" s="1">
        <v>5</v>
      </c>
      <c r="C26" s="26" t="s">
        <v>1845</v>
      </c>
      <c r="D26" t="s">
        <v>167</v>
      </c>
      <c r="E26" s="27" t="s">
        <v>206</v>
      </c>
      <c r="F26" s="28" t="s">
        <v>201</v>
      </c>
      <c r="G26" s="29">
        <v>1</v>
      </c>
      <c r="H26" s="28">
        <v>0</v>
      </c>
      <c r="I26" s="30">
        <f>ROUND(G26*H26,P4)</f>
        <v>0</v>
      </c>
      <c r="L26" s="31">
        <v>0</v>
      </c>
      <c r="M26" s="24">
        <f>ROUND(G26*L26,P4)</f>
        <v>0</v>
      </c>
      <c r="N26" s="25" t="s">
        <v>185</v>
      </c>
      <c r="O26" s="32">
        <f>M26*AA26</f>
        <v>0</v>
      </c>
      <c r="P26" s="1">
        <v>3</v>
      </c>
      <c r="AA26" s="1">
        <f>IF(P26=1,$O$3,IF(P26=2,$O$4,$O$5))</f>
        <v>0</v>
      </c>
    </row>
    <row r="27" ht="76.5">
      <c r="A27" s="1" t="s">
        <v>171</v>
      </c>
      <c r="E27" s="27" t="s">
        <v>1846</v>
      </c>
    </row>
    <row r="28">
      <c r="A28" s="1" t="s">
        <v>172</v>
      </c>
    </row>
    <row r="29">
      <c r="A29" s="1" t="s">
        <v>173</v>
      </c>
      <c r="E29" s="27" t="s">
        <v>167</v>
      </c>
    </row>
    <row r="30">
      <c r="A30" s="1" t="s">
        <v>162</v>
      </c>
      <c r="C30" s="22" t="s">
        <v>224</v>
      </c>
      <c r="E30" s="23" t="s">
        <v>225</v>
      </c>
      <c r="L30" s="24">
        <f>SUMIFS(L31:L250,A31:A250,"P")</f>
        <v>0</v>
      </c>
      <c r="M30" s="24">
        <f>SUMIFS(M31:M250,A31:A250,"P")</f>
        <v>0</v>
      </c>
      <c r="N30" s="25"/>
    </row>
    <row r="31" ht="25.5">
      <c r="A31" s="1" t="s">
        <v>165</v>
      </c>
      <c r="B31" s="1">
        <v>55</v>
      </c>
      <c r="C31" s="26" t="s">
        <v>166</v>
      </c>
      <c r="D31" t="s">
        <v>167</v>
      </c>
      <c r="E31" s="27" t="s">
        <v>1847</v>
      </c>
      <c r="F31" s="28" t="s">
        <v>201</v>
      </c>
      <c r="G31" s="29">
        <v>32</v>
      </c>
      <c r="H31" s="28">
        <v>0</v>
      </c>
      <c r="I31" s="30">
        <f>ROUND(G31*H31,P4)</f>
        <v>0</v>
      </c>
      <c r="L31" s="31">
        <v>0</v>
      </c>
      <c r="M31" s="24">
        <f>ROUND(G31*L31,P4)</f>
        <v>0</v>
      </c>
      <c r="N31" s="25" t="s">
        <v>170</v>
      </c>
      <c r="O31" s="32">
        <f>M31*AA31</f>
        <v>0</v>
      </c>
      <c r="P31" s="1">
        <v>3</v>
      </c>
      <c r="AA31" s="1">
        <f>IF(P31=1,$O$3,IF(P31=2,$O$4,$O$5))</f>
        <v>0</v>
      </c>
    </row>
    <row r="32" ht="25.5">
      <c r="A32" s="1" t="s">
        <v>171</v>
      </c>
      <c r="E32" s="27" t="s">
        <v>1847</v>
      </c>
    </row>
    <row r="33">
      <c r="A33" s="1" t="s">
        <v>172</v>
      </c>
    </row>
    <row r="34">
      <c r="A34" s="1" t="s">
        <v>173</v>
      </c>
      <c r="E34" s="27" t="s">
        <v>167</v>
      </c>
    </row>
    <row r="35">
      <c r="A35" s="1" t="s">
        <v>165</v>
      </c>
      <c r="B35" s="1">
        <v>59</v>
      </c>
      <c r="C35" s="26" t="s">
        <v>174</v>
      </c>
      <c r="D35" t="s">
        <v>167</v>
      </c>
      <c r="E35" s="27" t="s">
        <v>1848</v>
      </c>
      <c r="F35" s="28" t="s">
        <v>424</v>
      </c>
      <c r="G35" s="29">
        <v>41</v>
      </c>
      <c r="H35" s="28">
        <v>0</v>
      </c>
      <c r="I35" s="30">
        <f>ROUND(G35*H35,P4)</f>
        <v>0</v>
      </c>
      <c r="L35" s="31">
        <v>0</v>
      </c>
      <c r="M35" s="24">
        <f>ROUND(G35*L35,P4)</f>
        <v>0</v>
      </c>
      <c r="N35" s="25" t="s">
        <v>170</v>
      </c>
      <c r="O35" s="32">
        <f>M35*AA35</f>
        <v>0</v>
      </c>
      <c r="P35" s="1">
        <v>3</v>
      </c>
      <c r="AA35" s="1">
        <f>IF(P35=1,$O$3,IF(P35=2,$O$4,$O$5))</f>
        <v>0</v>
      </c>
    </row>
    <row r="36">
      <c r="A36" s="1" t="s">
        <v>171</v>
      </c>
      <c r="E36" s="27" t="s">
        <v>1848</v>
      </c>
    </row>
    <row r="37">
      <c r="A37" s="1" t="s">
        <v>172</v>
      </c>
    </row>
    <row r="38">
      <c r="A38" s="1" t="s">
        <v>173</v>
      </c>
      <c r="E38" s="27" t="s">
        <v>167</v>
      </c>
    </row>
    <row r="39">
      <c r="A39" s="1" t="s">
        <v>165</v>
      </c>
      <c r="B39" s="1">
        <v>58</v>
      </c>
      <c r="C39" s="26" t="s">
        <v>226</v>
      </c>
      <c r="D39" t="s">
        <v>167</v>
      </c>
      <c r="E39" s="27" t="s">
        <v>227</v>
      </c>
      <c r="F39" s="28" t="s">
        <v>228</v>
      </c>
      <c r="G39" s="29">
        <v>70</v>
      </c>
      <c r="H39" s="28">
        <v>0</v>
      </c>
      <c r="I39" s="30">
        <f>ROUND(G39*H39,P4)</f>
        <v>0</v>
      </c>
      <c r="L39" s="31">
        <v>0</v>
      </c>
      <c r="M39" s="24">
        <f>ROUND(G39*L39,P4)</f>
        <v>0</v>
      </c>
      <c r="N39" s="25" t="s">
        <v>170</v>
      </c>
      <c r="O39" s="32">
        <f>M39*AA39</f>
        <v>0</v>
      </c>
      <c r="P39" s="1">
        <v>3</v>
      </c>
      <c r="AA39" s="1">
        <f>IF(P39=1,$O$3,IF(P39=2,$O$4,$O$5))</f>
        <v>0</v>
      </c>
    </row>
    <row r="40">
      <c r="A40" s="1" t="s">
        <v>171</v>
      </c>
      <c r="E40" s="27" t="s">
        <v>227</v>
      </c>
    </row>
    <row r="41">
      <c r="A41" s="1" t="s">
        <v>172</v>
      </c>
    </row>
    <row r="42">
      <c r="A42" s="1" t="s">
        <v>173</v>
      </c>
      <c r="E42" s="27" t="s">
        <v>167</v>
      </c>
    </row>
    <row r="43">
      <c r="A43" s="1" t="s">
        <v>165</v>
      </c>
      <c r="B43" s="1">
        <v>16</v>
      </c>
      <c r="C43" s="26" t="s">
        <v>1849</v>
      </c>
      <c r="D43" t="s">
        <v>167</v>
      </c>
      <c r="E43" s="27" t="s">
        <v>1850</v>
      </c>
      <c r="F43" s="28" t="s">
        <v>201</v>
      </c>
      <c r="G43" s="29">
        <v>48</v>
      </c>
      <c r="H43" s="28">
        <v>0</v>
      </c>
      <c r="I43" s="30">
        <f>ROUND(G43*H43,P4)</f>
        <v>0</v>
      </c>
      <c r="L43" s="31">
        <v>0</v>
      </c>
      <c r="M43" s="24">
        <f>ROUND(G43*L43,P4)</f>
        <v>0</v>
      </c>
      <c r="N43" s="25" t="s">
        <v>170</v>
      </c>
      <c r="O43" s="32">
        <f>M43*AA43</f>
        <v>0</v>
      </c>
      <c r="P43" s="1">
        <v>3</v>
      </c>
      <c r="AA43" s="1">
        <f>IF(P43=1,$O$3,IF(P43=2,$O$4,$O$5))</f>
        <v>0</v>
      </c>
    </row>
    <row r="44">
      <c r="A44" s="1" t="s">
        <v>171</v>
      </c>
      <c r="E44" s="27" t="s">
        <v>1850</v>
      </c>
    </row>
    <row r="45">
      <c r="A45" s="1" t="s">
        <v>172</v>
      </c>
    </row>
    <row r="46">
      <c r="A46" s="1" t="s">
        <v>173</v>
      </c>
      <c r="E46" s="27" t="s">
        <v>167</v>
      </c>
    </row>
    <row r="47" ht="25.5">
      <c r="A47" s="1" t="s">
        <v>165</v>
      </c>
      <c r="B47" s="1">
        <v>33</v>
      </c>
      <c r="C47" s="26" t="s">
        <v>1851</v>
      </c>
      <c r="D47" t="s">
        <v>167</v>
      </c>
      <c r="E47" s="27" t="s">
        <v>1852</v>
      </c>
      <c r="F47" s="28" t="s">
        <v>1485</v>
      </c>
      <c r="G47" s="29">
        <v>11</v>
      </c>
      <c r="H47" s="28">
        <v>0</v>
      </c>
      <c r="I47" s="30">
        <f>ROUND(G47*H47,P4)</f>
        <v>0</v>
      </c>
      <c r="L47" s="31">
        <v>0</v>
      </c>
      <c r="M47" s="24">
        <f>ROUND(G47*L47,P4)</f>
        <v>0</v>
      </c>
      <c r="N47" s="25" t="s">
        <v>170</v>
      </c>
      <c r="O47" s="32">
        <f>M47*AA47</f>
        <v>0</v>
      </c>
      <c r="P47" s="1">
        <v>3</v>
      </c>
      <c r="AA47" s="1">
        <f>IF(P47=1,$O$3,IF(P47=2,$O$4,$O$5))</f>
        <v>0</v>
      </c>
    </row>
    <row r="48" ht="25.5">
      <c r="A48" s="1" t="s">
        <v>171</v>
      </c>
      <c r="E48" s="27" t="s">
        <v>1852</v>
      </c>
    </row>
    <row r="49">
      <c r="A49" s="1" t="s">
        <v>172</v>
      </c>
    </row>
    <row r="50">
      <c r="A50" s="1" t="s">
        <v>173</v>
      </c>
      <c r="E50" s="27" t="s">
        <v>167</v>
      </c>
    </row>
    <row r="51" ht="25.5">
      <c r="A51" s="1" t="s">
        <v>165</v>
      </c>
      <c r="B51" s="1">
        <v>13</v>
      </c>
      <c r="C51" s="26" t="s">
        <v>1853</v>
      </c>
      <c r="D51" t="s">
        <v>167</v>
      </c>
      <c r="E51" s="27" t="s">
        <v>1854</v>
      </c>
      <c r="F51" s="28" t="s">
        <v>201</v>
      </c>
      <c r="G51" s="29">
        <v>48</v>
      </c>
      <c r="H51" s="28">
        <v>0</v>
      </c>
      <c r="I51" s="30">
        <f>ROUND(G51*H51,P4)</f>
        <v>0</v>
      </c>
      <c r="L51" s="31">
        <v>0</v>
      </c>
      <c r="M51" s="24">
        <f>ROUND(G51*L51,P4)</f>
        <v>0</v>
      </c>
      <c r="N51" s="25" t="s">
        <v>170</v>
      </c>
      <c r="O51" s="32">
        <f>M51*AA51</f>
        <v>0</v>
      </c>
      <c r="P51" s="1">
        <v>3</v>
      </c>
      <c r="AA51" s="1">
        <f>IF(P51=1,$O$3,IF(P51=2,$O$4,$O$5))</f>
        <v>0</v>
      </c>
    </row>
    <row r="52" ht="25.5">
      <c r="A52" s="1" t="s">
        <v>171</v>
      </c>
      <c r="E52" s="27" t="s">
        <v>1854</v>
      </c>
    </row>
    <row r="53">
      <c r="A53" s="1" t="s">
        <v>172</v>
      </c>
    </row>
    <row r="54">
      <c r="A54" s="1" t="s">
        <v>173</v>
      </c>
      <c r="E54" s="27" t="s">
        <v>167</v>
      </c>
    </row>
    <row r="55" ht="25.5">
      <c r="A55" s="1" t="s">
        <v>165</v>
      </c>
      <c r="B55" s="1">
        <v>42</v>
      </c>
      <c r="C55" s="26" t="s">
        <v>1855</v>
      </c>
      <c r="D55" t="s">
        <v>167</v>
      </c>
      <c r="E55" s="27" t="s">
        <v>1856</v>
      </c>
      <c r="F55" s="28" t="s">
        <v>201</v>
      </c>
      <c r="G55" s="29">
        <v>1</v>
      </c>
      <c r="H55" s="28">
        <v>0</v>
      </c>
      <c r="I55" s="30">
        <f>ROUND(G55*H55,P4)</f>
        <v>0</v>
      </c>
      <c r="L55" s="31">
        <v>0</v>
      </c>
      <c r="M55" s="24">
        <f>ROUND(G55*L55,P4)</f>
        <v>0</v>
      </c>
      <c r="N55" s="25" t="s">
        <v>170</v>
      </c>
      <c r="O55" s="32">
        <f>M55*AA55</f>
        <v>0</v>
      </c>
      <c r="P55" s="1">
        <v>3</v>
      </c>
      <c r="AA55" s="1">
        <f>IF(P55=1,$O$3,IF(P55=2,$O$4,$O$5))</f>
        <v>0</v>
      </c>
    </row>
    <row r="56" ht="25.5">
      <c r="A56" s="1" t="s">
        <v>171</v>
      </c>
      <c r="E56" s="27" t="s">
        <v>1856</v>
      </c>
    </row>
    <row r="57">
      <c r="A57" s="1" t="s">
        <v>172</v>
      </c>
    </row>
    <row r="58">
      <c r="A58" s="1" t="s">
        <v>173</v>
      </c>
      <c r="E58" s="27" t="s">
        <v>167</v>
      </c>
    </row>
    <row r="59">
      <c r="A59" s="1" t="s">
        <v>165</v>
      </c>
      <c r="B59" s="1">
        <v>21</v>
      </c>
      <c r="C59" s="26" t="s">
        <v>1857</v>
      </c>
      <c r="D59" t="s">
        <v>167</v>
      </c>
      <c r="E59" s="27" t="s">
        <v>1858</v>
      </c>
      <c r="F59" s="28" t="s">
        <v>331</v>
      </c>
      <c r="G59" s="29">
        <v>85</v>
      </c>
      <c r="H59" s="28">
        <v>0</v>
      </c>
      <c r="I59" s="30">
        <f>ROUND(G59*H59,P4)</f>
        <v>0</v>
      </c>
      <c r="L59" s="31">
        <v>0</v>
      </c>
      <c r="M59" s="24">
        <f>ROUND(G59*L59,P4)</f>
        <v>0</v>
      </c>
      <c r="N59" s="25" t="s">
        <v>185</v>
      </c>
      <c r="O59" s="32">
        <f>M59*AA59</f>
        <v>0</v>
      </c>
      <c r="P59" s="1">
        <v>3</v>
      </c>
      <c r="AA59" s="1">
        <f>IF(P59=1,$O$3,IF(P59=2,$O$4,$O$5))</f>
        <v>0</v>
      </c>
    </row>
    <row r="60">
      <c r="A60" s="1" t="s">
        <v>171</v>
      </c>
      <c r="E60" s="27" t="s">
        <v>1858</v>
      </c>
    </row>
    <row r="61">
      <c r="A61" s="1" t="s">
        <v>172</v>
      </c>
    </row>
    <row r="62">
      <c r="A62" s="1" t="s">
        <v>173</v>
      </c>
      <c r="E62" s="27" t="s">
        <v>167</v>
      </c>
    </row>
    <row r="63">
      <c r="A63" s="1" t="s">
        <v>165</v>
      </c>
      <c r="B63" s="1">
        <v>37</v>
      </c>
      <c r="C63" s="26" t="s">
        <v>1859</v>
      </c>
      <c r="D63" t="s">
        <v>167</v>
      </c>
      <c r="E63" s="27" t="s">
        <v>1860</v>
      </c>
      <c r="F63" s="28" t="s">
        <v>201</v>
      </c>
      <c r="G63" s="29">
        <v>11</v>
      </c>
      <c r="H63" s="28">
        <v>0</v>
      </c>
      <c r="I63" s="30">
        <f>ROUND(G63*H63,P4)</f>
        <v>0</v>
      </c>
      <c r="L63" s="31">
        <v>0</v>
      </c>
      <c r="M63" s="24">
        <f>ROUND(G63*L63,P4)</f>
        <v>0</v>
      </c>
      <c r="N63" s="25" t="s">
        <v>185</v>
      </c>
      <c r="O63" s="32">
        <f>M63*AA63</f>
        <v>0</v>
      </c>
      <c r="P63" s="1">
        <v>3</v>
      </c>
      <c r="AA63" s="1">
        <f>IF(P63=1,$O$3,IF(P63=2,$O$4,$O$5))</f>
        <v>0</v>
      </c>
    </row>
    <row r="64">
      <c r="A64" s="1" t="s">
        <v>171</v>
      </c>
      <c r="E64" s="27" t="s">
        <v>1860</v>
      </c>
    </row>
    <row r="65">
      <c r="A65" s="1" t="s">
        <v>172</v>
      </c>
    </row>
    <row r="66">
      <c r="A66" s="1" t="s">
        <v>173</v>
      </c>
      <c r="E66" s="27" t="s">
        <v>167</v>
      </c>
    </row>
    <row r="67" ht="25.5">
      <c r="A67" s="1" t="s">
        <v>165</v>
      </c>
      <c r="B67" s="1">
        <v>50</v>
      </c>
      <c r="C67" s="26" t="s">
        <v>1861</v>
      </c>
      <c r="D67" t="s">
        <v>167</v>
      </c>
      <c r="E67" s="27" t="s">
        <v>1862</v>
      </c>
      <c r="F67" s="28" t="s">
        <v>201</v>
      </c>
      <c r="G67" s="29">
        <v>130</v>
      </c>
      <c r="H67" s="28">
        <v>0</v>
      </c>
      <c r="I67" s="30">
        <f>ROUND(G67*H67,P4)</f>
        <v>0</v>
      </c>
      <c r="L67" s="31">
        <v>0</v>
      </c>
      <c r="M67" s="24">
        <f>ROUND(G67*L67,P4)</f>
        <v>0</v>
      </c>
      <c r="N67" s="25" t="s">
        <v>170</v>
      </c>
      <c r="O67" s="32">
        <f>M67*AA67</f>
        <v>0</v>
      </c>
      <c r="P67" s="1">
        <v>3</v>
      </c>
      <c r="AA67" s="1">
        <f>IF(P67=1,$O$3,IF(P67=2,$O$4,$O$5))</f>
        <v>0</v>
      </c>
    </row>
    <row r="68" ht="25.5">
      <c r="A68" s="1" t="s">
        <v>171</v>
      </c>
      <c r="E68" s="27" t="s">
        <v>1862</v>
      </c>
    </row>
    <row r="69">
      <c r="A69" s="1" t="s">
        <v>172</v>
      </c>
    </row>
    <row r="70">
      <c r="A70" s="1" t="s">
        <v>173</v>
      </c>
      <c r="E70" s="27" t="s">
        <v>167</v>
      </c>
    </row>
    <row r="71" ht="25.5">
      <c r="A71" s="1" t="s">
        <v>165</v>
      </c>
      <c r="B71" s="1">
        <v>27</v>
      </c>
      <c r="C71" s="26" t="s">
        <v>1863</v>
      </c>
      <c r="D71" t="s">
        <v>167</v>
      </c>
      <c r="E71" s="27" t="s">
        <v>1864</v>
      </c>
      <c r="F71" s="28" t="s">
        <v>201</v>
      </c>
      <c r="G71" s="29">
        <v>45</v>
      </c>
      <c r="H71" s="28">
        <v>0</v>
      </c>
      <c r="I71" s="30">
        <f>ROUND(G71*H71,P4)</f>
        <v>0</v>
      </c>
      <c r="L71" s="31">
        <v>0</v>
      </c>
      <c r="M71" s="24">
        <f>ROUND(G71*L71,P4)</f>
        <v>0</v>
      </c>
      <c r="N71" s="25" t="s">
        <v>185</v>
      </c>
      <c r="O71" s="32">
        <f>M71*AA71</f>
        <v>0</v>
      </c>
      <c r="P71" s="1">
        <v>3</v>
      </c>
      <c r="AA71" s="1">
        <f>IF(P71=1,$O$3,IF(P71=2,$O$4,$O$5))</f>
        <v>0</v>
      </c>
    </row>
    <row r="72" ht="25.5">
      <c r="A72" s="1" t="s">
        <v>171</v>
      </c>
      <c r="E72" s="27" t="s">
        <v>1864</v>
      </c>
    </row>
    <row r="73">
      <c r="A73" s="1" t="s">
        <v>172</v>
      </c>
    </row>
    <row r="74">
      <c r="A74" s="1" t="s">
        <v>173</v>
      </c>
      <c r="E74" s="27" t="s">
        <v>167</v>
      </c>
    </row>
    <row r="75">
      <c r="A75" s="1" t="s">
        <v>165</v>
      </c>
      <c r="B75" s="1">
        <v>23</v>
      </c>
      <c r="C75" s="26" t="s">
        <v>1865</v>
      </c>
      <c r="D75" t="s">
        <v>167</v>
      </c>
      <c r="E75" s="27" t="s">
        <v>1866</v>
      </c>
      <c r="F75" s="28" t="s">
        <v>201</v>
      </c>
      <c r="G75" s="29">
        <v>90</v>
      </c>
      <c r="H75" s="28">
        <v>0</v>
      </c>
      <c r="I75" s="30">
        <f>ROUND(G75*H75,P4)</f>
        <v>0</v>
      </c>
      <c r="L75" s="31">
        <v>0</v>
      </c>
      <c r="M75" s="24">
        <f>ROUND(G75*L75,P4)</f>
        <v>0</v>
      </c>
      <c r="N75" s="25" t="s">
        <v>185</v>
      </c>
      <c r="O75" s="32">
        <f>M75*AA75</f>
        <v>0</v>
      </c>
      <c r="P75" s="1">
        <v>3</v>
      </c>
      <c r="AA75" s="1">
        <f>IF(P75=1,$O$3,IF(P75=2,$O$4,$O$5))</f>
        <v>0</v>
      </c>
    </row>
    <row r="76">
      <c r="A76" s="1" t="s">
        <v>171</v>
      </c>
      <c r="E76" s="27" t="s">
        <v>1866</v>
      </c>
    </row>
    <row r="77">
      <c r="A77" s="1" t="s">
        <v>172</v>
      </c>
    </row>
    <row r="78">
      <c r="A78" s="1" t="s">
        <v>173</v>
      </c>
      <c r="E78" s="27" t="s">
        <v>167</v>
      </c>
    </row>
    <row r="79">
      <c r="A79" s="1" t="s">
        <v>165</v>
      </c>
      <c r="B79" s="1">
        <v>39</v>
      </c>
      <c r="C79" s="26" t="s">
        <v>1867</v>
      </c>
      <c r="D79" t="s">
        <v>167</v>
      </c>
      <c r="E79" s="27" t="s">
        <v>1868</v>
      </c>
      <c r="F79" s="28" t="s">
        <v>201</v>
      </c>
      <c r="G79" s="29">
        <v>33</v>
      </c>
      <c r="H79" s="28">
        <v>0</v>
      </c>
      <c r="I79" s="30">
        <f>ROUND(G79*H79,P4)</f>
        <v>0</v>
      </c>
      <c r="L79" s="31">
        <v>0</v>
      </c>
      <c r="M79" s="24">
        <f>ROUND(G79*L79,P4)</f>
        <v>0</v>
      </c>
      <c r="N79" s="25" t="s">
        <v>185</v>
      </c>
      <c r="O79" s="32">
        <f>M79*AA79</f>
        <v>0</v>
      </c>
      <c r="P79" s="1">
        <v>3</v>
      </c>
      <c r="AA79" s="1">
        <f>IF(P79=1,$O$3,IF(P79=2,$O$4,$O$5))</f>
        <v>0</v>
      </c>
    </row>
    <row r="80">
      <c r="A80" s="1" t="s">
        <v>171</v>
      </c>
      <c r="E80" s="27" t="s">
        <v>1868</v>
      </c>
    </row>
    <row r="81">
      <c r="A81" s="1" t="s">
        <v>172</v>
      </c>
    </row>
    <row r="82">
      <c r="A82" s="1" t="s">
        <v>173</v>
      </c>
      <c r="E82" s="27" t="s">
        <v>167</v>
      </c>
    </row>
    <row r="83" ht="25.5">
      <c r="A83" s="1" t="s">
        <v>165</v>
      </c>
      <c r="B83" s="1">
        <v>47</v>
      </c>
      <c r="C83" s="26" t="s">
        <v>1869</v>
      </c>
      <c r="D83" t="s">
        <v>167</v>
      </c>
      <c r="E83" s="27" t="s">
        <v>1870</v>
      </c>
      <c r="F83" s="28" t="s">
        <v>201</v>
      </c>
      <c r="G83" s="29">
        <v>11</v>
      </c>
      <c r="H83" s="28">
        <v>0</v>
      </c>
      <c r="I83" s="30">
        <f>ROUND(G83*H83,P4)</f>
        <v>0</v>
      </c>
      <c r="L83" s="31">
        <v>0</v>
      </c>
      <c r="M83" s="24">
        <f>ROUND(G83*L83,P4)</f>
        <v>0</v>
      </c>
      <c r="N83" s="25" t="s">
        <v>170</v>
      </c>
      <c r="O83" s="32">
        <f>M83*AA83</f>
        <v>0</v>
      </c>
      <c r="P83" s="1">
        <v>3</v>
      </c>
      <c r="AA83" s="1">
        <f>IF(P83=1,$O$3,IF(P83=2,$O$4,$O$5))</f>
        <v>0</v>
      </c>
    </row>
    <row r="84" ht="25.5">
      <c r="A84" s="1" t="s">
        <v>171</v>
      </c>
      <c r="E84" s="27" t="s">
        <v>1870</v>
      </c>
    </row>
    <row r="85">
      <c r="A85" s="1" t="s">
        <v>172</v>
      </c>
    </row>
    <row r="86">
      <c r="A86" s="1" t="s">
        <v>173</v>
      </c>
      <c r="E86" s="27" t="s">
        <v>167</v>
      </c>
    </row>
    <row r="87">
      <c r="A87" s="1" t="s">
        <v>165</v>
      </c>
      <c r="B87" s="1">
        <v>25</v>
      </c>
      <c r="C87" s="26" t="s">
        <v>1871</v>
      </c>
      <c r="D87" t="s">
        <v>167</v>
      </c>
      <c r="E87" s="27" t="s">
        <v>1872</v>
      </c>
      <c r="F87" s="28" t="s">
        <v>201</v>
      </c>
      <c r="G87" s="29">
        <v>10</v>
      </c>
      <c r="H87" s="28">
        <v>0</v>
      </c>
      <c r="I87" s="30">
        <f>ROUND(G87*H87,P4)</f>
        <v>0</v>
      </c>
      <c r="L87" s="31">
        <v>0</v>
      </c>
      <c r="M87" s="24">
        <f>ROUND(G87*L87,P4)</f>
        <v>0</v>
      </c>
      <c r="N87" s="25" t="s">
        <v>185</v>
      </c>
      <c r="O87" s="32">
        <f>M87*AA87</f>
        <v>0</v>
      </c>
      <c r="P87" s="1">
        <v>3</v>
      </c>
      <c r="AA87" s="1">
        <f>IF(P87=1,$O$3,IF(P87=2,$O$4,$O$5))</f>
        <v>0</v>
      </c>
    </row>
    <row r="88">
      <c r="A88" s="1" t="s">
        <v>171</v>
      </c>
      <c r="E88" s="27" t="s">
        <v>1872</v>
      </c>
    </row>
    <row r="89">
      <c r="A89" s="1" t="s">
        <v>172</v>
      </c>
    </row>
    <row r="90">
      <c r="A90" s="1" t="s">
        <v>173</v>
      </c>
      <c r="E90" s="27" t="s">
        <v>167</v>
      </c>
    </row>
    <row r="91">
      <c r="A91" s="1" t="s">
        <v>165</v>
      </c>
      <c r="B91" s="1">
        <v>41</v>
      </c>
      <c r="C91" s="26" t="s">
        <v>1873</v>
      </c>
      <c r="D91" t="s">
        <v>167</v>
      </c>
      <c r="E91" s="27" t="s">
        <v>1874</v>
      </c>
      <c r="F91" s="28" t="s">
        <v>201</v>
      </c>
      <c r="G91" s="29">
        <v>11</v>
      </c>
      <c r="H91" s="28">
        <v>0</v>
      </c>
      <c r="I91" s="30">
        <f>ROUND(G91*H91,P4)</f>
        <v>0</v>
      </c>
      <c r="L91" s="31">
        <v>0</v>
      </c>
      <c r="M91" s="24">
        <f>ROUND(G91*L91,P4)</f>
        <v>0</v>
      </c>
      <c r="N91" s="25" t="s">
        <v>185</v>
      </c>
      <c r="O91" s="32">
        <f>M91*AA91</f>
        <v>0</v>
      </c>
      <c r="P91" s="1">
        <v>3</v>
      </c>
      <c r="AA91" s="1">
        <f>IF(P91=1,$O$3,IF(P91=2,$O$4,$O$5))</f>
        <v>0</v>
      </c>
    </row>
    <row r="92">
      <c r="A92" s="1" t="s">
        <v>171</v>
      </c>
      <c r="E92" s="27" t="s">
        <v>1874</v>
      </c>
    </row>
    <row r="93">
      <c r="A93" s="1" t="s">
        <v>172</v>
      </c>
    </row>
    <row r="94">
      <c r="A94" s="1" t="s">
        <v>173</v>
      </c>
      <c r="E94" s="27" t="s">
        <v>167</v>
      </c>
    </row>
    <row r="95">
      <c r="A95" s="1" t="s">
        <v>165</v>
      </c>
      <c r="B95" s="1">
        <v>18</v>
      </c>
      <c r="C95" s="26" t="s">
        <v>1875</v>
      </c>
      <c r="D95" t="s">
        <v>167</v>
      </c>
      <c r="E95" s="27" t="s">
        <v>1876</v>
      </c>
      <c r="F95" s="28" t="s">
        <v>201</v>
      </c>
      <c r="G95" s="29">
        <v>3</v>
      </c>
      <c r="H95" s="28">
        <v>0</v>
      </c>
      <c r="I95" s="30">
        <f>ROUND(G95*H95,P4)</f>
        <v>0</v>
      </c>
      <c r="L95" s="31">
        <v>0</v>
      </c>
      <c r="M95" s="24">
        <f>ROUND(G95*L95,P4)</f>
        <v>0</v>
      </c>
      <c r="N95" s="25" t="s">
        <v>170</v>
      </c>
      <c r="O95" s="32">
        <f>M95*AA95</f>
        <v>0</v>
      </c>
      <c r="P95" s="1">
        <v>3</v>
      </c>
      <c r="AA95" s="1">
        <f>IF(P95=1,$O$3,IF(P95=2,$O$4,$O$5))</f>
        <v>0</v>
      </c>
    </row>
    <row r="96">
      <c r="A96" s="1" t="s">
        <v>171</v>
      </c>
      <c r="E96" s="27" t="s">
        <v>1876</v>
      </c>
    </row>
    <row r="97">
      <c r="A97" s="1" t="s">
        <v>172</v>
      </c>
    </row>
    <row r="98">
      <c r="A98" s="1" t="s">
        <v>173</v>
      </c>
      <c r="E98" s="27" t="s">
        <v>167</v>
      </c>
    </row>
    <row r="99">
      <c r="A99" s="1" t="s">
        <v>165</v>
      </c>
      <c r="B99" s="1">
        <v>51</v>
      </c>
      <c r="C99" s="26" t="s">
        <v>1877</v>
      </c>
      <c r="D99" t="s">
        <v>167</v>
      </c>
      <c r="E99" s="27" t="s">
        <v>1878</v>
      </c>
      <c r="F99" s="28" t="s">
        <v>201</v>
      </c>
      <c r="G99" s="29">
        <v>9</v>
      </c>
      <c r="H99" s="28">
        <v>0</v>
      </c>
      <c r="I99" s="30">
        <f>ROUND(G99*H99,P4)</f>
        <v>0</v>
      </c>
      <c r="L99" s="31">
        <v>0</v>
      </c>
      <c r="M99" s="24">
        <f>ROUND(G99*L99,P4)</f>
        <v>0</v>
      </c>
      <c r="N99" s="25" t="s">
        <v>185</v>
      </c>
      <c r="O99" s="32">
        <f>M99*AA99</f>
        <v>0</v>
      </c>
      <c r="P99" s="1">
        <v>3</v>
      </c>
      <c r="AA99" s="1">
        <f>IF(P99=1,$O$3,IF(P99=2,$O$4,$O$5))</f>
        <v>0</v>
      </c>
    </row>
    <row r="100">
      <c r="A100" s="1" t="s">
        <v>171</v>
      </c>
      <c r="E100" s="27" t="s">
        <v>1878</v>
      </c>
    </row>
    <row r="101" ht="127.5">
      <c r="A101" s="1" t="s">
        <v>172</v>
      </c>
      <c r="E101" s="33" t="s">
        <v>1879</v>
      </c>
    </row>
    <row r="102">
      <c r="A102" s="1" t="s">
        <v>173</v>
      </c>
      <c r="E102" s="27" t="s">
        <v>167</v>
      </c>
    </row>
    <row r="103">
      <c r="A103" s="1" t="s">
        <v>165</v>
      </c>
      <c r="B103" s="1">
        <v>44</v>
      </c>
      <c r="C103" s="26" t="s">
        <v>1880</v>
      </c>
      <c r="D103" t="s">
        <v>167</v>
      </c>
      <c r="E103" s="27" t="s">
        <v>1881</v>
      </c>
      <c r="F103" s="28" t="s">
        <v>331</v>
      </c>
      <c r="G103" s="29">
        <v>218.40000000000001</v>
      </c>
      <c r="H103" s="28">
        <v>0</v>
      </c>
      <c r="I103" s="30">
        <f>ROUND(G103*H103,P4)</f>
        <v>0</v>
      </c>
      <c r="L103" s="31">
        <v>0</v>
      </c>
      <c r="M103" s="24">
        <f>ROUND(G103*L103,P4)</f>
        <v>0</v>
      </c>
      <c r="N103" s="25" t="s">
        <v>185</v>
      </c>
      <c r="O103" s="32">
        <f>M103*AA103</f>
        <v>0</v>
      </c>
      <c r="P103" s="1">
        <v>3</v>
      </c>
      <c r="AA103" s="1">
        <f>IF(P103=1,$O$3,IF(P103=2,$O$4,$O$5))</f>
        <v>0</v>
      </c>
    </row>
    <row r="104">
      <c r="A104" s="1" t="s">
        <v>171</v>
      </c>
      <c r="E104" s="27" t="s">
        <v>1881</v>
      </c>
    </row>
    <row r="105">
      <c r="A105" s="1" t="s">
        <v>172</v>
      </c>
    </row>
    <row r="106">
      <c r="A106" s="1" t="s">
        <v>173</v>
      </c>
      <c r="E106" s="27" t="s">
        <v>167</v>
      </c>
    </row>
    <row r="107">
      <c r="A107" s="1" t="s">
        <v>165</v>
      </c>
      <c r="B107" s="1">
        <v>12</v>
      </c>
      <c r="C107" s="26" t="s">
        <v>1882</v>
      </c>
      <c r="D107" t="s">
        <v>167</v>
      </c>
      <c r="E107" s="27" t="s">
        <v>1883</v>
      </c>
      <c r="F107" s="28" t="s">
        <v>201</v>
      </c>
      <c r="G107" s="29">
        <v>6</v>
      </c>
      <c r="H107" s="28">
        <v>0</v>
      </c>
      <c r="I107" s="30">
        <f>ROUND(G107*H107,P4)</f>
        <v>0</v>
      </c>
      <c r="L107" s="31">
        <v>0</v>
      </c>
      <c r="M107" s="24">
        <f>ROUND(G107*L107,P4)</f>
        <v>0</v>
      </c>
      <c r="N107" s="25" t="s">
        <v>170</v>
      </c>
      <c r="O107" s="32">
        <f>M107*AA107</f>
        <v>0</v>
      </c>
      <c r="P107" s="1">
        <v>3</v>
      </c>
      <c r="AA107" s="1">
        <f>IF(P107=1,$O$3,IF(P107=2,$O$4,$O$5))</f>
        <v>0</v>
      </c>
    </row>
    <row r="108">
      <c r="A108" s="1" t="s">
        <v>171</v>
      </c>
      <c r="E108" s="27" t="s">
        <v>1883</v>
      </c>
    </row>
    <row r="109">
      <c r="A109" s="1" t="s">
        <v>172</v>
      </c>
    </row>
    <row r="110">
      <c r="A110" s="1" t="s">
        <v>173</v>
      </c>
      <c r="E110" s="27" t="s">
        <v>167</v>
      </c>
    </row>
    <row r="111" ht="25.5">
      <c r="A111" s="1" t="s">
        <v>165</v>
      </c>
      <c r="B111" s="1">
        <v>17</v>
      </c>
      <c r="C111" s="26" t="s">
        <v>1884</v>
      </c>
      <c r="D111" t="s">
        <v>167</v>
      </c>
      <c r="E111" s="27" t="s">
        <v>1885</v>
      </c>
      <c r="F111" s="28" t="s">
        <v>201</v>
      </c>
      <c r="G111" s="29">
        <v>9</v>
      </c>
      <c r="H111" s="28">
        <v>0</v>
      </c>
      <c r="I111" s="30">
        <f>ROUND(G111*H111,P4)</f>
        <v>0</v>
      </c>
      <c r="L111" s="31">
        <v>0</v>
      </c>
      <c r="M111" s="24">
        <f>ROUND(G111*L111,P4)</f>
        <v>0</v>
      </c>
      <c r="N111" s="25" t="s">
        <v>170</v>
      </c>
      <c r="O111" s="32">
        <f>M111*AA111</f>
        <v>0</v>
      </c>
      <c r="P111" s="1">
        <v>3</v>
      </c>
      <c r="AA111" s="1">
        <f>IF(P111=1,$O$3,IF(P111=2,$O$4,$O$5))</f>
        <v>0</v>
      </c>
    </row>
    <row r="112" ht="25.5">
      <c r="A112" s="1" t="s">
        <v>171</v>
      </c>
      <c r="E112" s="27" t="s">
        <v>1885</v>
      </c>
    </row>
    <row r="113">
      <c r="A113" s="1" t="s">
        <v>172</v>
      </c>
    </row>
    <row r="114">
      <c r="A114" s="1" t="s">
        <v>173</v>
      </c>
      <c r="E114" s="27" t="s">
        <v>167</v>
      </c>
    </row>
    <row r="115" ht="25.5">
      <c r="A115" s="1" t="s">
        <v>165</v>
      </c>
      <c r="B115" s="1">
        <v>29</v>
      </c>
      <c r="C115" s="26" t="s">
        <v>1886</v>
      </c>
      <c r="D115" t="s">
        <v>167</v>
      </c>
      <c r="E115" s="27" t="s">
        <v>1887</v>
      </c>
      <c r="F115" s="28" t="s">
        <v>201</v>
      </c>
      <c r="G115" s="29">
        <v>30</v>
      </c>
      <c r="H115" s="28">
        <v>0</v>
      </c>
      <c r="I115" s="30">
        <f>ROUND(G115*H115,P4)</f>
        <v>0</v>
      </c>
      <c r="L115" s="31">
        <v>0</v>
      </c>
      <c r="M115" s="24">
        <f>ROUND(G115*L115,P4)</f>
        <v>0</v>
      </c>
      <c r="N115" s="25" t="s">
        <v>170</v>
      </c>
      <c r="O115" s="32">
        <f>M115*AA115</f>
        <v>0</v>
      </c>
      <c r="P115" s="1">
        <v>3</v>
      </c>
      <c r="AA115" s="1">
        <f>IF(P115=1,$O$3,IF(P115=2,$O$4,$O$5))</f>
        <v>0</v>
      </c>
    </row>
    <row r="116" ht="25.5">
      <c r="A116" s="1" t="s">
        <v>171</v>
      </c>
      <c r="E116" s="27" t="s">
        <v>1887</v>
      </c>
    </row>
    <row r="117">
      <c r="A117" s="1" t="s">
        <v>172</v>
      </c>
    </row>
    <row r="118">
      <c r="A118" s="1" t="s">
        <v>173</v>
      </c>
      <c r="E118" s="27" t="s">
        <v>167</v>
      </c>
    </row>
    <row r="119">
      <c r="A119" s="1" t="s">
        <v>165</v>
      </c>
      <c r="B119" s="1">
        <v>46</v>
      </c>
      <c r="C119" s="26" t="s">
        <v>1888</v>
      </c>
      <c r="D119" t="s">
        <v>167</v>
      </c>
      <c r="E119" s="27" t="s">
        <v>1889</v>
      </c>
      <c r="F119" s="28" t="s">
        <v>201</v>
      </c>
      <c r="G119" s="29">
        <v>15</v>
      </c>
      <c r="H119" s="28">
        <v>0</v>
      </c>
      <c r="I119" s="30">
        <f>ROUND(G119*H119,P4)</f>
        <v>0</v>
      </c>
      <c r="L119" s="31">
        <v>0</v>
      </c>
      <c r="M119" s="24">
        <f>ROUND(G119*L119,P4)</f>
        <v>0</v>
      </c>
      <c r="N119" s="25" t="s">
        <v>170</v>
      </c>
      <c r="O119" s="32">
        <f>M119*AA119</f>
        <v>0</v>
      </c>
      <c r="P119" s="1">
        <v>3</v>
      </c>
      <c r="AA119" s="1">
        <f>IF(P119=1,$O$3,IF(P119=2,$O$4,$O$5))</f>
        <v>0</v>
      </c>
    </row>
    <row r="120">
      <c r="A120" s="1" t="s">
        <v>171</v>
      </c>
      <c r="E120" s="27" t="s">
        <v>1889</v>
      </c>
    </row>
    <row r="121">
      <c r="A121" s="1" t="s">
        <v>172</v>
      </c>
    </row>
    <row r="122">
      <c r="A122" s="1" t="s">
        <v>173</v>
      </c>
      <c r="E122" s="27" t="s">
        <v>167</v>
      </c>
    </row>
    <row r="123" ht="25.5">
      <c r="A123" s="1" t="s">
        <v>165</v>
      </c>
      <c r="B123" s="1">
        <v>8</v>
      </c>
      <c r="C123" s="26" t="s">
        <v>1890</v>
      </c>
      <c r="D123" t="s">
        <v>167</v>
      </c>
      <c r="E123" s="27" t="s">
        <v>1891</v>
      </c>
      <c r="F123" s="28" t="s">
        <v>201</v>
      </c>
      <c r="G123" s="29">
        <v>9</v>
      </c>
      <c r="H123" s="28">
        <v>0</v>
      </c>
      <c r="I123" s="30">
        <f>ROUND(G123*H123,P4)</f>
        <v>0</v>
      </c>
      <c r="L123" s="31">
        <v>0</v>
      </c>
      <c r="M123" s="24">
        <f>ROUND(G123*L123,P4)</f>
        <v>0</v>
      </c>
      <c r="N123" s="25" t="s">
        <v>170</v>
      </c>
      <c r="O123" s="32">
        <f>M123*AA123</f>
        <v>0</v>
      </c>
      <c r="P123" s="1">
        <v>3</v>
      </c>
      <c r="AA123" s="1">
        <f>IF(P123=1,$O$3,IF(P123=2,$O$4,$O$5))</f>
        <v>0</v>
      </c>
    </row>
    <row r="124" ht="38.25">
      <c r="A124" s="1" t="s">
        <v>171</v>
      </c>
      <c r="E124" s="27" t="s">
        <v>1892</v>
      </c>
    </row>
    <row r="125">
      <c r="A125" s="1" t="s">
        <v>172</v>
      </c>
    </row>
    <row r="126">
      <c r="A126" s="1" t="s">
        <v>173</v>
      </c>
      <c r="E126" s="27" t="s">
        <v>167</v>
      </c>
    </row>
    <row r="127" ht="25.5">
      <c r="A127" s="1" t="s">
        <v>165</v>
      </c>
      <c r="B127" s="1">
        <v>31</v>
      </c>
      <c r="C127" s="26" t="s">
        <v>1893</v>
      </c>
      <c r="D127" t="s">
        <v>167</v>
      </c>
      <c r="E127" s="27" t="s">
        <v>1894</v>
      </c>
      <c r="F127" s="28" t="s">
        <v>201</v>
      </c>
      <c r="G127" s="29">
        <v>20</v>
      </c>
      <c r="H127" s="28">
        <v>0</v>
      </c>
      <c r="I127" s="30">
        <f>ROUND(G127*H127,P4)</f>
        <v>0</v>
      </c>
      <c r="L127" s="31">
        <v>0</v>
      </c>
      <c r="M127" s="24">
        <f>ROUND(G127*L127,P4)</f>
        <v>0</v>
      </c>
      <c r="N127" s="25" t="s">
        <v>170</v>
      </c>
      <c r="O127" s="32">
        <f>M127*AA127</f>
        <v>0</v>
      </c>
      <c r="P127" s="1">
        <v>3</v>
      </c>
      <c r="AA127" s="1">
        <f>IF(P127=1,$O$3,IF(P127=2,$O$4,$O$5))</f>
        <v>0</v>
      </c>
    </row>
    <row r="128" ht="25.5">
      <c r="A128" s="1" t="s">
        <v>171</v>
      </c>
      <c r="E128" s="27" t="s">
        <v>1894</v>
      </c>
    </row>
    <row r="129">
      <c r="A129" s="1" t="s">
        <v>172</v>
      </c>
    </row>
    <row r="130">
      <c r="A130" s="1" t="s">
        <v>173</v>
      </c>
      <c r="E130" s="27" t="s">
        <v>167</v>
      </c>
    </row>
    <row r="131" ht="25.5">
      <c r="A131" s="1" t="s">
        <v>165</v>
      </c>
      <c r="B131" s="1">
        <v>24</v>
      </c>
      <c r="C131" s="26" t="s">
        <v>1895</v>
      </c>
      <c r="D131" t="s">
        <v>167</v>
      </c>
      <c r="E131" s="27" t="s">
        <v>1896</v>
      </c>
      <c r="F131" s="28" t="s">
        <v>201</v>
      </c>
      <c r="G131" s="29">
        <v>60</v>
      </c>
      <c r="H131" s="28">
        <v>0</v>
      </c>
      <c r="I131" s="30">
        <f>ROUND(G131*H131,P4)</f>
        <v>0</v>
      </c>
      <c r="L131" s="31">
        <v>0</v>
      </c>
      <c r="M131" s="24">
        <f>ROUND(G131*L131,P4)</f>
        <v>0</v>
      </c>
      <c r="N131" s="25" t="s">
        <v>170</v>
      </c>
      <c r="O131" s="32">
        <f>M131*AA131</f>
        <v>0</v>
      </c>
      <c r="P131" s="1">
        <v>3</v>
      </c>
      <c r="AA131" s="1">
        <f>IF(P131=1,$O$3,IF(P131=2,$O$4,$O$5))</f>
        <v>0</v>
      </c>
    </row>
    <row r="132" ht="25.5">
      <c r="A132" s="1" t="s">
        <v>171</v>
      </c>
      <c r="E132" s="27" t="s">
        <v>1896</v>
      </c>
    </row>
    <row r="133">
      <c r="A133" s="1" t="s">
        <v>172</v>
      </c>
    </row>
    <row r="134">
      <c r="A134" s="1" t="s">
        <v>173</v>
      </c>
      <c r="E134" s="27" t="s">
        <v>167</v>
      </c>
    </row>
    <row r="135">
      <c r="A135" s="1" t="s">
        <v>165</v>
      </c>
      <c r="B135" s="1">
        <v>30</v>
      </c>
      <c r="C135" s="26" t="s">
        <v>1897</v>
      </c>
      <c r="D135" t="s">
        <v>167</v>
      </c>
      <c r="E135" s="27" t="s">
        <v>1898</v>
      </c>
      <c r="F135" s="28" t="s">
        <v>201</v>
      </c>
      <c r="G135" s="29">
        <v>20</v>
      </c>
      <c r="H135" s="28">
        <v>0</v>
      </c>
      <c r="I135" s="30">
        <f>ROUND(G135*H135,P4)</f>
        <v>0</v>
      </c>
      <c r="L135" s="31">
        <v>0</v>
      </c>
      <c r="M135" s="24">
        <f>ROUND(G135*L135,P4)</f>
        <v>0</v>
      </c>
      <c r="N135" s="25" t="s">
        <v>170</v>
      </c>
      <c r="O135" s="32">
        <f>M135*AA135</f>
        <v>0</v>
      </c>
      <c r="P135" s="1">
        <v>3</v>
      </c>
      <c r="AA135" s="1">
        <f>IF(P135=1,$O$3,IF(P135=2,$O$4,$O$5))</f>
        <v>0</v>
      </c>
    </row>
    <row r="136">
      <c r="A136" s="1" t="s">
        <v>171</v>
      </c>
      <c r="E136" s="27" t="s">
        <v>1898</v>
      </c>
    </row>
    <row r="137">
      <c r="A137" s="1" t="s">
        <v>172</v>
      </c>
    </row>
    <row r="138">
      <c r="A138" s="1" t="s">
        <v>173</v>
      </c>
      <c r="E138" s="27" t="s">
        <v>167</v>
      </c>
    </row>
    <row r="139">
      <c r="A139" s="1" t="s">
        <v>165</v>
      </c>
      <c r="B139" s="1">
        <v>32</v>
      </c>
      <c r="C139" s="26" t="s">
        <v>1899</v>
      </c>
      <c r="D139" t="s">
        <v>167</v>
      </c>
      <c r="E139" s="27" t="s">
        <v>1900</v>
      </c>
      <c r="F139" s="28" t="s">
        <v>201</v>
      </c>
      <c r="G139" s="29">
        <v>70</v>
      </c>
      <c r="H139" s="28">
        <v>0</v>
      </c>
      <c r="I139" s="30">
        <f>ROUND(G139*H139,P4)</f>
        <v>0</v>
      </c>
      <c r="L139" s="31">
        <v>0</v>
      </c>
      <c r="M139" s="24">
        <f>ROUND(G139*L139,P4)</f>
        <v>0</v>
      </c>
      <c r="N139" s="25" t="s">
        <v>170</v>
      </c>
      <c r="O139" s="32">
        <f>M139*AA139</f>
        <v>0</v>
      </c>
      <c r="P139" s="1">
        <v>3</v>
      </c>
      <c r="AA139" s="1">
        <f>IF(P139=1,$O$3,IF(P139=2,$O$4,$O$5))</f>
        <v>0</v>
      </c>
    </row>
    <row r="140">
      <c r="A140" s="1" t="s">
        <v>171</v>
      </c>
      <c r="E140" s="27" t="s">
        <v>1900</v>
      </c>
    </row>
    <row r="141">
      <c r="A141" s="1" t="s">
        <v>172</v>
      </c>
    </row>
    <row r="142">
      <c r="A142" s="1" t="s">
        <v>173</v>
      </c>
      <c r="E142" s="27" t="s">
        <v>167</v>
      </c>
    </row>
    <row r="143">
      <c r="A143" s="1" t="s">
        <v>165</v>
      </c>
      <c r="B143" s="1">
        <v>28</v>
      </c>
      <c r="C143" s="26" t="s">
        <v>1901</v>
      </c>
      <c r="D143" t="s">
        <v>167</v>
      </c>
      <c r="E143" s="27" t="s">
        <v>1902</v>
      </c>
      <c r="F143" s="28" t="s">
        <v>201</v>
      </c>
      <c r="G143" s="29">
        <v>55</v>
      </c>
      <c r="H143" s="28">
        <v>0</v>
      </c>
      <c r="I143" s="30">
        <f>ROUND(G143*H143,P4)</f>
        <v>0</v>
      </c>
      <c r="L143" s="31">
        <v>0</v>
      </c>
      <c r="M143" s="24">
        <f>ROUND(G143*L143,P4)</f>
        <v>0</v>
      </c>
      <c r="N143" s="25" t="s">
        <v>170</v>
      </c>
      <c r="O143" s="32">
        <f>M143*AA143</f>
        <v>0</v>
      </c>
      <c r="P143" s="1">
        <v>3</v>
      </c>
      <c r="AA143" s="1">
        <f>IF(P143=1,$O$3,IF(P143=2,$O$4,$O$5))</f>
        <v>0</v>
      </c>
    </row>
    <row r="144">
      <c r="A144" s="1" t="s">
        <v>171</v>
      </c>
      <c r="E144" s="27" t="s">
        <v>1902</v>
      </c>
    </row>
    <row r="145">
      <c r="A145" s="1" t="s">
        <v>172</v>
      </c>
    </row>
    <row r="146">
      <c r="A146" s="1" t="s">
        <v>173</v>
      </c>
      <c r="E146" s="27" t="s">
        <v>167</v>
      </c>
    </row>
    <row r="147" ht="25.5">
      <c r="A147" s="1" t="s">
        <v>165</v>
      </c>
      <c r="B147" s="1">
        <v>20</v>
      </c>
      <c r="C147" s="26" t="s">
        <v>1903</v>
      </c>
      <c r="D147" t="s">
        <v>167</v>
      </c>
      <c r="E147" s="27" t="s">
        <v>1904</v>
      </c>
      <c r="F147" s="28" t="s">
        <v>201</v>
      </c>
      <c r="G147" s="29">
        <v>24</v>
      </c>
      <c r="H147" s="28">
        <v>0</v>
      </c>
      <c r="I147" s="30">
        <f>ROUND(G147*H147,P4)</f>
        <v>0</v>
      </c>
      <c r="L147" s="31">
        <v>0</v>
      </c>
      <c r="M147" s="24">
        <f>ROUND(G147*L147,P4)</f>
        <v>0</v>
      </c>
      <c r="N147" s="25" t="s">
        <v>170</v>
      </c>
      <c r="O147" s="32">
        <f>M147*AA147</f>
        <v>0</v>
      </c>
      <c r="P147" s="1">
        <v>3</v>
      </c>
      <c r="AA147" s="1">
        <f>IF(P147=1,$O$3,IF(P147=2,$O$4,$O$5))</f>
        <v>0</v>
      </c>
    </row>
    <row r="148" ht="25.5">
      <c r="A148" s="1" t="s">
        <v>171</v>
      </c>
      <c r="E148" s="27" t="s">
        <v>1904</v>
      </c>
    </row>
    <row r="149">
      <c r="A149" s="1" t="s">
        <v>172</v>
      </c>
    </row>
    <row r="150">
      <c r="A150" s="1" t="s">
        <v>173</v>
      </c>
      <c r="E150" s="27" t="s">
        <v>167</v>
      </c>
    </row>
    <row r="151">
      <c r="A151" s="1" t="s">
        <v>165</v>
      </c>
      <c r="B151" s="1">
        <v>26</v>
      </c>
      <c r="C151" s="26" t="s">
        <v>1905</v>
      </c>
      <c r="D151" t="s">
        <v>167</v>
      </c>
      <c r="E151" s="27" t="s">
        <v>1906</v>
      </c>
      <c r="F151" s="28" t="s">
        <v>201</v>
      </c>
      <c r="G151" s="29">
        <v>10</v>
      </c>
      <c r="H151" s="28">
        <v>0</v>
      </c>
      <c r="I151" s="30">
        <f>ROUND(G151*H151,P4)</f>
        <v>0</v>
      </c>
      <c r="L151" s="31">
        <v>0</v>
      </c>
      <c r="M151" s="24">
        <f>ROUND(G151*L151,P4)</f>
        <v>0</v>
      </c>
      <c r="N151" s="25" t="s">
        <v>170</v>
      </c>
      <c r="O151" s="32">
        <f>M151*AA151</f>
        <v>0</v>
      </c>
      <c r="P151" s="1">
        <v>3</v>
      </c>
      <c r="AA151" s="1">
        <f>IF(P151=1,$O$3,IF(P151=2,$O$4,$O$5))</f>
        <v>0</v>
      </c>
    </row>
    <row r="152">
      <c r="A152" s="1" t="s">
        <v>171</v>
      </c>
      <c r="E152" s="27" t="s">
        <v>1906</v>
      </c>
    </row>
    <row r="153">
      <c r="A153" s="1" t="s">
        <v>172</v>
      </c>
    </row>
    <row r="154">
      <c r="A154" s="1" t="s">
        <v>173</v>
      </c>
      <c r="E154" s="27" t="s">
        <v>167</v>
      </c>
    </row>
    <row r="155" ht="25.5">
      <c r="A155" s="1" t="s">
        <v>165</v>
      </c>
      <c r="B155" s="1">
        <v>9</v>
      </c>
      <c r="C155" s="26" t="s">
        <v>1907</v>
      </c>
      <c r="D155" t="s">
        <v>167</v>
      </c>
      <c r="E155" s="27" t="s">
        <v>1908</v>
      </c>
      <c r="F155" s="28" t="s">
        <v>201</v>
      </c>
      <c r="G155" s="29">
        <v>6</v>
      </c>
      <c r="H155" s="28">
        <v>0</v>
      </c>
      <c r="I155" s="30">
        <f>ROUND(G155*H155,P4)</f>
        <v>0</v>
      </c>
      <c r="L155" s="31">
        <v>0</v>
      </c>
      <c r="M155" s="24">
        <f>ROUND(G155*L155,P4)</f>
        <v>0</v>
      </c>
      <c r="N155" s="25" t="s">
        <v>170</v>
      </c>
      <c r="O155" s="32">
        <f>M155*AA155</f>
        <v>0</v>
      </c>
      <c r="P155" s="1">
        <v>3</v>
      </c>
      <c r="AA155" s="1">
        <f>IF(P155=1,$O$3,IF(P155=2,$O$4,$O$5))</f>
        <v>0</v>
      </c>
    </row>
    <row r="156" ht="38.25">
      <c r="A156" s="1" t="s">
        <v>171</v>
      </c>
      <c r="E156" s="27" t="s">
        <v>1909</v>
      </c>
    </row>
    <row r="157">
      <c r="A157" s="1" t="s">
        <v>172</v>
      </c>
    </row>
    <row r="158">
      <c r="A158" s="1" t="s">
        <v>173</v>
      </c>
      <c r="E158" s="27" t="s">
        <v>167</v>
      </c>
    </row>
    <row r="159" ht="25.5">
      <c r="A159" s="1" t="s">
        <v>165</v>
      </c>
      <c r="B159" s="1">
        <v>11</v>
      </c>
      <c r="C159" s="26" t="s">
        <v>1910</v>
      </c>
      <c r="D159" t="s">
        <v>167</v>
      </c>
      <c r="E159" s="27" t="s">
        <v>1911</v>
      </c>
      <c r="F159" s="28" t="s">
        <v>201</v>
      </c>
      <c r="G159" s="29">
        <v>3</v>
      </c>
      <c r="H159" s="28">
        <v>0</v>
      </c>
      <c r="I159" s="30">
        <f>ROUND(G159*H159,P4)</f>
        <v>0</v>
      </c>
      <c r="L159" s="31">
        <v>0</v>
      </c>
      <c r="M159" s="24">
        <f>ROUND(G159*L159,P4)</f>
        <v>0</v>
      </c>
      <c r="N159" s="25" t="s">
        <v>170</v>
      </c>
      <c r="O159" s="32">
        <f>M159*AA159</f>
        <v>0</v>
      </c>
      <c r="P159" s="1">
        <v>3</v>
      </c>
      <c r="AA159" s="1">
        <f>IF(P159=1,$O$3,IF(P159=2,$O$4,$O$5))</f>
        <v>0</v>
      </c>
    </row>
    <row r="160" ht="25.5">
      <c r="A160" s="1" t="s">
        <v>171</v>
      </c>
      <c r="E160" s="27" t="s">
        <v>1911</v>
      </c>
    </row>
    <row r="161">
      <c r="A161" s="1" t="s">
        <v>172</v>
      </c>
    </row>
    <row r="162">
      <c r="A162" s="1" t="s">
        <v>173</v>
      </c>
      <c r="E162" s="27" t="s">
        <v>167</v>
      </c>
    </row>
    <row r="163" ht="25.5">
      <c r="A163" s="1" t="s">
        <v>165</v>
      </c>
      <c r="B163" s="1">
        <v>6</v>
      </c>
      <c r="C163" s="26" t="s">
        <v>1912</v>
      </c>
      <c r="D163" t="s">
        <v>167</v>
      </c>
      <c r="E163" s="27" t="s">
        <v>1913</v>
      </c>
      <c r="F163" s="28" t="s">
        <v>192</v>
      </c>
      <c r="G163" s="29">
        <v>150</v>
      </c>
      <c r="H163" s="28">
        <v>0</v>
      </c>
      <c r="I163" s="30">
        <f>ROUND(G163*H163,P4)</f>
        <v>0</v>
      </c>
      <c r="L163" s="31">
        <v>0</v>
      </c>
      <c r="M163" s="24">
        <f>ROUND(G163*L163,P4)</f>
        <v>0</v>
      </c>
      <c r="N163" s="25" t="s">
        <v>170</v>
      </c>
      <c r="O163" s="32">
        <f>M163*AA163</f>
        <v>0</v>
      </c>
      <c r="P163" s="1">
        <v>3</v>
      </c>
      <c r="AA163" s="1">
        <f>IF(P163=1,$O$3,IF(P163=2,$O$4,$O$5))</f>
        <v>0</v>
      </c>
    </row>
    <row r="164" ht="38.25">
      <c r="A164" s="1" t="s">
        <v>171</v>
      </c>
      <c r="E164" s="27" t="s">
        <v>1914</v>
      </c>
    </row>
    <row r="165">
      <c r="A165" s="1" t="s">
        <v>172</v>
      </c>
    </row>
    <row r="166">
      <c r="A166" s="1" t="s">
        <v>173</v>
      </c>
      <c r="E166" s="27" t="s">
        <v>167</v>
      </c>
    </row>
    <row r="167" ht="25.5">
      <c r="A167" s="1" t="s">
        <v>165</v>
      </c>
      <c r="B167" s="1">
        <v>54</v>
      </c>
      <c r="C167" s="26" t="s">
        <v>1915</v>
      </c>
      <c r="D167" t="s">
        <v>167</v>
      </c>
      <c r="E167" s="27" t="s">
        <v>1916</v>
      </c>
      <c r="F167" s="28" t="s">
        <v>424</v>
      </c>
      <c r="G167" s="29">
        <v>41</v>
      </c>
      <c r="H167" s="28">
        <v>0</v>
      </c>
      <c r="I167" s="30">
        <f>ROUND(G167*H167,P4)</f>
        <v>0</v>
      </c>
      <c r="L167" s="31">
        <v>0</v>
      </c>
      <c r="M167" s="24">
        <f>ROUND(G167*L167,P4)</f>
        <v>0</v>
      </c>
      <c r="N167" s="25" t="s">
        <v>185</v>
      </c>
      <c r="O167" s="32">
        <f>M167*AA167</f>
        <v>0</v>
      </c>
      <c r="P167" s="1">
        <v>3</v>
      </c>
      <c r="AA167" s="1">
        <f>IF(P167=1,$O$3,IF(P167=2,$O$4,$O$5))</f>
        <v>0</v>
      </c>
    </row>
    <row r="168" ht="38.25">
      <c r="A168" s="1" t="s">
        <v>171</v>
      </c>
      <c r="E168" s="27" t="s">
        <v>1917</v>
      </c>
    </row>
    <row r="169">
      <c r="A169" s="1" t="s">
        <v>172</v>
      </c>
    </row>
    <row r="170">
      <c r="A170" s="1" t="s">
        <v>173</v>
      </c>
      <c r="E170" s="27" t="s">
        <v>167</v>
      </c>
    </row>
    <row r="171" ht="25.5">
      <c r="A171" s="1" t="s">
        <v>165</v>
      </c>
      <c r="B171" s="1">
        <v>57</v>
      </c>
      <c r="C171" s="26" t="s">
        <v>1918</v>
      </c>
      <c r="D171" t="s">
        <v>167</v>
      </c>
      <c r="E171" s="27" t="s">
        <v>1919</v>
      </c>
      <c r="F171" s="28" t="s">
        <v>424</v>
      </c>
      <c r="G171" s="29">
        <v>41</v>
      </c>
      <c r="H171" s="28">
        <v>0</v>
      </c>
      <c r="I171" s="30">
        <f>ROUND(G171*H171,P4)</f>
        <v>0</v>
      </c>
      <c r="L171" s="31">
        <v>0</v>
      </c>
      <c r="M171" s="24">
        <f>ROUND(G171*L171,P4)</f>
        <v>0</v>
      </c>
      <c r="N171" s="25" t="s">
        <v>185</v>
      </c>
      <c r="O171" s="32">
        <f>M171*AA171</f>
        <v>0</v>
      </c>
      <c r="P171" s="1">
        <v>3</v>
      </c>
      <c r="AA171" s="1">
        <f>IF(P171=1,$O$3,IF(P171=2,$O$4,$O$5))</f>
        <v>0</v>
      </c>
    </row>
    <row r="172" ht="25.5">
      <c r="A172" s="1" t="s">
        <v>171</v>
      </c>
      <c r="E172" s="27" t="s">
        <v>1919</v>
      </c>
    </row>
    <row r="173" ht="38.25">
      <c r="A173" s="1" t="s">
        <v>172</v>
      </c>
      <c r="E173" s="33" t="s">
        <v>1920</v>
      </c>
    </row>
    <row r="174">
      <c r="A174" s="1" t="s">
        <v>173</v>
      </c>
      <c r="E174" s="27" t="s">
        <v>167</v>
      </c>
    </row>
    <row r="175" ht="25.5">
      <c r="A175" s="1" t="s">
        <v>165</v>
      </c>
      <c r="B175" s="1">
        <v>40</v>
      </c>
      <c r="C175" s="26" t="s">
        <v>1921</v>
      </c>
      <c r="D175" t="s">
        <v>167</v>
      </c>
      <c r="E175" s="27" t="s">
        <v>1922</v>
      </c>
      <c r="F175" s="28" t="s">
        <v>201</v>
      </c>
      <c r="G175" s="29">
        <v>33</v>
      </c>
      <c r="H175" s="28">
        <v>0</v>
      </c>
      <c r="I175" s="30">
        <f>ROUND(G175*H175,P4)</f>
        <v>0</v>
      </c>
      <c r="L175" s="31">
        <v>0</v>
      </c>
      <c r="M175" s="24">
        <f>ROUND(G175*L175,P4)</f>
        <v>0</v>
      </c>
      <c r="N175" s="25" t="s">
        <v>170</v>
      </c>
      <c r="O175" s="32">
        <f>M175*AA175</f>
        <v>0</v>
      </c>
      <c r="P175" s="1">
        <v>3</v>
      </c>
      <c r="AA175" s="1">
        <f>IF(P175=1,$O$3,IF(P175=2,$O$4,$O$5))</f>
        <v>0</v>
      </c>
    </row>
    <row r="176" ht="25.5">
      <c r="A176" s="1" t="s">
        <v>171</v>
      </c>
      <c r="E176" s="27" t="s">
        <v>1922</v>
      </c>
    </row>
    <row r="177">
      <c r="A177" s="1" t="s">
        <v>172</v>
      </c>
    </row>
    <row r="178">
      <c r="A178" s="1" t="s">
        <v>173</v>
      </c>
      <c r="E178" s="27" t="s">
        <v>167</v>
      </c>
    </row>
    <row r="179" ht="25.5">
      <c r="A179" s="1" t="s">
        <v>165</v>
      </c>
      <c r="B179" s="1">
        <v>36</v>
      </c>
      <c r="C179" s="26" t="s">
        <v>1923</v>
      </c>
      <c r="D179" t="s">
        <v>167</v>
      </c>
      <c r="E179" s="27" t="s">
        <v>1924</v>
      </c>
      <c r="F179" s="28" t="s">
        <v>201</v>
      </c>
      <c r="G179" s="29">
        <v>125</v>
      </c>
      <c r="H179" s="28">
        <v>0</v>
      </c>
      <c r="I179" s="30">
        <f>ROUND(G179*H179,P4)</f>
        <v>0</v>
      </c>
      <c r="L179" s="31">
        <v>0</v>
      </c>
      <c r="M179" s="24">
        <f>ROUND(G179*L179,P4)</f>
        <v>0</v>
      </c>
      <c r="N179" s="25" t="s">
        <v>170</v>
      </c>
      <c r="O179" s="32">
        <f>M179*AA179</f>
        <v>0</v>
      </c>
      <c r="P179" s="1">
        <v>3</v>
      </c>
      <c r="AA179" s="1">
        <f>IF(P179=1,$O$3,IF(P179=2,$O$4,$O$5))</f>
        <v>0</v>
      </c>
    </row>
    <row r="180" ht="25.5">
      <c r="A180" s="1" t="s">
        <v>171</v>
      </c>
      <c r="E180" s="27" t="s">
        <v>1924</v>
      </c>
    </row>
    <row r="181">
      <c r="A181" s="1" t="s">
        <v>172</v>
      </c>
    </row>
    <row r="182">
      <c r="A182" s="1" t="s">
        <v>173</v>
      </c>
      <c r="E182" s="27" t="s">
        <v>167</v>
      </c>
    </row>
    <row r="183">
      <c r="A183" s="1" t="s">
        <v>165</v>
      </c>
      <c r="B183" s="1">
        <v>56</v>
      </c>
      <c r="C183" s="26" t="s">
        <v>1925</v>
      </c>
      <c r="D183" t="s">
        <v>167</v>
      </c>
      <c r="E183" s="27" t="s">
        <v>1926</v>
      </c>
      <c r="F183" s="28" t="s">
        <v>331</v>
      </c>
      <c r="G183" s="29">
        <v>60000</v>
      </c>
      <c r="H183" s="28">
        <v>0.001</v>
      </c>
      <c r="I183" s="30">
        <f>ROUND(G183*H183,P4)</f>
        <v>0</v>
      </c>
      <c r="L183" s="31">
        <v>0</v>
      </c>
      <c r="M183" s="24">
        <f>ROUND(G183*L183,P4)</f>
        <v>0</v>
      </c>
      <c r="N183" s="25" t="s">
        <v>185</v>
      </c>
      <c r="O183" s="32">
        <f>M183*AA183</f>
        <v>0</v>
      </c>
      <c r="P183" s="1">
        <v>3</v>
      </c>
      <c r="AA183" s="1">
        <f>IF(P183=1,$O$3,IF(P183=2,$O$4,$O$5))</f>
        <v>0</v>
      </c>
    </row>
    <row r="184">
      <c r="A184" s="1" t="s">
        <v>171</v>
      </c>
      <c r="E184" s="27" t="s">
        <v>1926</v>
      </c>
    </row>
    <row r="185">
      <c r="A185" s="1" t="s">
        <v>172</v>
      </c>
    </row>
    <row r="186">
      <c r="A186" s="1" t="s">
        <v>173</v>
      </c>
      <c r="E186" s="27" t="s">
        <v>167</v>
      </c>
    </row>
    <row r="187">
      <c r="A187" s="1" t="s">
        <v>165</v>
      </c>
      <c r="B187" s="1">
        <v>35</v>
      </c>
      <c r="C187" s="26" t="s">
        <v>1927</v>
      </c>
      <c r="D187" t="s">
        <v>167</v>
      </c>
      <c r="E187" s="27" t="s">
        <v>1928</v>
      </c>
      <c r="F187" s="28" t="s">
        <v>201</v>
      </c>
      <c r="G187" s="29">
        <v>125</v>
      </c>
      <c r="H187" s="28">
        <v>0</v>
      </c>
      <c r="I187" s="30">
        <f>ROUND(G187*H187,P4)</f>
        <v>0</v>
      </c>
      <c r="L187" s="31">
        <v>0</v>
      </c>
      <c r="M187" s="24">
        <f>ROUND(G187*L187,P4)</f>
        <v>0</v>
      </c>
      <c r="N187" s="25" t="s">
        <v>170</v>
      </c>
      <c r="O187" s="32">
        <f>M187*AA187</f>
        <v>0</v>
      </c>
      <c r="P187" s="1">
        <v>3</v>
      </c>
      <c r="AA187" s="1">
        <f>IF(P187=1,$O$3,IF(P187=2,$O$4,$O$5))</f>
        <v>0</v>
      </c>
    </row>
    <row r="188">
      <c r="A188" s="1" t="s">
        <v>171</v>
      </c>
      <c r="E188" s="27" t="s">
        <v>1928</v>
      </c>
    </row>
    <row r="189">
      <c r="A189" s="1" t="s">
        <v>172</v>
      </c>
    </row>
    <row r="190">
      <c r="A190" s="1" t="s">
        <v>173</v>
      </c>
      <c r="E190" s="27" t="s">
        <v>167</v>
      </c>
    </row>
    <row r="191">
      <c r="A191" s="1" t="s">
        <v>165</v>
      </c>
      <c r="B191" s="1">
        <v>14</v>
      </c>
      <c r="C191" s="26" t="s">
        <v>1929</v>
      </c>
      <c r="D191" t="s">
        <v>167</v>
      </c>
      <c r="E191" s="27" t="s">
        <v>1930</v>
      </c>
      <c r="F191" s="28" t="s">
        <v>201</v>
      </c>
      <c r="G191" s="29">
        <v>96</v>
      </c>
      <c r="H191" s="28">
        <v>0</v>
      </c>
      <c r="I191" s="30">
        <f>ROUND(G191*H191,P4)</f>
        <v>0</v>
      </c>
      <c r="L191" s="31">
        <v>0</v>
      </c>
      <c r="M191" s="24">
        <f>ROUND(G191*L191,P4)</f>
        <v>0</v>
      </c>
      <c r="N191" s="25" t="s">
        <v>170</v>
      </c>
      <c r="O191" s="32">
        <f>M191*AA191</f>
        <v>0</v>
      </c>
      <c r="P191" s="1">
        <v>3</v>
      </c>
      <c r="AA191" s="1">
        <f>IF(P191=1,$O$3,IF(P191=2,$O$4,$O$5))</f>
        <v>0</v>
      </c>
    </row>
    <row r="192">
      <c r="A192" s="1" t="s">
        <v>171</v>
      </c>
      <c r="E192" s="27" t="s">
        <v>1930</v>
      </c>
    </row>
    <row r="193">
      <c r="A193" s="1" t="s">
        <v>172</v>
      </c>
    </row>
    <row r="194">
      <c r="A194" s="1" t="s">
        <v>173</v>
      </c>
      <c r="E194" s="27" t="s">
        <v>167</v>
      </c>
    </row>
    <row r="195" ht="25.5">
      <c r="A195" s="1" t="s">
        <v>165</v>
      </c>
      <c r="B195" s="1">
        <v>43</v>
      </c>
      <c r="C195" s="26" t="s">
        <v>1931</v>
      </c>
      <c r="D195" t="s">
        <v>167</v>
      </c>
      <c r="E195" s="27" t="s">
        <v>1932</v>
      </c>
      <c r="F195" s="28" t="s">
        <v>201</v>
      </c>
      <c r="G195" s="29">
        <v>1</v>
      </c>
      <c r="H195" s="28">
        <v>0</v>
      </c>
      <c r="I195" s="30">
        <f>ROUND(G195*H195,P4)</f>
        <v>0</v>
      </c>
      <c r="L195" s="31">
        <v>0</v>
      </c>
      <c r="M195" s="24">
        <f>ROUND(G195*L195,P4)</f>
        <v>0</v>
      </c>
      <c r="N195" s="25" t="s">
        <v>185</v>
      </c>
      <c r="O195" s="32">
        <f>M195*AA195</f>
        <v>0</v>
      </c>
      <c r="P195" s="1">
        <v>3</v>
      </c>
      <c r="AA195" s="1">
        <f>IF(P195=1,$O$3,IF(P195=2,$O$4,$O$5))</f>
        <v>0</v>
      </c>
    </row>
    <row r="196" ht="25.5">
      <c r="A196" s="1" t="s">
        <v>171</v>
      </c>
      <c r="E196" s="27" t="s">
        <v>1932</v>
      </c>
    </row>
    <row r="197">
      <c r="A197" s="1" t="s">
        <v>172</v>
      </c>
    </row>
    <row r="198">
      <c r="A198" s="1" t="s">
        <v>173</v>
      </c>
      <c r="E198" s="27" t="s">
        <v>167</v>
      </c>
    </row>
    <row r="199" ht="25.5">
      <c r="A199" s="1" t="s">
        <v>165</v>
      </c>
      <c r="B199" s="1">
        <v>45</v>
      </c>
      <c r="C199" s="26" t="s">
        <v>1933</v>
      </c>
      <c r="D199" t="s">
        <v>167</v>
      </c>
      <c r="E199" s="27" t="s">
        <v>1934</v>
      </c>
      <c r="F199" s="28" t="s">
        <v>192</v>
      </c>
      <c r="G199" s="29">
        <v>260</v>
      </c>
      <c r="H199" s="28">
        <v>0</v>
      </c>
      <c r="I199" s="30">
        <f>ROUND(G199*H199,P4)</f>
        <v>0</v>
      </c>
      <c r="L199" s="31">
        <v>0</v>
      </c>
      <c r="M199" s="24">
        <f>ROUND(G199*L199,P4)</f>
        <v>0</v>
      </c>
      <c r="N199" s="25" t="s">
        <v>185</v>
      </c>
      <c r="O199" s="32">
        <f>M199*AA199</f>
        <v>0</v>
      </c>
      <c r="P199" s="1">
        <v>3</v>
      </c>
      <c r="AA199" s="1">
        <f>IF(P199=1,$O$3,IF(P199=2,$O$4,$O$5))</f>
        <v>0</v>
      </c>
    </row>
    <row r="200" ht="25.5">
      <c r="A200" s="1" t="s">
        <v>171</v>
      </c>
      <c r="E200" s="27" t="s">
        <v>1934</v>
      </c>
    </row>
    <row r="201">
      <c r="A201" s="1" t="s">
        <v>172</v>
      </c>
    </row>
    <row r="202">
      <c r="A202" s="1" t="s">
        <v>173</v>
      </c>
      <c r="E202" s="27" t="s">
        <v>167</v>
      </c>
    </row>
    <row r="203" ht="25.5">
      <c r="A203" s="1" t="s">
        <v>165</v>
      </c>
      <c r="B203" s="1">
        <v>34</v>
      </c>
      <c r="C203" s="26" t="s">
        <v>1935</v>
      </c>
      <c r="D203" t="s">
        <v>167</v>
      </c>
      <c r="E203" s="27" t="s">
        <v>1936</v>
      </c>
      <c r="F203" s="28" t="s">
        <v>192</v>
      </c>
      <c r="G203" s="29">
        <v>11</v>
      </c>
      <c r="H203" s="28">
        <v>0</v>
      </c>
      <c r="I203" s="30">
        <f>ROUND(G203*H203,P4)</f>
        <v>0</v>
      </c>
      <c r="L203" s="31">
        <v>0</v>
      </c>
      <c r="M203" s="24">
        <f>ROUND(G203*L203,P4)</f>
        <v>0</v>
      </c>
      <c r="N203" s="25" t="s">
        <v>185</v>
      </c>
      <c r="O203" s="32">
        <f>M203*AA203</f>
        <v>0</v>
      </c>
      <c r="P203" s="1">
        <v>3</v>
      </c>
      <c r="AA203" s="1">
        <f>IF(P203=1,$O$3,IF(P203=2,$O$4,$O$5))</f>
        <v>0</v>
      </c>
    </row>
    <row r="204" ht="25.5">
      <c r="A204" s="1" t="s">
        <v>171</v>
      </c>
      <c r="E204" s="27" t="s">
        <v>1936</v>
      </c>
    </row>
    <row r="205">
      <c r="A205" s="1" t="s">
        <v>172</v>
      </c>
    </row>
    <row r="206">
      <c r="A206" s="1" t="s">
        <v>173</v>
      </c>
      <c r="E206" s="27" t="s">
        <v>167</v>
      </c>
    </row>
    <row r="207">
      <c r="A207" s="1" t="s">
        <v>165</v>
      </c>
      <c r="B207" s="1">
        <v>22</v>
      </c>
      <c r="C207" s="26" t="s">
        <v>1937</v>
      </c>
      <c r="D207" t="s">
        <v>167</v>
      </c>
      <c r="E207" s="27" t="s">
        <v>1938</v>
      </c>
      <c r="F207" s="28" t="s">
        <v>192</v>
      </c>
      <c r="G207" s="29">
        <v>190</v>
      </c>
      <c r="H207" s="28">
        <v>0</v>
      </c>
      <c r="I207" s="30">
        <f>ROUND(G207*H207,P4)</f>
        <v>0</v>
      </c>
      <c r="L207" s="31">
        <v>0</v>
      </c>
      <c r="M207" s="24">
        <f>ROUND(G207*L207,P4)</f>
        <v>0</v>
      </c>
      <c r="N207" s="25" t="s">
        <v>185</v>
      </c>
      <c r="O207" s="32">
        <f>M207*AA207</f>
        <v>0</v>
      </c>
      <c r="P207" s="1">
        <v>3</v>
      </c>
      <c r="AA207" s="1">
        <f>IF(P207=1,$O$3,IF(P207=2,$O$4,$O$5))</f>
        <v>0</v>
      </c>
    </row>
    <row r="208">
      <c r="A208" s="1" t="s">
        <v>171</v>
      </c>
      <c r="E208" s="27" t="s">
        <v>1938</v>
      </c>
    </row>
    <row r="209">
      <c r="A209" s="1" t="s">
        <v>172</v>
      </c>
    </row>
    <row r="210">
      <c r="A210" s="1" t="s">
        <v>173</v>
      </c>
      <c r="E210" s="27" t="s">
        <v>167</v>
      </c>
    </row>
    <row r="211">
      <c r="A211" s="1" t="s">
        <v>165</v>
      </c>
      <c r="B211" s="1">
        <v>7</v>
      </c>
      <c r="C211" s="26" t="s">
        <v>1939</v>
      </c>
      <c r="D211" t="s">
        <v>167</v>
      </c>
      <c r="E211" s="27" t="s">
        <v>1940</v>
      </c>
      <c r="F211" s="28" t="s">
        <v>192</v>
      </c>
      <c r="G211" s="29">
        <v>150</v>
      </c>
      <c r="H211" s="28">
        <v>0</v>
      </c>
      <c r="I211" s="30">
        <f>ROUND(G211*H211,P4)</f>
        <v>0</v>
      </c>
      <c r="L211" s="31">
        <v>0</v>
      </c>
      <c r="M211" s="24">
        <f>ROUND(G211*L211,P4)</f>
        <v>0</v>
      </c>
      <c r="N211" s="25" t="s">
        <v>185</v>
      </c>
      <c r="O211" s="32">
        <f>M211*AA211</f>
        <v>0</v>
      </c>
      <c r="P211" s="1">
        <v>3</v>
      </c>
      <c r="AA211" s="1">
        <f>IF(P211=1,$O$3,IF(P211=2,$O$4,$O$5))</f>
        <v>0</v>
      </c>
    </row>
    <row r="212">
      <c r="A212" s="1" t="s">
        <v>171</v>
      </c>
      <c r="E212" s="27" t="s">
        <v>1940</v>
      </c>
    </row>
    <row r="213">
      <c r="A213" s="1" t="s">
        <v>172</v>
      </c>
    </row>
    <row r="214">
      <c r="A214" s="1" t="s">
        <v>173</v>
      </c>
      <c r="E214" s="27" t="s">
        <v>167</v>
      </c>
    </row>
    <row r="215">
      <c r="A215" s="1" t="s">
        <v>165</v>
      </c>
      <c r="B215" s="1">
        <v>48</v>
      </c>
      <c r="C215" s="26" t="s">
        <v>1941</v>
      </c>
      <c r="D215" t="s">
        <v>167</v>
      </c>
      <c r="E215" s="27" t="s">
        <v>1942</v>
      </c>
      <c r="F215" s="28" t="s">
        <v>201</v>
      </c>
      <c r="G215" s="29">
        <v>134</v>
      </c>
      <c r="H215" s="28">
        <v>0</v>
      </c>
      <c r="I215" s="30">
        <f>ROUND(G215*H215,P4)</f>
        <v>0</v>
      </c>
      <c r="L215" s="31">
        <v>0</v>
      </c>
      <c r="M215" s="24">
        <f>ROUND(G215*L215,P4)</f>
        <v>0</v>
      </c>
      <c r="N215" s="25" t="s">
        <v>185</v>
      </c>
      <c r="O215" s="32">
        <f>M215*AA215</f>
        <v>0</v>
      </c>
      <c r="P215" s="1">
        <v>3</v>
      </c>
      <c r="AA215" s="1">
        <f>IF(P215=1,$O$3,IF(P215=2,$O$4,$O$5))</f>
        <v>0</v>
      </c>
    </row>
    <row r="216">
      <c r="A216" s="1" t="s">
        <v>171</v>
      </c>
      <c r="E216" s="27" t="s">
        <v>1942</v>
      </c>
    </row>
    <row r="217">
      <c r="A217" s="1" t="s">
        <v>172</v>
      </c>
    </row>
    <row r="218">
      <c r="A218" s="1" t="s">
        <v>173</v>
      </c>
      <c r="E218" s="27" t="s">
        <v>167</v>
      </c>
    </row>
    <row r="219">
      <c r="A219" s="1" t="s">
        <v>165</v>
      </c>
      <c r="B219" s="1">
        <v>49</v>
      </c>
      <c r="C219" s="26" t="s">
        <v>1943</v>
      </c>
      <c r="D219" t="s">
        <v>167</v>
      </c>
      <c r="E219" s="27" t="s">
        <v>1944</v>
      </c>
      <c r="F219" s="28" t="s">
        <v>201</v>
      </c>
      <c r="G219" s="29">
        <v>371</v>
      </c>
      <c r="H219" s="28">
        <v>0</v>
      </c>
      <c r="I219" s="30">
        <f>ROUND(G219*H219,P4)</f>
        <v>0</v>
      </c>
      <c r="L219" s="31">
        <v>0</v>
      </c>
      <c r="M219" s="24">
        <f>ROUND(G219*L219,P4)</f>
        <v>0</v>
      </c>
      <c r="N219" s="25" t="s">
        <v>185</v>
      </c>
      <c r="O219" s="32">
        <f>M219*AA219</f>
        <v>0</v>
      </c>
      <c r="P219" s="1">
        <v>3</v>
      </c>
      <c r="AA219" s="1">
        <f>IF(P219=1,$O$3,IF(P219=2,$O$4,$O$5))</f>
        <v>0</v>
      </c>
    </row>
    <row r="220">
      <c r="A220" s="1" t="s">
        <v>171</v>
      </c>
      <c r="E220" s="27" t="s">
        <v>1944</v>
      </c>
    </row>
    <row r="221">
      <c r="A221" s="1" t="s">
        <v>172</v>
      </c>
    </row>
    <row r="222">
      <c r="A222" s="1" t="s">
        <v>173</v>
      </c>
      <c r="E222" s="27" t="s">
        <v>167</v>
      </c>
    </row>
    <row r="223">
      <c r="A223" s="1" t="s">
        <v>165</v>
      </c>
      <c r="B223" s="1">
        <v>19</v>
      </c>
      <c r="C223" s="26" t="s">
        <v>1945</v>
      </c>
      <c r="D223" t="s">
        <v>167</v>
      </c>
      <c r="E223" s="27" t="s">
        <v>1946</v>
      </c>
      <c r="F223" s="28" t="s">
        <v>201</v>
      </c>
      <c r="G223" s="29">
        <v>3</v>
      </c>
      <c r="H223" s="28">
        <v>0</v>
      </c>
      <c r="I223" s="30">
        <f>ROUND(G223*H223,P4)</f>
        <v>0</v>
      </c>
      <c r="L223" s="31">
        <v>0</v>
      </c>
      <c r="M223" s="24">
        <f>ROUND(G223*L223,P4)</f>
        <v>0</v>
      </c>
      <c r="N223" s="25" t="s">
        <v>185</v>
      </c>
      <c r="O223" s="32">
        <f>M223*AA223</f>
        <v>0</v>
      </c>
      <c r="P223" s="1">
        <v>3</v>
      </c>
      <c r="AA223" s="1">
        <f>IF(P223=1,$O$3,IF(P223=2,$O$4,$O$5))</f>
        <v>0</v>
      </c>
    </row>
    <row r="224">
      <c r="A224" s="1" t="s">
        <v>171</v>
      </c>
      <c r="E224" s="27" t="s">
        <v>1946</v>
      </c>
    </row>
    <row r="225">
      <c r="A225" s="1" t="s">
        <v>172</v>
      </c>
    </row>
    <row r="226">
      <c r="A226" s="1" t="s">
        <v>173</v>
      </c>
      <c r="E226" s="27" t="s">
        <v>167</v>
      </c>
    </row>
    <row r="227">
      <c r="A227" s="1" t="s">
        <v>165</v>
      </c>
      <c r="B227" s="1">
        <v>52</v>
      </c>
      <c r="C227" s="26" t="s">
        <v>1947</v>
      </c>
      <c r="D227" t="s">
        <v>167</v>
      </c>
      <c r="E227" s="27" t="s">
        <v>1948</v>
      </c>
      <c r="F227" s="28" t="s">
        <v>201</v>
      </c>
      <c r="G227" s="29">
        <v>9</v>
      </c>
      <c r="H227" s="28">
        <v>0</v>
      </c>
      <c r="I227" s="30">
        <f>ROUND(G227*H227,P4)</f>
        <v>0</v>
      </c>
      <c r="L227" s="31">
        <v>0</v>
      </c>
      <c r="M227" s="24">
        <f>ROUND(G227*L227,P4)</f>
        <v>0</v>
      </c>
      <c r="N227" s="25" t="s">
        <v>185</v>
      </c>
      <c r="O227" s="32">
        <f>M227*AA227</f>
        <v>0</v>
      </c>
      <c r="P227" s="1">
        <v>3</v>
      </c>
      <c r="AA227" s="1">
        <f>IF(P227=1,$O$3,IF(P227=2,$O$4,$O$5))</f>
        <v>0</v>
      </c>
    </row>
    <row r="228">
      <c r="A228" s="1" t="s">
        <v>171</v>
      </c>
      <c r="E228" s="27" t="s">
        <v>1948</v>
      </c>
    </row>
    <row r="229">
      <c r="A229" s="1" t="s">
        <v>172</v>
      </c>
    </row>
    <row r="230">
      <c r="A230" s="1" t="s">
        <v>173</v>
      </c>
      <c r="E230" s="27" t="s">
        <v>167</v>
      </c>
    </row>
    <row r="231">
      <c r="A231" s="1" t="s">
        <v>165</v>
      </c>
      <c r="B231" s="1">
        <v>53</v>
      </c>
      <c r="C231" s="26" t="s">
        <v>1949</v>
      </c>
      <c r="D231" t="s">
        <v>167</v>
      </c>
      <c r="E231" s="27" t="s">
        <v>1950</v>
      </c>
      <c r="F231" s="28" t="s">
        <v>328</v>
      </c>
      <c r="G231" s="29">
        <v>1</v>
      </c>
      <c r="H231" s="28">
        <v>0</v>
      </c>
      <c r="I231" s="30">
        <f>ROUND(G231*H231,P4)</f>
        <v>0</v>
      </c>
      <c r="L231" s="31">
        <v>0</v>
      </c>
      <c r="M231" s="24">
        <f>ROUND(G231*L231,P4)</f>
        <v>0</v>
      </c>
      <c r="N231" s="25" t="s">
        <v>185</v>
      </c>
      <c r="O231" s="32">
        <f>M231*AA231</f>
        <v>0</v>
      </c>
      <c r="P231" s="1">
        <v>3</v>
      </c>
      <c r="AA231" s="1">
        <f>IF(P231=1,$O$3,IF(P231=2,$O$4,$O$5))</f>
        <v>0</v>
      </c>
    </row>
    <row r="232">
      <c r="A232" s="1" t="s">
        <v>171</v>
      </c>
      <c r="E232" s="27" t="s">
        <v>1950</v>
      </c>
    </row>
    <row r="233">
      <c r="A233" s="1" t="s">
        <v>172</v>
      </c>
    </row>
    <row r="234">
      <c r="A234" s="1" t="s">
        <v>173</v>
      </c>
      <c r="E234" s="27" t="s">
        <v>167</v>
      </c>
    </row>
    <row r="235">
      <c r="A235" s="1" t="s">
        <v>165</v>
      </c>
      <c r="B235" s="1">
        <v>38</v>
      </c>
      <c r="C235" s="26" t="s">
        <v>1951</v>
      </c>
      <c r="D235" t="s">
        <v>167</v>
      </c>
      <c r="E235" s="27" t="s">
        <v>1952</v>
      </c>
      <c r="F235" s="28" t="s">
        <v>201</v>
      </c>
      <c r="G235" s="29">
        <v>11</v>
      </c>
      <c r="H235" s="28">
        <v>0</v>
      </c>
      <c r="I235" s="30">
        <f>ROUND(G235*H235,P4)</f>
        <v>0</v>
      </c>
      <c r="L235" s="31">
        <v>0</v>
      </c>
      <c r="M235" s="24">
        <f>ROUND(G235*L235,P4)</f>
        <v>0</v>
      </c>
      <c r="N235" s="25" t="s">
        <v>185</v>
      </c>
      <c r="O235" s="32">
        <f>M235*AA235</f>
        <v>0</v>
      </c>
      <c r="P235" s="1">
        <v>3</v>
      </c>
      <c r="AA235" s="1">
        <f>IF(P235=1,$O$3,IF(P235=2,$O$4,$O$5))</f>
        <v>0</v>
      </c>
    </row>
    <row r="236">
      <c r="A236" s="1" t="s">
        <v>171</v>
      </c>
      <c r="E236" s="27" t="s">
        <v>1952</v>
      </c>
    </row>
    <row r="237">
      <c r="A237" s="1" t="s">
        <v>172</v>
      </c>
    </row>
    <row r="238">
      <c r="A238" s="1" t="s">
        <v>173</v>
      </c>
      <c r="E238" s="27" t="s">
        <v>167</v>
      </c>
    </row>
    <row r="239">
      <c r="A239" s="1" t="s">
        <v>165</v>
      </c>
      <c r="B239" s="1">
        <v>10</v>
      </c>
      <c r="C239" s="26" t="s">
        <v>1953</v>
      </c>
      <c r="D239" t="s">
        <v>167</v>
      </c>
      <c r="E239" s="27" t="s">
        <v>1954</v>
      </c>
      <c r="F239" s="28" t="s">
        <v>201</v>
      </c>
      <c r="G239" s="29">
        <v>6</v>
      </c>
      <c r="H239" s="28">
        <v>0</v>
      </c>
      <c r="I239" s="30">
        <f>ROUND(G239*H239,P4)</f>
        <v>0</v>
      </c>
      <c r="L239" s="31">
        <v>0</v>
      </c>
      <c r="M239" s="24">
        <f>ROUND(G239*L239,P4)</f>
        <v>0</v>
      </c>
      <c r="N239" s="25" t="s">
        <v>185</v>
      </c>
      <c r="O239" s="32">
        <f>M239*AA239</f>
        <v>0</v>
      </c>
      <c r="P239" s="1">
        <v>3</v>
      </c>
      <c r="AA239" s="1">
        <f>IF(P239=1,$O$3,IF(P239=2,$O$4,$O$5))</f>
        <v>0</v>
      </c>
    </row>
    <row r="240">
      <c r="A240" s="1" t="s">
        <v>171</v>
      </c>
      <c r="E240" s="27" t="s">
        <v>1954</v>
      </c>
    </row>
    <row r="241">
      <c r="A241" s="1" t="s">
        <v>172</v>
      </c>
    </row>
    <row r="242">
      <c r="A242" s="1" t="s">
        <v>173</v>
      </c>
      <c r="E242" s="27" t="s">
        <v>167</v>
      </c>
    </row>
    <row r="243">
      <c r="A243" s="1" t="s">
        <v>165</v>
      </c>
      <c r="B243" s="1">
        <v>15</v>
      </c>
      <c r="C243" s="26" t="s">
        <v>1955</v>
      </c>
      <c r="D243" t="s">
        <v>167</v>
      </c>
      <c r="E243" s="27" t="s">
        <v>1956</v>
      </c>
      <c r="F243" s="28" t="s">
        <v>201</v>
      </c>
      <c r="G243" s="29">
        <v>96</v>
      </c>
      <c r="H243" s="28">
        <v>0</v>
      </c>
      <c r="I243" s="30">
        <f>ROUND(G243*H243,P4)</f>
        <v>0</v>
      </c>
      <c r="L243" s="31">
        <v>0</v>
      </c>
      <c r="M243" s="24">
        <f>ROUND(G243*L243,P4)</f>
        <v>0</v>
      </c>
      <c r="N243" s="25" t="s">
        <v>170</v>
      </c>
      <c r="O243" s="32">
        <f>M243*AA243</f>
        <v>0</v>
      </c>
      <c r="P243" s="1">
        <v>3</v>
      </c>
      <c r="AA243" s="1">
        <f>IF(P243=1,$O$3,IF(P243=2,$O$4,$O$5))</f>
        <v>0</v>
      </c>
    </row>
    <row r="244">
      <c r="A244" s="1" t="s">
        <v>171</v>
      </c>
      <c r="E244" s="27" t="s">
        <v>1956</v>
      </c>
    </row>
    <row r="245">
      <c r="A245" s="1" t="s">
        <v>172</v>
      </c>
    </row>
    <row r="246">
      <c r="A246" s="1" t="s">
        <v>173</v>
      </c>
      <c r="E246" s="27" t="s">
        <v>167</v>
      </c>
    </row>
    <row r="247">
      <c r="A247" s="1" t="s">
        <v>165</v>
      </c>
      <c r="B247" s="1">
        <v>60</v>
      </c>
      <c r="C247" s="26" t="s">
        <v>1957</v>
      </c>
      <c r="D247" t="s">
        <v>167</v>
      </c>
      <c r="E247" s="27" t="s">
        <v>1958</v>
      </c>
      <c r="F247" s="28" t="s">
        <v>184</v>
      </c>
      <c r="G247" s="29">
        <v>60</v>
      </c>
      <c r="H247" s="28">
        <v>0</v>
      </c>
      <c r="I247" s="30">
        <f>ROUND(G247*H247,P4)</f>
        <v>0</v>
      </c>
      <c r="L247" s="31">
        <v>0</v>
      </c>
      <c r="M247" s="24">
        <f>ROUND(G247*L247,P4)</f>
        <v>0</v>
      </c>
      <c r="N247" s="25" t="s">
        <v>1959</v>
      </c>
      <c r="O247" s="32">
        <f>M247*AA247</f>
        <v>0</v>
      </c>
      <c r="P247" s="1">
        <v>3</v>
      </c>
      <c r="AA247" s="1">
        <f>IF(P247=1,$O$3,IF(P247=2,$O$4,$O$5))</f>
        <v>0</v>
      </c>
    </row>
    <row r="248">
      <c r="A248" s="1" t="s">
        <v>171</v>
      </c>
      <c r="E248" s="27" t="s">
        <v>1958</v>
      </c>
    </row>
    <row r="249">
      <c r="A249" s="1" t="s">
        <v>172</v>
      </c>
    </row>
    <row r="250">
      <c r="A250" s="1" t="s">
        <v>173</v>
      </c>
      <c r="E250" s="27" t="s">
        <v>167</v>
      </c>
    </row>
    <row r="251">
      <c r="A251" s="1" t="s">
        <v>162</v>
      </c>
      <c r="C251" s="22" t="s">
        <v>325</v>
      </c>
      <c r="E251" s="23" t="s">
        <v>326</v>
      </c>
      <c r="L251" s="24">
        <f>SUMIFS(L252:L255,A252:A255,"P")</f>
        <v>0</v>
      </c>
      <c r="M251" s="24">
        <f>SUMIFS(M252:M255,A252:A255,"P")</f>
        <v>0</v>
      </c>
      <c r="N251" s="25"/>
    </row>
    <row r="252">
      <c r="A252" s="1" t="s">
        <v>165</v>
      </c>
      <c r="B252" s="1">
        <v>61</v>
      </c>
      <c r="C252" s="26" t="s">
        <v>1960</v>
      </c>
      <c r="D252" t="s">
        <v>167</v>
      </c>
      <c r="E252" s="27" t="s">
        <v>1961</v>
      </c>
      <c r="F252" s="28" t="s">
        <v>169</v>
      </c>
      <c r="G252" s="29">
        <v>1</v>
      </c>
      <c r="H252" s="28">
        <v>0</v>
      </c>
      <c r="I252" s="30">
        <f>ROUND(G252*H252,P4)</f>
        <v>0</v>
      </c>
      <c r="L252" s="31">
        <v>0</v>
      </c>
      <c r="M252" s="24">
        <f>ROUND(G252*L252,P4)</f>
        <v>0</v>
      </c>
      <c r="N252" s="25" t="s">
        <v>170</v>
      </c>
      <c r="O252" s="32">
        <f>M252*AA252</f>
        <v>0</v>
      </c>
      <c r="P252" s="1">
        <v>3</v>
      </c>
      <c r="AA252" s="1">
        <f>IF(P252=1,$O$3,IF(P252=2,$O$4,$O$5))</f>
        <v>0</v>
      </c>
    </row>
    <row r="253">
      <c r="A253" s="1" t="s">
        <v>171</v>
      </c>
      <c r="E253" s="27" t="s">
        <v>1961</v>
      </c>
    </row>
    <row r="254">
      <c r="A254" s="1" t="s">
        <v>172</v>
      </c>
    </row>
    <row r="255">
      <c r="A255" s="1" t="s">
        <v>173</v>
      </c>
      <c r="E255" s="27" t="s">
        <v>167</v>
      </c>
    </row>
    <row r="256">
      <c r="A256" s="1" t="s">
        <v>162</v>
      </c>
      <c r="C256" s="22" t="s">
        <v>180</v>
      </c>
      <c r="E256" s="23" t="s">
        <v>181</v>
      </c>
      <c r="L256" s="24">
        <f>SUMIFS(L257:L260,A257:A260,"P")</f>
        <v>0</v>
      </c>
      <c r="M256" s="24">
        <f>SUMIFS(M257:M260,A257:A260,"P")</f>
        <v>0</v>
      </c>
      <c r="N256" s="25"/>
    </row>
    <row r="257" ht="25.5">
      <c r="A257" s="1" t="s">
        <v>165</v>
      </c>
      <c r="B257" s="1">
        <v>62</v>
      </c>
      <c r="C257" s="26" t="s">
        <v>182</v>
      </c>
      <c r="D257" t="s">
        <v>167</v>
      </c>
      <c r="E257" s="27" t="s">
        <v>183</v>
      </c>
      <c r="F257" s="28" t="s">
        <v>184</v>
      </c>
      <c r="G257" s="29">
        <v>10</v>
      </c>
      <c r="H257" s="28">
        <v>0</v>
      </c>
      <c r="I257" s="30">
        <f>ROUND(G257*H257,P4)</f>
        <v>0</v>
      </c>
      <c r="L257" s="31">
        <v>0</v>
      </c>
      <c r="M257" s="24">
        <f>ROUND(G257*L257,P4)</f>
        <v>0</v>
      </c>
      <c r="N257" s="25" t="s">
        <v>185</v>
      </c>
      <c r="O257" s="32">
        <f>M257*AA257</f>
        <v>0</v>
      </c>
      <c r="P257" s="1">
        <v>3</v>
      </c>
      <c r="AA257" s="1">
        <f>IF(P257=1,$O$3,IF(P257=2,$O$4,$O$5))</f>
        <v>0</v>
      </c>
    </row>
    <row r="258" ht="25.5">
      <c r="A258" s="1" t="s">
        <v>171</v>
      </c>
      <c r="E258" s="27" t="s">
        <v>183</v>
      </c>
    </row>
    <row r="259">
      <c r="A259" s="1" t="s">
        <v>172</v>
      </c>
    </row>
    <row r="260">
      <c r="A260" s="1" t="s">
        <v>173</v>
      </c>
      <c r="E260" s="27" t="s">
        <v>167</v>
      </c>
    </row>
  </sheetData>
  <sheetProtection sheet="1" objects="1" scenarios="1" spinCount="100000" saltValue="Jw4L2G0WwKOJuWDwD1MYeA8rRZzWKoOkGhodWboROK/Y0yYg+DrayjXT5AqS/mQHbt2iUTEkXBjQDAnTUPB6Zw==" hashValue="QAOdnhLliJbd7SdkzeBw7phhGI5QDL2DwwBrQKPm6SE7she7tyaifYNqX8M658sFbUDj9/kD+KIVOEXNnNvjA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COUNTIFS(L8:L198,"=0",A8:A198,"P")+COUNTIFS(L8:L198,"",A8:A198,"P")+SUM(Q8:Q198)</f>
        <v>0</v>
      </c>
    </row>
    <row r="8">
      <c r="A8" s="1" t="s">
        <v>160</v>
      </c>
      <c r="C8" s="22" t="s">
        <v>1962</v>
      </c>
      <c r="E8" s="23" t="s">
        <v>49</v>
      </c>
      <c r="L8" s="24">
        <f>L9</f>
        <v>0</v>
      </c>
      <c r="M8" s="24">
        <f>M9</f>
        <v>0</v>
      </c>
      <c r="N8" s="25"/>
    </row>
    <row r="9">
      <c r="A9" s="1" t="s">
        <v>162</v>
      </c>
      <c r="C9" s="22" t="s">
        <v>1963</v>
      </c>
      <c r="E9" s="23" t="s">
        <v>1964</v>
      </c>
      <c r="L9" s="24">
        <f>SUMIFS(L10:L197,A10:A197,"P")</f>
        <v>0</v>
      </c>
      <c r="M9" s="24">
        <f>SUMIFS(M10:M197,A10:A197,"P")</f>
        <v>0</v>
      </c>
      <c r="N9" s="25"/>
    </row>
    <row r="10">
      <c r="A10" s="1" t="s">
        <v>165</v>
      </c>
      <c r="B10" s="1">
        <v>43</v>
      </c>
      <c r="C10" s="26" t="s">
        <v>1965</v>
      </c>
      <c r="D10" t="s">
        <v>167</v>
      </c>
      <c r="E10" s="27" t="s">
        <v>1966</v>
      </c>
      <c r="F10" s="28" t="s">
        <v>184</v>
      </c>
      <c r="G10" s="29">
        <v>8</v>
      </c>
      <c r="H10" s="28">
        <v>0</v>
      </c>
      <c r="I10" s="30">
        <f>ROUND(G10*H10,P4)</f>
        <v>0</v>
      </c>
      <c r="L10" s="31">
        <v>0</v>
      </c>
      <c r="M10" s="24">
        <f>ROUND(G10*L10,P4)</f>
        <v>0</v>
      </c>
      <c r="N10" s="25" t="s">
        <v>170</v>
      </c>
      <c r="O10" s="32">
        <f>M10*AA10</f>
        <v>0</v>
      </c>
      <c r="P10" s="1">
        <v>3</v>
      </c>
      <c r="AA10" s="1">
        <f>IF(P10=1,$O$3,IF(P10=2,$O$4,$O$5))</f>
        <v>0</v>
      </c>
    </row>
    <row r="11">
      <c r="A11" s="1" t="s">
        <v>171</v>
      </c>
      <c r="E11" s="27" t="s">
        <v>1966</v>
      </c>
    </row>
    <row r="12">
      <c r="A12" s="1" t="s">
        <v>172</v>
      </c>
    </row>
    <row r="13">
      <c r="A13" s="1" t="s">
        <v>173</v>
      </c>
      <c r="E13" s="27" t="s">
        <v>167</v>
      </c>
    </row>
    <row r="14">
      <c r="A14" s="1" t="s">
        <v>165</v>
      </c>
      <c r="B14" s="1">
        <v>44</v>
      </c>
      <c r="C14" s="26" t="s">
        <v>1967</v>
      </c>
      <c r="D14" t="s">
        <v>167</v>
      </c>
      <c r="E14" s="27" t="s">
        <v>1968</v>
      </c>
      <c r="F14" s="28" t="s">
        <v>184</v>
      </c>
      <c r="G14" s="29">
        <v>32</v>
      </c>
      <c r="H14" s="28">
        <v>0</v>
      </c>
      <c r="I14" s="30">
        <f>ROUND(G14*H14,P4)</f>
        <v>0</v>
      </c>
      <c r="L14" s="31">
        <v>0</v>
      </c>
      <c r="M14" s="24">
        <f>ROUND(G14*L14,P4)</f>
        <v>0</v>
      </c>
      <c r="N14" s="25" t="s">
        <v>170</v>
      </c>
      <c r="O14" s="32">
        <f>M14*AA14</f>
        <v>0</v>
      </c>
      <c r="P14" s="1">
        <v>3</v>
      </c>
      <c r="AA14" s="1">
        <f>IF(P14=1,$O$3,IF(P14=2,$O$4,$O$5))</f>
        <v>0</v>
      </c>
    </row>
    <row r="15">
      <c r="A15" s="1" t="s">
        <v>171</v>
      </c>
      <c r="E15" s="27" t="s">
        <v>1968</v>
      </c>
    </row>
    <row r="16">
      <c r="A16" s="1" t="s">
        <v>172</v>
      </c>
    </row>
    <row r="17">
      <c r="A17" s="1" t="s">
        <v>173</v>
      </c>
      <c r="E17" s="27" t="s">
        <v>167</v>
      </c>
    </row>
    <row r="18">
      <c r="A18" s="1" t="s">
        <v>165</v>
      </c>
      <c r="B18" s="1">
        <v>45</v>
      </c>
      <c r="C18" s="26" t="s">
        <v>1969</v>
      </c>
      <c r="D18" t="s">
        <v>167</v>
      </c>
      <c r="E18" s="27" t="s">
        <v>1970</v>
      </c>
      <c r="F18" s="28" t="s">
        <v>201</v>
      </c>
      <c r="G18" s="29">
        <v>1</v>
      </c>
      <c r="H18" s="28">
        <v>0</v>
      </c>
      <c r="I18" s="30">
        <f>ROUND(G18*H18,P4)</f>
        <v>0</v>
      </c>
      <c r="L18" s="31">
        <v>0</v>
      </c>
      <c r="M18" s="24">
        <f>ROUND(G18*L18,P4)</f>
        <v>0</v>
      </c>
      <c r="N18" s="25" t="s">
        <v>170</v>
      </c>
      <c r="O18" s="32">
        <f>M18*AA18</f>
        <v>0</v>
      </c>
      <c r="P18" s="1">
        <v>3</v>
      </c>
      <c r="AA18" s="1">
        <f>IF(P18=1,$O$3,IF(P18=2,$O$4,$O$5))</f>
        <v>0</v>
      </c>
    </row>
    <row r="19">
      <c r="A19" s="1" t="s">
        <v>171</v>
      </c>
      <c r="E19" s="27" t="s">
        <v>1970</v>
      </c>
    </row>
    <row r="20">
      <c r="A20" s="1" t="s">
        <v>172</v>
      </c>
    </row>
    <row r="21">
      <c r="A21" s="1" t="s">
        <v>173</v>
      </c>
      <c r="E21" s="27" t="s">
        <v>167</v>
      </c>
    </row>
    <row r="22" ht="25.5">
      <c r="A22" s="1" t="s">
        <v>165</v>
      </c>
      <c r="B22" s="1">
        <v>46</v>
      </c>
      <c r="C22" s="26" t="s">
        <v>1971</v>
      </c>
      <c r="D22" t="s">
        <v>167</v>
      </c>
      <c r="E22" s="27" t="s">
        <v>1972</v>
      </c>
      <c r="F22" s="28" t="s">
        <v>169</v>
      </c>
      <c r="G22" s="29">
        <v>1</v>
      </c>
      <c r="H22" s="28">
        <v>0</v>
      </c>
      <c r="I22" s="30">
        <f>ROUND(G22*H22,P4)</f>
        <v>0</v>
      </c>
      <c r="L22" s="31">
        <v>0</v>
      </c>
      <c r="M22" s="24">
        <f>ROUND(G22*L22,P4)</f>
        <v>0</v>
      </c>
      <c r="N22" s="25" t="s">
        <v>170</v>
      </c>
      <c r="O22" s="32">
        <f>M22*AA22</f>
        <v>0</v>
      </c>
      <c r="P22" s="1">
        <v>3</v>
      </c>
      <c r="AA22" s="1">
        <f>IF(P22=1,$O$3,IF(P22=2,$O$4,$O$5))</f>
        <v>0</v>
      </c>
    </row>
    <row r="23" ht="25.5">
      <c r="A23" s="1" t="s">
        <v>171</v>
      </c>
      <c r="E23" s="27" t="s">
        <v>1972</v>
      </c>
    </row>
    <row r="24">
      <c r="A24" s="1" t="s">
        <v>172</v>
      </c>
    </row>
    <row r="25">
      <c r="A25" s="1" t="s">
        <v>173</v>
      </c>
      <c r="E25" s="27" t="s">
        <v>167</v>
      </c>
    </row>
    <row r="26">
      <c r="A26" s="1" t="s">
        <v>165</v>
      </c>
      <c r="B26" s="1">
        <v>36</v>
      </c>
      <c r="C26" s="26" t="s">
        <v>1973</v>
      </c>
      <c r="D26" t="s">
        <v>167</v>
      </c>
      <c r="E26" s="27" t="s">
        <v>1974</v>
      </c>
      <c r="F26" s="28" t="s">
        <v>201</v>
      </c>
      <c r="G26" s="29">
        <v>40</v>
      </c>
      <c r="H26" s="28">
        <v>0</v>
      </c>
      <c r="I26" s="30">
        <f>ROUND(G26*H26,P4)</f>
        <v>0</v>
      </c>
      <c r="L26" s="31">
        <v>0</v>
      </c>
      <c r="M26" s="24">
        <f>ROUND(G26*L26,P4)</f>
        <v>0</v>
      </c>
      <c r="N26" s="25" t="s">
        <v>1975</v>
      </c>
      <c r="O26" s="32">
        <f>M26*AA26</f>
        <v>0</v>
      </c>
      <c r="P26" s="1">
        <v>3</v>
      </c>
      <c r="AA26" s="1">
        <f>IF(P26=1,$O$3,IF(P26=2,$O$4,$O$5))</f>
        <v>0</v>
      </c>
    </row>
    <row r="27">
      <c r="A27" s="1" t="s">
        <v>171</v>
      </c>
      <c r="E27" s="27" t="s">
        <v>1974</v>
      </c>
    </row>
    <row r="28">
      <c r="A28" s="1" t="s">
        <v>172</v>
      </c>
    </row>
    <row r="29">
      <c r="A29" s="1" t="s">
        <v>173</v>
      </c>
      <c r="E29" s="27" t="s">
        <v>167</v>
      </c>
    </row>
    <row r="30" ht="25.5">
      <c r="A30" s="1" t="s">
        <v>165</v>
      </c>
      <c r="B30" s="1">
        <v>29</v>
      </c>
      <c r="C30" s="26" t="s">
        <v>1976</v>
      </c>
      <c r="D30" t="s">
        <v>167</v>
      </c>
      <c r="E30" s="27" t="s">
        <v>1977</v>
      </c>
      <c r="F30" s="28" t="s">
        <v>192</v>
      </c>
      <c r="G30" s="29">
        <v>800</v>
      </c>
      <c r="H30" s="28">
        <v>0</v>
      </c>
      <c r="I30" s="30">
        <f>ROUND(G30*H30,P4)</f>
        <v>0</v>
      </c>
      <c r="L30" s="31">
        <v>0</v>
      </c>
      <c r="M30" s="24">
        <f>ROUND(G30*L30,P4)</f>
        <v>0</v>
      </c>
      <c r="N30" s="25" t="s">
        <v>1975</v>
      </c>
      <c r="O30" s="32">
        <f>M30*AA30</f>
        <v>0</v>
      </c>
      <c r="P30" s="1">
        <v>3</v>
      </c>
      <c r="AA30" s="1">
        <f>IF(P30=1,$O$3,IF(P30=2,$O$4,$O$5))</f>
        <v>0</v>
      </c>
    </row>
    <row r="31" ht="25.5">
      <c r="A31" s="1" t="s">
        <v>171</v>
      </c>
      <c r="E31" s="27" t="s">
        <v>1977</v>
      </c>
    </row>
    <row r="32">
      <c r="A32" s="1" t="s">
        <v>172</v>
      </c>
    </row>
    <row r="33">
      <c r="A33" s="1" t="s">
        <v>173</v>
      </c>
      <c r="E33" s="27" t="s">
        <v>167</v>
      </c>
    </row>
    <row r="34">
      <c r="A34" s="1" t="s">
        <v>165</v>
      </c>
      <c r="B34" s="1">
        <v>30</v>
      </c>
      <c r="C34" s="26" t="s">
        <v>1978</v>
      </c>
      <c r="D34" t="s">
        <v>167</v>
      </c>
      <c r="E34" s="27" t="s">
        <v>1979</v>
      </c>
      <c r="F34" s="28" t="s">
        <v>192</v>
      </c>
      <c r="G34" s="29">
        <v>300</v>
      </c>
      <c r="H34" s="28">
        <v>0</v>
      </c>
      <c r="I34" s="30">
        <f>ROUND(G34*H34,P4)</f>
        <v>0</v>
      </c>
      <c r="L34" s="31">
        <v>0</v>
      </c>
      <c r="M34" s="24">
        <f>ROUND(G34*L34,P4)</f>
        <v>0</v>
      </c>
      <c r="N34" s="25" t="s">
        <v>1975</v>
      </c>
      <c r="O34" s="32">
        <f>M34*AA34</f>
        <v>0</v>
      </c>
      <c r="P34" s="1">
        <v>3</v>
      </c>
      <c r="AA34" s="1">
        <f>IF(P34=1,$O$3,IF(P34=2,$O$4,$O$5))</f>
        <v>0</v>
      </c>
    </row>
    <row r="35">
      <c r="A35" s="1" t="s">
        <v>171</v>
      </c>
      <c r="E35" s="27" t="s">
        <v>1979</v>
      </c>
    </row>
    <row r="36">
      <c r="A36" s="1" t="s">
        <v>172</v>
      </c>
    </row>
    <row r="37">
      <c r="A37" s="1" t="s">
        <v>173</v>
      </c>
      <c r="E37" s="27" t="s">
        <v>167</v>
      </c>
    </row>
    <row r="38">
      <c r="A38" s="1" t="s">
        <v>165</v>
      </c>
      <c r="B38" s="1">
        <v>42</v>
      </c>
      <c r="C38" s="26" t="s">
        <v>1980</v>
      </c>
      <c r="D38" t="s">
        <v>167</v>
      </c>
      <c r="E38" s="27" t="s">
        <v>1981</v>
      </c>
      <c r="F38" s="28" t="s">
        <v>447</v>
      </c>
      <c r="G38" s="29">
        <v>1</v>
      </c>
      <c r="H38" s="28">
        <v>0</v>
      </c>
      <c r="I38" s="30">
        <f>ROUND(G38*H38,P4)</f>
        <v>0</v>
      </c>
      <c r="L38" s="31">
        <v>0</v>
      </c>
      <c r="M38" s="24">
        <f>ROUND(G38*L38,P4)</f>
        <v>0</v>
      </c>
      <c r="N38" s="25" t="s">
        <v>1975</v>
      </c>
      <c r="O38" s="32">
        <f>M38*AA38</f>
        <v>0</v>
      </c>
      <c r="P38" s="1">
        <v>3</v>
      </c>
      <c r="AA38" s="1">
        <f>IF(P38=1,$O$3,IF(P38=2,$O$4,$O$5))</f>
        <v>0</v>
      </c>
    </row>
    <row r="39">
      <c r="A39" s="1" t="s">
        <v>171</v>
      </c>
      <c r="E39" s="27" t="s">
        <v>1981</v>
      </c>
    </row>
    <row r="40">
      <c r="A40" s="1" t="s">
        <v>172</v>
      </c>
    </row>
    <row r="41">
      <c r="A41" s="1" t="s">
        <v>173</v>
      </c>
      <c r="E41" s="27" t="s">
        <v>167</v>
      </c>
    </row>
    <row r="42">
      <c r="A42" s="1" t="s">
        <v>165</v>
      </c>
      <c r="B42" s="1">
        <v>34</v>
      </c>
      <c r="C42" s="26" t="s">
        <v>1982</v>
      </c>
      <c r="D42" t="s">
        <v>167</v>
      </c>
      <c r="E42" s="27" t="s">
        <v>1983</v>
      </c>
      <c r="F42" s="28" t="s">
        <v>192</v>
      </c>
      <c r="G42" s="29">
        <v>250</v>
      </c>
      <c r="H42" s="28">
        <v>0</v>
      </c>
      <c r="I42" s="30">
        <f>ROUND(G42*H42,P4)</f>
        <v>0</v>
      </c>
      <c r="L42" s="31">
        <v>0</v>
      </c>
      <c r="M42" s="24">
        <f>ROUND(G42*L42,P4)</f>
        <v>0</v>
      </c>
      <c r="N42" s="25" t="s">
        <v>1975</v>
      </c>
      <c r="O42" s="32">
        <f>M42*AA42</f>
        <v>0</v>
      </c>
      <c r="P42" s="1">
        <v>3</v>
      </c>
      <c r="AA42" s="1">
        <f>IF(P42=1,$O$3,IF(P42=2,$O$4,$O$5))</f>
        <v>0</v>
      </c>
    </row>
    <row r="43">
      <c r="A43" s="1" t="s">
        <v>171</v>
      </c>
      <c r="E43" s="27" t="s">
        <v>1983</v>
      </c>
    </row>
    <row r="44">
      <c r="A44" s="1" t="s">
        <v>172</v>
      </c>
    </row>
    <row r="45">
      <c r="A45" s="1" t="s">
        <v>173</v>
      </c>
      <c r="E45" s="27" t="s">
        <v>167</v>
      </c>
    </row>
    <row r="46" ht="25.5">
      <c r="A46" s="1" t="s">
        <v>165</v>
      </c>
      <c r="B46" s="1">
        <v>35</v>
      </c>
      <c r="C46" s="26" t="s">
        <v>1984</v>
      </c>
      <c r="D46" t="s">
        <v>167</v>
      </c>
      <c r="E46" s="27" t="s">
        <v>1985</v>
      </c>
      <c r="F46" s="28" t="s">
        <v>201</v>
      </c>
      <c r="G46" s="29">
        <v>10</v>
      </c>
      <c r="H46" s="28">
        <v>0</v>
      </c>
      <c r="I46" s="30">
        <f>ROUND(G46*H46,P4)</f>
        <v>0</v>
      </c>
      <c r="L46" s="31">
        <v>0</v>
      </c>
      <c r="M46" s="24">
        <f>ROUND(G46*L46,P4)</f>
        <v>0</v>
      </c>
      <c r="N46" s="25" t="s">
        <v>1975</v>
      </c>
      <c r="O46" s="32">
        <f>M46*AA46</f>
        <v>0</v>
      </c>
      <c r="P46" s="1">
        <v>3</v>
      </c>
      <c r="AA46" s="1">
        <f>IF(P46=1,$O$3,IF(P46=2,$O$4,$O$5))</f>
        <v>0</v>
      </c>
    </row>
    <row r="47" ht="25.5">
      <c r="A47" s="1" t="s">
        <v>171</v>
      </c>
      <c r="E47" s="27" t="s">
        <v>1985</v>
      </c>
    </row>
    <row r="48">
      <c r="A48" s="1" t="s">
        <v>172</v>
      </c>
    </row>
    <row r="49">
      <c r="A49" s="1" t="s">
        <v>173</v>
      </c>
      <c r="E49" s="27" t="s">
        <v>167</v>
      </c>
    </row>
    <row r="50" ht="25.5">
      <c r="A50" s="1" t="s">
        <v>165</v>
      </c>
      <c r="B50" s="1">
        <v>47</v>
      </c>
      <c r="C50" s="26" t="s">
        <v>1986</v>
      </c>
      <c r="D50" t="s">
        <v>167</v>
      </c>
      <c r="E50" s="27" t="s">
        <v>1987</v>
      </c>
      <c r="F50" s="28" t="s">
        <v>201</v>
      </c>
      <c r="G50" s="29">
        <v>1</v>
      </c>
      <c r="H50" s="28">
        <v>0</v>
      </c>
      <c r="I50" s="30">
        <f>ROUND(G50*H50,P4)</f>
        <v>0</v>
      </c>
      <c r="L50" s="31">
        <v>0</v>
      </c>
      <c r="M50" s="24">
        <f>ROUND(G50*L50,P4)</f>
        <v>0</v>
      </c>
      <c r="N50" s="25" t="s">
        <v>1975</v>
      </c>
      <c r="O50" s="32">
        <f>M50*AA50</f>
        <v>0</v>
      </c>
      <c r="P50" s="1">
        <v>3</v>
      </c>
      <c r="AA50" s="1">
        <f>IF(P50=1,$O$3,IF(P50=2,$O$4,$O$5))</f>
        <v>0</v>
      </c>
    </row>
    <row r="51" ht="25.5">
      <c r="A51" s="1" t="s">
        <v>171</v>
      </c>
      <c r="E51" s="27" t="s">
        <v>1987</v>
      </c>
    </row>
    <row r="52">
      <c r="A52" s="1" t="s">
        <v>172</v>
      </c>
    </row>
    <row r="53">
      <c r="A53" s="1" t="s">
        <v>173</v>
      </c>
      <c r="E53" s="27" t="s">
        <v>167</v>
      </c>
    </row>
    <row r="54">
      <c r="A54" s="1" t="s">
        <v>165</v>
      </c>
      <c r="B54" s="1">
        <v>38</v>
      </c>
      <c r="C54" s="26" t="s">
        <v>1988</v>
      </c>
      <c r="D54" t="s">
        <v>167</v>
      </c>
      <c r="E54" s="27" t="s">
        <v>1989</v>
      </c>
      <c r="F54" s="28" t="s">
        <v>184</v>
      </c>
      <c r="G54" s="29">
        <v>8</v>
      </c>
      <c r="H54" s="28">
        <v>0</v>
      </c>
      <c r="I54" s="30">
        <f>ROUND(G54*H54,P4)</f>
        <v>0</v>
      </c>
      <c r="L54" s="31">
        <v>0</v>
      </c>
      <c r="M54" s="24">
        <f>ROUND(G54*L54,P4)</f>
        <v>0</v>
      </c>
      <c r="N54" s="25" t="s">
        <v>1975</v>
      </c>
      <c r="O54" s="32">
        <f>M54*AA54</f>
        <v>0</v>
      </c>
      <c r="P54" s="1">
        <v>3</v>
      </c>
      <c r="AA54" s="1">
        <f>IF(P54=1,$O$3,IF(P54=2,$O$4,$O$5))</f>
        <v>0</v>
      </c>
    </row>
    <row r="55">
      <c r="A55" s="1" t="s">
        <v>171</v>
      </c>
      <c r="E55" s="27" t="s">
        <v>1989</v>
      </c>
    </row>
    <row r="56">
      <c r="A56" s="1" t="s">
        <v>172</v>
      </c>
    </row>
    <row r="57">
      <c r="A57" s="1" t="s">
        <v>173</v>
      </c>
      <c r="E57" s="27" t="s">
        <v>167</v>
      </c>
    </row>
    <row r="58">
      <c r="A58" s="1" t="s">
        <v>165</v>
      </c>
      <c r="B58" s="1">
        <v>39</v>
      </c>
      <c r="C58" s="26" t="s">
        <v>1990</v>
      </c>
      <c r="D58" t="s">
        <v>167</v>
      </c>
      <c r="E58" s="27" t="s">
        <v>1991</v>
      </c>
      <c r="F58" s="28" t="s">
        <v>184</v>
      </c>
      <c r="G58" s="29">
        <v>16</v>
      </c>
      <c r="H58" s="28">
        <v>0</v>
      </c>
      <c r="I58" s="30">
        <f>ROUND(G58*H58,P4)</f>
        <v>0</v>
      </c>
      <c r="L58" s="31">
        <v>0</v>
      </c>
      <c r="M58" s="24">
        <f>ROUND(G58*L58,P4)</f>
        <v>0</v>
      </c>
      <c r="N58" s="25" t="s">
        <v>1975</v>
      </c>
      <c r="O58" s="32">
        <f>M58*AA58</f>
        <v>0</v>
      </c>
      <c r="P58" s="1">
        <v>3</v>
      </c>
      <c r="AA58" s="1">
        <f>IF(P58=1,$O$3,IF(P58=2,$O$4,$O$5))</f>
        <v>0</v>
      </c>
    </row>
    <row r="59">
      <c r="A59" s="1" t="s">
        <v>171</v>
      </c>
      <c r="E59" s="27" t="s">
        <v>1991</v>
      </c>
    </row>
    <row r="60">
      <c r="A60" s="1" t="s">
        <v>172</v>
      </c>
    </row>
    <row r="61">
      <c r="A61" s="1" t="s">
        <v>173</v>
      </c>
      <c r="E61" s="27" t="s">
        <v>167</v>
      </c>
    </row>
    <row r="62">
      <c r="A62" s="1" t="s">
        <v>165</v>
      </c>
      <c r="B62" s="1">
        <v>40</v>
      </c>
      <c r="C62" s="26" t="s">
        <v>1992</v>
      </c>
      <c r="D62" t="s">
        <v>167</v>
      </c>
      <c r="E62" s="27" t="s">
        <v>1993</v>
      </c>
      <c r="F62" s="28" t="s">
        <v>184</v>
      </c>
      <c r="G62" s="29">
        <v>48</v>
      </c>
      <c r="H62" s="28">
        <v>0</v>
      </c>
      <c r="I62" s="30">
        <f>ROUND(G62*H62,P4)</f>
        <v>0</v>
      </c>
      <c r="L62" s="31">
        <v>0</v>
      </c>
      <c r="M62" s="24">
        <f>ROUND(G62*L62,P4)</f>
        <v>0</v>
      </c>
      <c r="N62" s="25" t="s">
        <v>1975</v>
      </c>
      <c r="O62" s="32">
        <f>M62*AA62</f>
        <v>0</v>
      </c>
      <c r="P62" s="1">
        <v>3</v>
      </c>
      <c r="AA62" s="1">
        <f>IF(P62=1,$O$3,IF(P62=2,$O$4,$O$5))</f>
        <v>0</v>
      </c>
    </row>
    <row r="63">
      <c r="A63" s="1" t="s">
        <v>171</v>
      </c>
      <c r="E63" s="27" t="s">
        <v>1993</v>
      </c>
    </row>
    <row r="64">
      <c r="A64" s="1" t="s">
        <v>172</v>
      </c>
    </row>
    <row r="65">
      <c r="A65" s="1" t="s">
        <v>173</v>
      </c>
      <c r="E65" s="27" t="s">
        <v>167</v>
      </c>
    </row>
    <row r="66">
      <c r="A66" s="1" t="s">
        <v>165</v>
      </c>
      <c r="B66" s="1">
        <v>41</v>
      </c>
      <c r="C66" s="26" t="s">
        <v>1994</v>
      </c>
      <c r="D66" t="s">
        <v>167</v>
      </c>
      <c r="E66" s="27" t="s">
        <v>1995</v>
      </c>
      <c r="F66" s="28" t="s">
        <v>184</v>
      </c>
      <c r="G66" s="29">
        <v>8</v>
      </c>
      <c r="H66" s="28">
        <v>0</v>
      </c>
      <c r="I66" s="30">
        <f>ROUND(G66*H66,P4)</f>
        <v>0</v>
      </c>
      <c r="L66" s="31">
        <v>0</v>
      </c>
      <c r="M66" s="24">
        <f>ROUND(G66*L66,P4)</f>
        <v>0</v>
      </c>
      <c r="N66" s="25" t="s">
        <v>1975</v>
      </c>
      <c r="O66" s="32">
        <f>M66*AA66</f>
        <v>0</v>
      </c>
      <c r="P66" s="1">
        <v>3</v>
      </c>
      <c r="AA66" s="1">
        <f>IF(P66=1,$O$3,IF(P66=2,$O$4,$O$5))</f>
        <v>0</v>
      </c>
    </row>
    <row r="67">
      <c r="A67" s="1" t="s">
        <v>171</v>
      </c>
      <c r="E67" s="27" t="s">
        <v>1995</v>
      </c>
    </row>
    <row r="68">
      <c r="A68" s="1" t="s">
        <v>172</v>
      </c>
    </row>
    <row r="69">
      <c r="A69" s="1" t="s">
        <v>173</v>
      </c>
      <c r="E69" s="27" t="s">
        <v>167</v>
      </c>
    </row>
    <row r="70">
      <c r="A70" s="1" t="s">
        <v>165</v>
      </c>
      <c r="B70" s="1">
        <v>31</v>
      </c>
      <c r="C70" s="26" t="s">
        <v>1996</v>
      </c>
      <c r="D70" t="s">
        <v>167</v>
      </c>
      <c r="E70" s="27" t="s">
        <v>1997</v>
      </c>
      <c r="F70" s="28" t="s">
        <v>1998</v>
      </c>
      <c r="G70" s="29">
        <v>9.5999999999999996</v>
      </c>
      <c r="H70" s="28">
        <v>0</v>
      </c>
      <c r="I70" s="30">
        <f>ROUND(G70*H70,P4)</f>
        <v>0</v>
      </c>
      <c r="L70" s="31">
        <v>0</v>
      </c>
      <c r="M70" s="24">
        <f>ROUND(G70*L70,P4)</f>
        <v>0</v>
      </c>
      <c r="N70" s="25" t="s">
        <v>1975</v>
      </c>
      <c r="O70" s="32">
        <f>M70*AA70</f>
        <v>0</v>
      </c>
      <c r="P70" s="1">
        <v>3</v>
      </c>
      <c r="AA70" s="1">
        <f>IF(P70=1,$O$3,IF(P70=2,$O$4,$O$5))</f>
        <v>0</v>
      </c>
    </row>
    <row r="71">
      <c r="A71" s="1" t="s">
        <v>171</v>
      </c>
      <c r="E71" s="27" t="s">
        <v>1997</v>
      </c>
    </row>
    <row r="72">
      <c r="A72" s="1" t="s">
        <v>172</v>
      </c>
    </row>
    <row r="73">
      <c r="A73" s="1" t="s">
        <v>173</v>
      </c>
      <c r="E73" s="27" t="s">
        <v>167</v>
      </c>
    </row>
    <row r="74">
      <c r="A74" s="1" t="s">
        <v>165</v>
      </c>
      <c r="B74" s="1">
        <v>32</v>
      </c>
      <c r="C74" s="26" t="s">
        <v>1999</v>
      </c>
      <c r="D74" t="s">
        <v>167</v>
      </c>
      <c r="E74" s="27" t="s">
        <v>2000</v>
      </c>
      <c r="F74" s="28" t="s">
        <v>1998</v>
      </c>
      <c r="G74" s="29">
        <v>6.4000000000000004</v>
      </c>
      <c r="H74" s="28">
        <v>0</v>
      </c>
      <c r="I74" s="30">
        <f>ROUND(G74*H74,P4)</f>
        <v>0</v>
      </c>
      <c r="L74" s="31">
        <v>0</v>
      </c>
      <c r="M74" s="24">
        <f>ROUND(G74*L74,P4)</f>
        <v>0</v>
      </c>
      <c r="N74" s="25" t="s">
        <v>1975</v>
      </c>
      <c r="O74" s="32">
        <f>M74*AA74</f>
        <v>0</v>
      </c>
      <c r="P74" s="1">
        <v>3</v>
      </c>
      <c r="AA74" s="1">
        <f>IF(P74=1,$O$3,IF(P74=2,$O$4,$O$5))</f>
        <v>0</v>
      </c>
    </row>
    <row r="75">
      <c r="A75" s="1" t="s">
        <v>171</v>
      </c>
      <c r="E75" s="27" t="s">
        <v>2000</v>
      </c>
    </row>
    <row r="76">
      <c r="A76" s="1" t="s">
        <v>172</v>
      </c>
    </row>
    <row r="77">
      <c r="A77" s="1" t="s">
        <v>173</v>
      </c>
      <c r="E77" s="27" t="s">
        <v>167</v>
      </c>
    </row>
    <row r="78">
      <c r="A78" s="1" t="s">
        <v>165</v>
      </c>
      <c r="B78" s="1">
        <v>33</v>
      </c>
      <c r="C78" s="26" t="s">
        <v>2001</v>
      </c>
      <c r="D78" t="s">
        <v>167</v>
      </c>
      <c r="E78" s="27" t="s">
        <v>2002</v>
      </c>
      <c r="F78" s="28" t="s">
        <v>192</v>
      </c>
      <c r="G78" s="29">
        <v>4000</v>
      </c>
      <c r="H78" s="28">
        <v>0</v>
      </c>
      <c r="I78" s="30">
        <f>ROUND(G78*H78,P4)</f>
        <v>0</v>
      </c>
      <c r="L78" s="31">
        <v>0</v>
      </c>
      <c r="M78" s="24">
        <f>ROUND(G78*L78,P4)</f>
        <v>0</v>
      </c>
      <c r="N78" s="25" t="s">
        <v>1975</v>
      </c>
      <c r="O78" s="32">
        <f>M78*AA78</f>
        <v>0</v>
      </c>
      <c r="P78" s="1">
        <v>3</v>
      </c>
      <c r="AA78" s="1">
        <f>IF(P78=1,$O$3,IF(P78=2,$O$4,$O$5))</f>
        <v>0</v>
      </c>
    </row>
    <row r="79">
      <c r="A79" s="1" t="s">
        <v>171</v>
      </c>
      <c r="E79" s="27" t="s">
        <v>2002</v>
      </c>
    </row>
    <row r="80">
      <c r="A80" s="1" t="s">
        <v>172</v>
      </c>
    </row>
    <row r="81">
      <c r="A81" s="1" t="s">
        <v>173</v>
      </c>
      <c r="E81" s="27" t="s">
        <v>167</v>
      </c>
    </row>
    <row r="82">
      <c r="A82" s="1" t="s">
        <v>165</v>
      </c>
      <c r="B82" s="1">
        <v>2</v>
      </c>
      <c r="C82" s="26" t="s">
        <v>2003</v>
      </c>
      <c r="D82" t="s">
        <v>167</v>
      </c>
      <c r="E82" s="27" t="s">
        <v>2004</v>
      </c>
      <c r="F82" s="28" t="s">
        <v>201</v>
      </c>
      <c r="G82" s="29">
        <v>1</v>
      </c>
      <c r="H82" s="28">
        <v>0</v>
      </c>
      <c r="I82" s="30">
        <f>ROUND(G82*H82,P4)</f>
        <v>0</v>
      </c>
      <c r="L82" s="31">
        <v>0</v>
      </c>
      <c r="M82" s="24">
        <f>ROUND(G82*L82,P4)</f>
        <v>0</v>
      </c>
      <c r="N82" s="25" t="s">
        <v>1975</v>
      </c>
      <c r="O82" s="32">
        <f>M82*AA82</f>
        <v>0</v>
      </c>
      <c r="P82" s="1">
        <v>3</v>
      </c>
      <c r="AA82" s="1">
        <f>IF(P82=1,$O$3,IF(P82=2,$O$4,$O$5))</f>
        <v>0</v>
      </c>
    </row>
    <row r="83">
      <c r="A83" s="1" t="s">
        <v>171</v>
      </c>
      <c r="E83" s="27" t="s">
        <v>2004</v>
      </c>
    </row>
    <row r="84">
      <c r="A84" s="1" t="s">
        <v>172</v>
      </c>
    </row>
    <row r="85">
      <c r="A85" s="1" t="s">
        <v>173</v>
      </c>
      <c r="E85" s="27" t="s">
        <v>167</v>
      </c>
    </row>
    <row r="86">
      <c r="A86" s="1" t="s">
        <v>165</v>
      </c>
      <c r="B86" s="1">
        <v>3</v>
      </c>
      <c r="C86" s="26" t="s">
        <v>2005</v>
      </c>
      <c r="D86" t="s">
        <v>167</v>
      </c>
      <c r="E86" s="27" t="s">
        <v>2006</v>
      </c>
      <c r="F86" s="28" t="s">
        <v>201</v>
      </c>
      <c r="G86" s="29">
        <v>1</v>
      </c>
      <c r="H86" s="28">
        <v>0</v>
      </c>
      <c r="I86" s="30">
        <f>ROUND(G86*H86,P4)</f>
        <v>0</v>
      </c>
      <c r="L86" s="31">
        <v>0</v>
      </c>
      <c r="M86" s="24">
        <f>ROUND(G86*L86,P4)</f>
        <v>0</v>
      </c>
      <c r="N86" s="25" t="s">
        <v>1975</v>
      </c>
      <c r="O86" s="32">
        <f>M86*AA86</f>
        <v>0</v>
      </c>
      <c r="P86" s="1">
        <v>3</v>
      </c>
      <c r="AA86" s="1">
        <f>IF(P86=1,$O$3,IF(P86=2,$O$4,$O$5))</f>
        <v>0</v>
      </c>
    </row>
    <row r="87">
      <c r="A87" s="1" t="s">
        <v>171</v>
      </c>
      <c r="E87" s="27" t="s">
        <v>2006</v>
      </c>
    </row>
    <row r="88">
      <c r="A88" s="1" t="s">
        <v>172</v>
      </c>
    </row>
    <row r="89">
      <c r="A89" s="1" t="s">
        <v>173</v>
      </c>
      <c r="E89" s="27" t="s">
        <v>167</v>
      </c>
    </row>
    <row r="90">
      <c r="A90" s="1" t="s">
        <v>165</v>
      </c>
      <c r="B90" s="1">
        <v>1</v>
      </c>
      <c r="C90" s="26" t="s">
        <v>2007</v>
      </c>
      <c r="D90" t="s">
        <v>167</v>
      </c>
      <c r="E90" s="27" t="s">
        <v>2008</v>
      </c>
      <c r="F90" s="28" t="s">
        <v>201</v>
      </c>
      <c r="G90" s="29">
        <v>1</v>
      </c>
      <c r="H90" s="28">
        <v>0</v>
      </c>
      <c r="I90" s="30">
        <f>ROUND(G90*H90,P4)</f>
        <v>0</v>
      </c>
      <c r="L90" s="31">
        <v>0</v>
      </c>
      <c r="M90" s="24">
        <f>ROUND(G90*L90,P4)</f>
        <v>0</v>
      </c>
      <c r="N90" s="25" t="s">
        <v>1975</v>
      </c>
      <c r="O90" s="32">
        <f>M90*AA90</f>
        <v>0</v>
      </c>
      <c r="P90" s="1">
        <v>3</v>
      </c>
      <c r="AA90" s="1">
        <f>IF(P90=1,$O$3,IF(P90=2,$O$4,$O$5))</f>
        <v>0</v>
      </c>
    </row>
    <row r="91">
      <c r="A91" s="1" t="s">
        <v>171</v>
      </c>
      <c r="E91" s="27" t="s">
        <v>2008</v>
      </c>
    </row>
    <row r="92">
      <c r="A92" s="1" t="s">
        <v>172</v>
      </c>
    </row>
    <row r="93">
      <c r="A93" s="1" t="s">
        <v>173</v>
      </c>
      <c r="E93" s="27" t="s">
        <v>167</v>
      </c>
    </row>
    <row r="94">
      <c r="A94" s="1" t="s">
        <v>165</v>
      </c>
      <c r="B94" s="1">
        <v>4</v>
      </c>
      <c r="C94" s="26" t="s">
        <v>2009</v>
      </c>
      <c r="D94" t="s">
        <v>167</v>
      </c>
      <c r="E94" s="27" t="s">
        <v>2010</v>
      </c>
      <c r="F94" s="28" t="s">
        <v>201</v>
      </c>
      <c r="G94" s="29">
        <v>1</v>
      </c>
      <c r="H94" s="28">
        <v>0</v>
      </c>
      <c r="I94" s="30">
        <f>ROUND(G94*H94,P4)</f>
        <v>0</v>
      </c>
      <c r="L94" s="31">
        <v>0</v>
      </c>
      <c r="M94" s="24">
        <f>ROUND(G94*L94,P4)</f>
        <v>0</v>
      </c>
      <c r="N94" s="25" t="s">
        <v>1975</v>
      </c>
      <c r="O94" s="32">
        <f>M94*AA94</f>
        <v>0</v>
      </c>
      <c r="P94" s="1">
        <v>3</v>
      </c>
      <c r="AA94" s="1">
        <f>IF(P94=1,$O$3,IF(P94=2,$O$4,$O$5))</f>
        <v>0</v>
      </c>
    </row>
    <row r="95">
      <c r="A95" s="1" t="s">
        <v>171</v>
      </c>
      <c r="E95" s="27" t="s">
        <v>2010</v>
      </c>
    </row>
    <row r="96">
      <c r="A96" s="1" t="s">
        <v>172</v>
      </c>
    </row>
    <row r="97">
      <c r="A97" s="1" t="s">
        <v>173</v>
      </c>
      <c r="E97" s="27" t="s">
        <v>167</v>
      </c>
    </row>
    <row r="98" ht="25.5">
      <c r="A98" s="1" t="s">
        <v>165</v>
      </c>
      <c r="B98" s="1">
        <v>5</v>
      </c>
      <c r="C98" s="26" t="s">
        <v>2011</v>
      </c>
      <c r="D98" t="s">
        <v>167</v>
      </c>
      <c r="E98" s="27" t="s">
        <v>2012</v>
      </c>
      <c r="F98" s="28" t="s">
        <v>201</v>
      </c>
      <c r="G98" s="29">
        <v>10</v>
      </c>
      <c r="H98" s="28">
        <v>0</v>
      </c>
      <c r="I98" s="30">
        <f>ROUND(G98*H98,P4)</f>
        <v>0</v>
      </c>
      <c r="L98" s="31">
        <v>0</v>
      </c>
      <c r="M98" s="24">
        <f>ROUND(G98*L98,P4)</f>
        <v>0</v>
      </c>
      <c r="N98" s="25" t="s">
        <v>1975</v>
      </c>
      <c r="O98" s="32">
        <f>M98*AA98</f>
        <v>0</v>
      </c>
      <c r="P98" s="1">
        <v>3</v>
      </c>
      <c r="AA98" s="1">
        <f>IF(P98=1,$O$3,IF(P98=2,$O$4,$O$5))</f>
        <v>0</v>
      </c>
    </row>
    <row r="99" ht="25.5">
      <c r="A99" s="1" t="s">
        <v>171</v>
      </c>
      <c r="E99" s="27" t="s">
        <v>2012</v>
      </c>
    </row>
    <row r="100">
      <c r="A100" s="1" t="s">
        <v>172</v>
      </c>
    </row>
    <row r="101">
      <c r="A101" s="1" t="s">
        <v>173</v>
      </c>
      <c r="E101" s="27" t="s">
        <v>167</v>
      </c>
    </row>
    <row r="102" ht="25.5">
      <c r="A102" s="1" t="s">
        <v>165</v>
      </c>
      <c r="B102" s="1">
        <v>6</v>
      </c>
      <c r="C102" s="26" t="s">
        <v>2013</v>
      </c>
      <c r="D102" t="s">
        <v>167</v>
      </c>
      <c r="E102" s="27" t="s">
        <v>2014</v>
      </c>
      <c r="F102" s="28" t="s">
        <v>201</v>
      </c>
      <c r="G102" s="29">
        <v>2</v>
      </c>
      <c r="H102" s="28">
        <v>0</v>
      </c>
      <c r="I102" s="30">
        <f>ROUND(G102*H102,P4)</f>
        <v>0</v>
      </c>
      <c r="L102" s="31">
        <v>0</v>
      </c>
      <c r="M102" s="24">
        <f>ROUND(G102*L102,P4)</f>
        <v>0</v>
      </c>
      <c r="N102" s="25" t="s">
        <v>1975</v>
      </c>
      <c r="O102" s="32">
        <f>M102*AA102</f>
        <v>0</v>
      </c>
      <c r="P102" s="1">
        <v>3</v>
      </c>
      <c r="AA102" s="1">
        <f>IF(P102=1,$O$3,IF(P102=2,$O$4,$O$5))</f>
        <v>0</v>
      </c>
    </row>
    <row r="103" ht="25.5">
      <c r="A103" s="1" t="s">
        <v>171</v>
      </c>
      <c r="E103" s="27" t="s">
        <v>2014</v>
      </c>
    </row>
    <row r="104">
      <c r="A104" s="1" t="s">
        <v>172</v>
      </c>
    </row>
    <row r="105">
      <c r="A105" s="1" t="s">
        <v>173</v>
      </c>
      <c r="E105" s="27" t="s">
        <v>167</v>
      </c>
    </row>
    <row r="106">
      <c r="A106" s="1" t="s">
        <v>165</v>
      </c>
      <c r="B106" s="1">
        <v>7</v>
      </c>
      <c r="C106" s="26" t="s">
        <v>2015</v>
      </c>
      <c r="D106" t="s">
        <v>167</v>
      </c>
      <c r="E106" s="27" t="s">
        <v>2016</v>
      </c>
      <c r="F106" s="28" t="s">
        <v>201</v>
      </c>
      <c r="G106" s="29">
        <v>12</v>
      </c>
      <c r="H106" s="28">
        <v>0</v>
      </c>
      <c r="I106" s="30">
        <f>ROUND(G106*H106,P4)</f>
        <v>0</v>
      </c>
      <c r="L106" s="31">
        <v>0</v>
      </c>
      <c r="M106" s="24">
        <f>ROUND(G106*L106,P4)</f>
        <v>0</v>
      </c>
      <c r="N106" s="25" t="s">
        <v>1975</v>
      </c>
      <c r="O106" s="32">
        <f>M106*AA106</f>
        <v>0</v>
      </c>
      <c r="P106" s="1">
        <v>3</v>
      </c>
      <c r="AA106" s="1">
        <f>IF(P106=1,$O$3,IF(P106=2,$O$4,$O$5))</f>
        <v>0</v>
      </c>
    </row>
    <row r="107">
      <c r="A107" s="1" t="s">
        <v>171</v>
      </c>
      <c r="E107" s="27" t="s">
        <v>2016</v>
      </c>
    </row>
    <row r="108">
      <c r="A108" s="1" t="s">
        <v>172</v>
      </c>
    </row>
    <row r="109">
      <c r="A109" s="1" t="s">
        <v>173</v>
      </c>
      <c r="E109" s="27" t="s">
        <v>167</v>
      </c>
    </row>
    <row r="110">
      <c r="A110" s="1" t="s">
        <v>165</v>
      </c>
      <c r="B110" s="1">
        <v>8</v>
      </c>
      <c r="C110" s="26" t="s">
        <v>2017</v>
      </c>
      <c r="D110" t="s">
        <v>167</v>
      </c>
      <c r="E110" s="27" t="s">
        <v>2018</v>
      </c>
      <c r="F110" s="28" t="s">
        <v>201</v>
      </c>
      <c r="G110" s="29">
        <v>28</v>
      </c>
      <c r="H110" s="28">
        <v>0</v>
      </c>
      <c r="I110" s="30">
        <f>ROUND(G110*H110,P4)</f>
        <v>0</v>
      </c>
      <c r="L110" s="31">
        <v>0</v>
      </c>
      <c r="M110" s="24">
        <f>ROUND(G110*L110,P4)</f>
        <v>0</v>
      </c>
      <c r="N110" s="25" t="s">
        <v>1975</v>
      </c>
      <c r="O110" s="32">
        <f>M110*AA110</f>
        <v>0</v>
      </c>
      <c r="P110" s="1">
        <v>3</v>
      </c>
      <c r="AA110" s="1">
        <f>IF(P110=1,$O$3,IF(P110=2,$O$4,$O$5))</f>
        <v>0</v>
      </c>
    </row>
    <row r="111">
      <c r="A111" s="1" t="s">
        <v>171</v>
      </c>
      <c r="E111" s="27" t="s">
        <v>2018</v>
      </c>
    </row>
    <row r="112">
      <c r="A112" s="1" t="s">
        <v>172</v>
      </c>
    </row>
    <row r="113">
      <c r="A113" s="1" t="s">
        <v>173</v>
      </c>
      <c r="E113" s="27" t="s">
        <v>167</v>
      </c>
    </row>
    <row r="114">
      <c r="A114" s="1" t="s">
        <v>165</v>
      </c>
      <c r="B114" s="1">
        <v>9</v>
      </c>
      <c r="C114" s="26" t="s">
        <v>2019</v>
      </c>
      <c r="D114" t="s">
        <v>167</v>
      </c>
      <c r="E114" s="27" t="s">
        <v>2020</v>
      </c>
      <c r="F114" s="28" t="s">
        <v>201</v>
      </c>
      <c r="G114" s="29">
        <v>28</v>
      </c>
      <c r="H114" s="28">
        <v>0</v>
      </c>
      <c r="I114" s="30">
        <f>ROUND(G114*H114,P4)</f>
        <v>0</v>
      </c>
      <c r="L114" s="31">
        <v>0</v>
      </c>
      <c r="M114" s="24">
        <f>ROUND(G114*L114,P4)</f>
        <v>0</v>
      </c>
      <c r="N114" s="25" t="s">
        <v>1975</v>
      </c>
      <c r="O114" s="32">
        <f>M114*AA114</f>
        <v>0</v>
      </c>
      <c r="P114" s="1">
        <v>3</v>
      </c>
      <c r="AA114" s="1">
        <f>IF(P114=1,$O$3,IF(P114=2,$O$4,$O$5))</f>
        <v>0</v>
      </c>
    </row>
    <row r="115">
      <c r="A115" s="1" t="s">
        <v>171</v>
      </c>
      <c r="E115" s="27" t="s">
        <v>2020</v>
      </c>
    </row>
    <row r="116">
      <c r="A116" s="1" t="s">
        <v>172</v>
      </c>
    </row>
    <row r="117">
      <c r="A117" s="1" t="s">
        <v>173</v>
      </c>
      <c r="E117" s="27" t="s">
        <v>167</v>
      </c>
    </row>
    <row r="118">
      <c r="A118" s="1" t="s">
        <v>165</v>
      </c>
      <c r="B118" s="1">
        <v>10</v>
      </c>
      <c r="C118" s="26" t="s">
        <v>2021</v>
      </c>
      <c r="D118" t="s">
        <v>167</v>
      </c>
      <c r="E118" s="27" t="s">
        <v>2022</v>
      </c>
      <c r="F118" s="28" t="s">
        <v>201</v>
      </c>
      <c r="G118" s="29">
        <v>20</v>
      </c>
      <c r="H118" s="28">
        <v>0</v>
      </c>
      <c r="I118" s="30">
        <f>ROUND(G118*H118,P4)</f>
        <v>0</v>
      </c>
      <c r="L118" s="31">
        <v>0</v>
      </c>
      <c r="M118" s="24">
        <f>ROUND(G118*L118,P4)</f>
        <v>0</v>
      </c>
      <c r="N118" s="25" t="s">
        <v>1975</v>
      </c>
      <c r="O118" s="32">
        <f>M118*AA118</f>
        <v>0</v>
      </c>
      <c r="P118" s="1">
        <v>3</v>
      </c>
      <c r="AA118" s="1">
        <f>IF(P118=1,$O$3,IF(P118=2,$O$4,$O$5))</f>
        <v>0</v>
      </c>
    </row>
    <row r="119">
      <c r="A119" s="1" t="s">
        <v>171</v>
      </c>
      <c r="E119" s="27" t="s">
        <v>2022</v>
      </c>
    </row>
    <row r="120">
      <c r="A120" s="1" t="s">
        <v>172</v>
      </c>
    </row>
    <row r="121">
      <c r="A121" s="1" t="s">
        <v>173</v>
      </c>
      <c r="E121" s="27" t="s">
        <v>167</v>
      </c>
    </row>
    <row r="122">
      <c r="A122" s="1" t="s">
        <v>165</v>
      </c>
      <c r="B122" s="1">
        <v>11</v>
      </c>
      <c r="C122" s="26" t="s">
        <v>2023</v>
      </c>
      <c r="D122" t="s">
        <v>167</v>
      </c>
      <c r="E122" s="27" t="s">
        <v>2024</v>
      </c>
      <c r="F122" s="28" t="s">
        <v>201</v>
      </c>
      <c r="G122" s="29">
        <v>8</v>
      </c>
      <c r="H122" s="28">
        <v>0</v>
      </c>
      <c r="I122" s="30">
        <f>ROUND(G122*H122,P4)</f>
        <v>0</v>
      </c>
      <c r="L122" s="31">
        <v>0</v>
      </c>
      <c r="M122" s="24">
        <f>ROUND(G122*L122,P4)</f>
        <v>0</v>
      </c>
      <c r="N122" s="25" t="s">
        <v>1975</v>
      </c>
      <c r="O122" s="32">
        <f>M122*AA122</f>
        <v>0</v>
      </c>
      <c r="P122" s="1">
        <v>3</v>
      </c>
      <c r="AA122" s="1">
        <f>IF(P122=1,$O$3,IF(P122=2,$O$4,$O$5))</f>
        <v>0</v>
      </c>
    </row>
    <row r="123">
      <c r="A123" s="1" t="s">
        <v>171</v>
      </c>
      <c r="E123" s="27" t="s">
        <v>2024</v>
      </c>
    </row>
    <row r="124">
      <c r="A124" s="1" t="s">
        <v>172</v>
      </c>
    </row>
    <row r="125">
      <c r="A125" s="1" t="s">
        <v>173</v>
      </c>
      <c r="E125" s="27" t="s">
        <v>167</v>
      </c>
    </row>
    <row r="126">
      <c r="A126" s="1" t="s">
        <v>165</v>
      </c>
      <c r="B126" s="1">
        <v>12</v>
      </c>
      <c r="C126" s="26" t="s">
        <v>2025</v>
      </c>
      <c r="D126" t="s">
        <v>167</v>
      </c>
      <c r="E126" s="27" t="s">
        <v>2026</v>
      </c>
      <c r="F126" s="28" t="s">
        <v>201</v>
      </c>
      <c r="G126" s="29">
        <v>28</v>
      </c>
      <c r="H126" s="28">
        <v>0</v>
      </c>
      <c r="I126" s="30">
        <f>ROUND(G126*H126,P4)</f>
        <v>0</v>
      </c>
      <c r="L126" s="31">
        <v>0</v>
      </c>
      <c r="M126" s="24">
        <f>ROUND(G126*L126,P4)</f>
        <v>0</v>
      </c>
      <c r="N126" s="25" t="s">
        <v>1975</v>
      </c>
      <c r="O126" s="32">
        <f>M126*AA126</f>
        <v>0</v>
      </c>
      <c r="P126" s="1">
        <v>3</v>
      </c>
      <c r="AA126" s="1">
        <f>IF(P126=1,$O$3,IF(P126=2,$O$4,$O$5))</f>
        <v>0</v>
      </c>
    </row>
    <row r="127">
      <c r="A127" s="1" t="s">
        <v>171</v>
      </c>
      <c r="E127" s="27" t="s">
        <v>2026</v>
      </c>
    </row>
    <row r="128">
      <c r="A128" s="1" t="s">
        <v>172</v>
      </c>
    </row>
    <row r="129">
      <c r="A129" s="1" t="s">
        <v>173</v>
      </c>
      <c r="E129" s="27" t="s">
        <v>167</v>
      </c>
    </row>
    <row r="130">
      <c r="A130" s="1" t="s">
        <v>165</v>
      </c>
      <c r="B130" s="1">
        <v>13</v>
      </c>
      <c r="C130" s="26" t="s">
        <v>2027</v>
      </c>
      <c r="D130" t="s">
        <v>167</v>
      </c>
      <c r="E130" s="27" t="s">
        <v>2028</v>
      </c>
      <c r="F130" s="28" t="s">
        <v>201</v>
      </c>
      <c r="G130" s="29">
        <v>25</v>
      </c>
      <c r="H130" s="28">
        <v>0</v>
      </c>
      <c r="I130" s="30">
        <f>ROUND(G130*H130,P4)</f>
        <v>0</v>
      </c>
      <c r="L130" s="31">
        <v>0</v>
      </c>
      <c r="M130" s="24">
        <f>ROUND(G130*L130,P4)</f>
        <v>0</v>
      </c>
      <c r="N130" s="25" t="s">
        <v>1975</v>
      </c>
      <c r="O130" s="32">
        <f>M130*AA130</f>
        <v>0</v>
      </c>
      <c r="P130" s="1">
        <v>3</v>
      </c>
      <c r="AA130" s="1">
        <f>IF(P130=1,$O$3,IF(P130=2,$O$4,$O$5))</f>
        <v>0</v>
      </c>
    </row>
    <row r="131">
      <c r="A131" s="1" t="s">
        <v>171</v>
      </c>
      <c r="E131" s="27" t="s">
        <v>2028</v>
      </c>
    </row>
    <row r="132">
      <c r="A132" s="1" t="s">
        <v>172</v>
      </c>
    </row>
    <row r="133">
      <c r="A133" s="1" t="s">
        <v>173</v>
      </c>
      <c r="E133" s="27" t="s">
        <v>167</v>
      </c>
    </row>
    <row r="134">
      <c r="A134" s="1" t="s">
        <v>165</v>
      </c>
      <c r="B134" s="1">
        <v>14</v>
      </c>
      <c r="C134" s="26" t="s">
        <v>2029</v>
      </c>
      <c r="D134" t="s">
        <v>167</v>
      </c>
      <c r="E134" s="27" t="s">
        <v>2030</v>
      </c>
      <c r="F134" s="28" t="s">
        <v>201</v>
      </c>
      <c r="G134" s="29">
        <v>25</v>
      </c>
      <c r="H134" s="28">
        <v>0</v>
      </c>
      <c r="I134" s="30">
        <f>ROUND(G134*H134,P4)</f>
        <v>0</v>
      </c>
      <c r="L134" s="31">
        <v>0</v>
      </c>
      <c r="M134" s="24">
        <f>ROUND(G134*L134,P4)</f>
        <v>0</v>
      </c>
      <c r="N134" s="25" t="s">
        <v>1975</v>
      </c>
      <c r="O134" s="32">
        <f>M134*AA134</f>
        <v>0</v>
      </c>
      <c r="P134" s="1">
        <v>3</v>
      </c>
      <c r="AA134" s="1">
        <f>IF(P134=1,$O$3,IF(P134=2,$O$4,$O$5))</f>
        <v>0</v>
      </c>
    </row>
    <row r="135">
      <c r="A135" s="1" t="s">
        <v>171</v>
      </c>
      <c r="E135" s="27" t="s">
        <v>2030</v>
      </c>
    </row>
    <row r="136">
      <c r="A136" s="1" t="s">
        <v>172</v>
      </c>
    </row>
    <row r="137">
      <c r="A137" s="1" t="s">
        <v>173</v>
      </c>
      <c r="E137" s="27" t="s">
        <v>167</v>
      </c>
    </row>
    <row r="138">
      <c r="A138" s="1" t="s">
        <v>165</v>
      </c>
      <c r="B138" s="1">
        <v>15</v>
      </c>
      <c r="C138" s="26" t="s">
        <v>2031</v>
      </c>
      <c r="D138" t="s">
        <v>167</v>
      </c>
      <c r="E138" s="27" t="s">
        <v>2032</v>
      </c>
      <c r="F138" s="28" t="s">
        <v>201</v>
      </c>
      <c r="G138" s="29">
        <v>18</v>
      </c>
      <c r="H138" s="28">
        <v>0</v>
      </c>
      <c r="I138" s="30">
        <f>ROUND(G138*H138,P4)</f>
        <v>0</v>
      </c>
      <c r="L138" s="31">
        <v>0</v>
      </c>
      <c r="M138" s="24">
        <f>ROUND(G138*L138,P4)</f>
        <v>0</v>
      </c>
      <c r="N138" s="25" t="s">
        <v>1975</v>
      </c>
      <c r="O138" s="32">
        <f>M138*AA138</f>
        <v>0</v>
      </c>
      <c r="P138" s="1">
        <v>3</v>
      </c>
      <c r="AA138" s="1">
        <f>IF(P138=1,$O$3,IF(P138=2,$O$4,$O$5))</f>
        <v>0</v>
      </c>
    </row>
    <row r="139">
      <c r="A139" s="1" t="s">
        <v>171</v>
      </c>
      <c r="E139" s="27" t="s">
        <v>2032</v>
      </c>
    </row>
    <row r="140">
      <c r="A140" s="1" t="s">
        <v>172</v>
      </c>
    </row>
    <row r="141">
      <c r="A141" s="1" t="s">
        <v>173</v>
      </c>
      <c r="E141" s="27" t="s">
        <v>167</v>
      </c>
    </row>
    <row r="142">
      <c r="A142" s="1" t="s">
        <v>165</v>
      </c>
      <c r="B142" s="1">
        <v>16</v>
      </c>
      <c r="C142" s="26" t="s">
        <v>2033</v>
      </c>
      <c r="D142" t="s">
        <v>167</v>
      </c>
      <c r="E142" s="27" t="s">
        <v>2034</v>
      </c>
      <c r="F142" s="28" t="s">
        <v>201</v>
      </c>
      <c r="G142" s="29">
        <v>18</v>
      </c>
      <c r="H142" s="28">
        <v>0</v>
      </c>
      <c r="I142" s="30">
        <f>ROUND(G142*H142,P4)</f>
        <v>0</v>
      </c>
      <c r="L142" s="31">
        <v>0</v>
      </c>
      <c r="M142" s="24">
        <f>ROUND(G142*L142,P4)</f>
        <v>0</v>
      </c>
      <c r="N142" s="25" t="s">
        <v>1975</v>
      </c>
      <c r="O142" s="32">
        <f>M142*AA142</f>
        <v>0</v>
      </c>
      <c r="P142" s="1">
        <v>3</v>
      </c>
      <c r="AA142" s="1">
        <f>IF(P142=1,$O$3,IF(P142=2,$O$4,$O$5))</f>
        <v>0</v>
      </c>
    </row>
    <row r="143">
      <c r="A143" s="1" t="s">
        <v>171</v>
      </c>
      <c r="E143" s="27" t="s">
        <v>2034</v>
      </c>
    </row>
    <row r="144">
      <c r="A144" s="1" t="s">
        <v>172</v>
      </c>
    </row>
    <row r="145">
      <c r="A145" s="1" t="s">
        <v>173</v>
      </c>
      <c r="E145" s="27" t="s">
        <v>167</v>
      </c>
    </row>
    <row r="146" ht="25.5">
      <c r="A146" s="1" t="s">
        <v>165</v>
      </c>
      <c r="B146" s="1">
        <v>17</v>
      </c>
      <c r="C146" s="26" t="s">
        <v>2035</v>
      </c>
      <c r="D146" t="s">
        <v>167</v>
      </c>
      <c r="E146" s="27" t="s">
        <v>2036</v>
      </c>
      <c r="F146" s="28" t="s">
        <v>201</v>
      </c>
      <c r="G146" s="29">
        <v>1</v>
      </c>
      <c r="H146" s="28">
        <v>0</v>
      </c>
      <c r="I146" s="30">
        <f>ROUND(G146*H146,P4)</f>
        <v>0</v>
      </c>
      <c r="L146" s="31">
        <v>0</v>
      </c>
      <c r="M146" s="24">
        <f>ROUND(G146*L146,P4)</f>
        <v>0</v>
      </c>
      <c r="N146" s="25" t="s">
        <v>1975</v>
      </c>
      <c r="O146" s="32">
        <f>M146*AA146</f>
        <v>0</v>
      </c>
      <c r="P146" s="1">
        <v>3</v>
      </c>
      <c r="AA146" s="1">
        <f>IF(P146=1,$O$3,IF(P146=2,$O$4,$O$5))</f>
        <v>0</v>
      </c>
    </row>
    <row r="147" ht="25.5">
      <c r="A147" s="1" t="s">
        <v>171</v>
      </c>
      <c r="E147" s="27" t="s">
        <v>2036</v>
      </c>
    </row>
    <row r="148">
      <c r="A148" s="1" t="s">
        <v>172</v>
      </c>
    </row>
    <row r="149">
      <c r="A149" s="1" t="s">
        <v>173</v>
      </c>
      <c r="E149" s="27" t="s">
        <v>167</v>
      </c>
    </row>
    <row r="150">
      <c r="A150" s="1" t="s">
        <v>165</v>
      </c>
      <c r="B150" s="1">
        <v>23</v>
      </c>
      <c r="C150" s="26" t="s">
        <v>2037</v>
      </c>
      <c r="D150" t="s">
        <v>167</v>
      </c>
      <c r="E150" s="27" t="s">
        <v>2038</v>
      </c>
      <c r="F150" s="28" t="s">
        <v>201</v>
      </c>
      <c r="G150" s="29">
        <v>1</v>
      </c>
      <c r="H150" s="28">
        <v>0</v>
      </c>
      <c r="I150" s="30">
        <f>ROUND(G150*H150,P4)</f>
        <v>0</v>
      </c>
      <c r="L150" s="31">
        <v>0</v>
      </c>
      <c r="M150" s="24">
        <f>ROUND(G150*L150,P4)</f>
        <v>0</v>
      </c>
      <c r="N150" s="25" t="s">
        <v>1975</v>
      </c>
      <c r="O150" s="32">
        <f>M150*AA150</f>
        <v>0</v>
      </c>
      <c r="P150" s="1">
        <v>3</v>
      </c>
      <c r="AA150" s="1">
        <f>IF(P150=1,$O$3,IF(P150=2,$O$4,$O$5))</f>
        <v>0</v>
      </c>
    </row>
    <row r="151">
      <c r="A151" s="1" t="s">
        <v>171</v>
      </c>
      <c r="E151" s="27" t="s">
        <v>2038</v>
      </c>
    </row>
    <row r="152">
      <c r="A152" s="1" t="s">
        <v>172</v>
      </c>
    </row>
    <row r="153">
      <c r="A153" s="1" t="s">
        <v>173</v>
      </c>
      <c r="E153" s="27" t="s">
        <v>167</v>
      </c>
    </row>
    <row r="154">
      <c r="A154" s="1" t="s">
        <v>165</v>
      </c>
      <c r="B154" s="1">
        <v>18</v>
      </c>
      <c r="C154" s="26" t="s">
        <v>2039</v>
      </c>
      <c r="D154" t="s">
        <v>167</v>
      </c>
      <c r="E154" s="27" t="s">
        <v>2040</v>
      </c>
      <c r="F154" s="28" t="s">
        <v>201</v>
      </c>
      <c r="G154" s="29">
        <v>1</v>
      </c>
      <c r="H154" s="28">
        <v>0</v>
      </c>
      <c r="I154" s="30">
        <f>ROUND(G154*H154,P4)</f>
        <v>0</v>
      </c>
      <c r="L154" s="31">
        <v>0</v>
      </c>
      <c r="M154" s="24">
        <f>ROUND(G154*L154,P4)</f>
        <v>0</v>
      </c>
      <c r="N154" s="25" t="s">
        <v>1975</v>
      </c>
      <c r="O154" s="32">
        <f>M154*AA154</f>
        <v>0</v>
      </c>
      <c r="P154" s="1">
        <v>3</v>
      </c>
      <c r="AA154" s="1">
        <f>IF(P154=1,$O$3,IF(P154=2,$O$4,$O$5))</f>
        <v>0</v>
      </c>
    </row>
    <row r="155">
      <c r="A155" s="1" t="s">
        <v>171</v>
      </c>
      <c r="E155" s="27" t="s">
        <v>2040</v>
      </c>
    </row>
    <row r="156">
      <c r="A156" s="1" t="s">
        <v>172</v>
      </c>
    </row>
    <row r="157">
      <c r="A157" s="1" t="s">
        <v>173</v>
      </c>
      <c r="E157" s="27" t="s">
        <v>167</v>
      </c>
    </row>
    <row r="158">
      <c r="A158" s="1" t="s">
        <v>165</v>
      </c>
      <c r="B158" s="1">
        <v>19</v>
      </c>
      <c r="C158" s="26" t="s">
        <v>2041</v>
      </c>
      <c r="D158" t="s">
        <v>167</v>
      </c>
      <c r="E158" s="27" t="s">
        <v>2042</v>
      </c>
      <c r="F158" s="28" t="s">
        <v>201</v>
      </c>
      <c r="G158" s="29">
        <v>4</v>
      </c>
      <c r="H158" s="28">
        <v>0</v>
      </c>
      <c r="I158" s="30">
        <f>ROUND(G158*H158,P4)</f>
        <v>0</v>
      </c>
      <c r="L158" s="31">
        <v>0</v>
      </c>
      <c r="M158" s="24">
        <f>ROUND(G158*L158,P4)</f>
        <v>0</v>
      </c>
      <c r="N158" s="25" t="s">
        <v>1975</v>
      </c>
      <c r="O158" s="32">
        <f>M158*AA158</f>
        <v>0</v>
      </c>
      <c r="P158" s="1">
        <v>3</v>
      </c>
      <c r="AA158" s="1">
        <f>IF(P158=1,$O$3,IF(P158=2,$O$4,$O$5))</f>
        <v>0</v>
      </c>
    </row>
    <row r="159">
      <c r="A159" s="1" t="s">
        <v>171</v>
      </c>
      <c r="E159" s="27" t="s">
        <v>2042</v>
      </c>
    </row>
    <row r="160">
      <c r="A160" s="1" t="s">
        <v>172</v>
      </c>
    </row>
    <row r="161">
      <c r="A161" s="1" t="s">
        <v>173</v>
      </c>
      <c r="E161" s="27" t="s">
        <v>167</v>
      </c>
    </row>
    <row r="162">
      <c r="A162" s="1" t="s">
        <v>165</v>
      </c>
      <c r="B162" s="1">
        <v>20</v>
      </c>
      <c r="C162" s="26" t="s">
        <v>2043</v>
      </c>
      <c r="D162" t="s">
        <v>167</v>
      </c>
      <c r="E162" s="27" t="s">
        <v>2044</v>
      </c>
      <c r="F162" s="28" t="s">
        <v>201</v>
      </c>
      <c r="G162" s="29">
        <v>4</v>
      </c>
      <c r="H162" s="28">
        <v>0</v>
      </c>
      <c r="I162" s="30">
        <f>ROUND(G162*H162,P4)</f>
        <v>0</v>
      </c>
      <c r="L162" s="31">
        <v>0</v>
      </c>
      <c r="M162" s="24">
        <f>ROUND(G162*L162,P4)</f>
        <v>0</v>
      </c>
      <c r="N162" s="25" t="s">
        <v>1975</v>
      </c>
      <c r="O162" s="32">
        <f>M162*AA162</f>
        <v>0</v>
      </c>
      <c r="P162" s="1">
        <v>3</v>
      </c>
      <c r="AA162" s="1">
        <f>IF(P162=1,$O$3,IF(P162=2,$O$4,$O$5))</f>
        <v>0</v>
      </c>
    </row>
    <row r="163">
      <c r="A163" s="1" t="s">
        <v>171</v>
      </c>
      <c r="E163" s="27" t="s">
        <v>2044</v>
      </c>
    </row>
    <row r="164">
      <c r="A164" s="1" t="s">
        <v>172</v>
      </c>
    </row>
    <row r="165">
      <c r="A165" s="1" t="s">
        <v>173</v>
      </c>
      <c r="E165" s="27" t="s">
        <v>167</v>
      </c>
    </row>
    <row r="166">
      <c r="A166" s="1" t="s">
        <v>165</v>
      </c>
      <c r="B166" s="1">
        <v>21</v>
      </c>
      <c r="C166" s="26" t="s">
        <v>2045</v>
      </c>
      <c r="D166" t="s">
        <v>167</v>
      </c>
      <c r="E166" s="27" t="s">
        <v>2046</v>
      </c>
      <c r="F166" s="28" t="s">
        <v>201</v>
      </c>
      <c r="G166" s="29">
        <v>4</v>
      </c>
      <c r="H166" s="28">
        <v>0</v>
      </c>
      <c r="I166" s="30">
        <f>ROUND(G166*H166,P4)</f>
        <v>0</v>
      </c>
      <c r="L166" s="31">
        <v>0</v>
      </c>
      <c r="M166" s="24">
        <f>ROUND(G166*L166,P4)</f>
        <v>0</v>
      </c>
      <c r="N166" s="25" t="s">
        <v>1975</v>
      </c>
      <c r="O166" s="32">
        <f>M166*AA166</f>
        <v>0</v>
      </c>
      <c r="P166" s="1">
        <v>3</v>
      </c>
      <c r="AA166" s="1">
        <f>IF(P166=1,$O$3,IF(P166=2,$O$4,$O$5))</f>
        <v>0</v>
      </c>
    </row>
    <row r="167">
      <c r="A167" s="1" t="s">
        <v>171</v>
      </c>
      <c r="E167" s="27" t="s">
        <v>2046</v>
      </c>
    </row>
    <row r="168">
      <c r="A168" s="1" t="s">
        <v>172</v>
      </c>
    </row>
    <row r="169">
      <c r="A169" s="1" t="s">
        <v>173</v>
      </c>
      <c r="E169" s="27" t="s">
        <v>167</v>
      </c>
    </row>
    <row r="170">
      <c r="A170" s="1" t="s">
        <v>165</v>
      </c>
      <c r="B170" s="1">
        <v>22</v>
      </c>
      <c r="C170" s="26" t="s">
        <v>2047</v>
      </c>
      <c r="D170" t="s">
        <v>167</v>
      </c>
      <c r="E170" s="27" t="s">
        <v>2048</v>
      </c>
      <c r="F170" s="28" t="s">
        <v>201</v>
      </c>
      <c r="G170" s="29">
        <v>4</v>
      </c>
      <c r="H170" s="28">
        <v>0</v>
      </c>
      <c r="I170" s="30">
        <f>ROUND(G170*H170,P4)</f>
        <v>0</v>
      </c>
      <c r="L170" s="31">
        <v>0</v>
      </c>
      <c r="M170" s="24">
        <f>ROUND(G170*L170,P4)</f>
        <v>0</v>
      </c>
      <c r="N170" s="25" t="s">
        <v>1975</v>
      </c>
      <c r="O170" s="32">
        <f>M170*AA170</f>
        <v>0</v>
      </c>
      <c r="P170" s="1">
        <v>3</v>
      </c>
      <c r="AA170" s="1">
        <f>IF(P170=1,$O$3,IF(P170=2,$O$4,$O$5))</f>
        <v>0</v>
      </c>
    </row>
    <row r="171">
      <c r="A171" s="1" t="s">
        <v>171</v>
      </c>
      <c r="E171" s="27" t="s">
        <v>2048</v>
      </c>
    </row>
    <row r="172">
      <c r="A172" s="1" t="s">
        <v>172</v>
      </c>
    </row>
    <row r="173">
      <c r="A173" s="1" t="s">
        <v>173</v>
      </c>
      <c r="E173" s="27" t="s">
        <v>167</v>
      </c>
    </row>
    <row r="174">
      <c r="A174" s="1" t="s">
        <v>165</v>
      </c>
      <c r="B174" s="1">
        <v>24</v>
      </c>
      <c r="C174" s="26" t="s">
        <v>2049</v>
      </c>
      <c r="D174" t="s">
        <v>167</v>
      </c>
      <c r="E174" s="27" t="s">
        <v>2050</v>
      </c>
      <c r="F174" s="28" t="s">
        <v>184</v>
      </c>
      <c r="G174" s="29">
        <v>12</v>
      </c>
      <c r="H174" s="28">
        <v>0</v>
      </c>
      <c r="I174" s="30">
        <f>ROUND(G174*H174,P4)</f>
        <v>0</v>
      </c>
      <c r="L174" s="31">
        <v>0</v>
      </c>
      <c r="M174" s="24">
        <f>ROUND(G174*L174,P4)</f>
        <v>0</v>
      </c>
      <c r="N174" s="25" t="s">
        <v>1975</v>
      </c>
      <c r="O174" s="32">
        <f>M174*AA174</f>
        <v>0</v>
      </c>
      <c r="P174" s="1">
        <v>3</v>
      </c>
      <c r="AA174" s="1">
        <f>IF(P174=1,$O$3,IF(P174=2,$O$4,$O$5))</f>
        <v>0</v>
      </c>
    </row>
    <row r="175">
      <c r="A175" s="1" t="s">
        <v>171</v>
      </c>
      <c r="E175" s="27" t="s">
        <v>2050</v>
      </c>
    </row>
    <row r="176">
      <c r="A176" s="1" t="s">
        <v>172</v>
      </c>
    </row>
    <row r="177">
      <c r="A177" s="1" t="s">
        <v>173</v>
      </c>
      <c r="E177" s="27" t="s">
        <v>167</v>
      </c>
    </row>
    <row r="178" ht="25.5">
      <c r="A178" s="1" t="s">
        <v>165</v>
      </c>
      <c r="B178" s="1">
        <v>25</v>
      </c>
      <c r="C178" s="26" t="s">
        <v>2051</v>
      </c>
      <c r="D178" t="s">
        <v>167</v>
      </c>
      <c r="E178" s="27" t="s">
        <v>2052</v>
      </c>
      <c r="F178" s="28" t="s">
        <v>201</v>
      </c>
      <c r="G178" s="29">
        <v>1</v>
      </c>
      <c r="H178" s="28">
        <v>0</v>
      </c>
      <c r="I178" s="30">
        <f>ROUND(G178*H178,P4)</f>
        <v>0</v>
      </c>
      <c r="L178" s="31">
        <v>0</v>
      </c>
      <c r="M178" s="24">
        <f>ROUND(G178*L178,P4)</f>
        <v>0</v>
      </c>
      <c r="N178" s="25" t="s">
        <v>1975</v>
      </c>
      <c r="O178" s="32">
        <f>M178*AA178</f>
        <v>0</v>
      </c>
      <c r="P178" s="1">
        <v>3</v>
      </c>
      <c r="AA178" s="1">
        <f>IF(P178=1,$O$3,IF(P178=2,$O$4,$O$5))</f>
        <v>0</v>
      </c>
    </row>
    <row r="179" ht="25.5">
      <c r="A179" s="1" t="s">
        <v>171</v>
      </c>
      <c r="E179" s="27" t="s">
        <v>2052</v>
      </c>
    </row>
    <row r="180">
      <c r="A180" s="1" t="s">
        <v>172</v>
      </c>
    </row>
    <row r="181">
      <c r="A181" s="1" t="s">
        <v>173</v>
      </c>
      <c r="E181" s="27" t="s">
        <v>167</v>
      </c>
    </row>
    <row r="182">
      <c r="A182" s="1" t="s">
        <v>165</v>
      </c>
      <c r="B182" s="1">
        <v>26</v>
      </c>
      <c r="C182" s="26" t="s">
        <v>2053</v>
      </c>
      <c r="D182" t="s">
        <v>167</v>
      </c>
      <c r="E182" s="27" t="s">
        <v>2054</v>
      </c>
      <c r="F182" s="28" t="s">
        <v>201</v>
      </c>
      <c r="G182" s="29">
        <v>1</v>
      </c>
      <c r="H182" s="28">
        <v>0</v>
      </c>
      <c r="I182" s="30">
        <f>ROUND(G182*H182,P4)</f>
        <v>0</v>
      </c>
      <c r="L182" s="31">
        <v>0</v>
      </c>
      <c r="M182" s="24">
        <f>ROUND(G182*L182,P4)</f>
        <v>0</v>
      </c>
      <c r="N182" s="25" t="s">
        <v>1975</v>
      </c>
      <c r="O182" s="32">
        <f>M182*AA182</f>
        <v>0</v>
      </c>
      <c r="P182" s="1">
        <v>3</v>
      </c>
      <c r="AA182" s="1">
        <f>IF(P182=1,$O$3,IF(P182=2,$O$4,$O$5))</f>
        <v>0</v>
      </c>
    </row>
    <row r="183">
      <c r="A183" s="1" t="s">
        <v>171</v>
      </c>
      <c r="E183" s="27" t="s">
        <v>2054</v>
      </c>
    </row>
    <row r="184">
      <c r="A184" s="1" t="s">
        <v>172</v>
      </c>
    </row>
    <row r="185">
      <c r="A185" s="1" t="s">
        <v>173</v>
      </c>
      <c r="E185" s="27" t="s">
        <v>167</v>
      </c>
    </row>
    <row r="186">
      <c r="A186" s="1" t="s">
        <v>165</v>
      </c>
      <c r="B186" s="1">
        <v>27</v>
      </c>
      <c r="C186" s="26" t="s">
        <v>2055</v>
      </c>
      <c r="D186" t="s">
        <v>167</v>
      </c>
      <c r="E186" s="27" t="s">
        <v>2056</v>
      </c>
      <c r="F186" s="28" t="s">
        <v>201</v>
      </c>
      <c r="G186" s="29">
        <v>1</v>
      </c>
      <c r="H186" s="28">
        <v>0</v>
      </c>
      <c r="I186" s="30">
        <f>ROUND(G186*H186,P4)</f>
        <v>0</v>
      </c>
      <c r="L186" s="31">
        <v>0</v>
      </c>
      <c r="M186" s="24">
        <f>ROUND(G186*L186,P4)</f>
        <v>0</v>
      </c>
      <c r="N186" s="25" t="s">
        <v>1975</v>
      </c>
      <c r="O186" s="32">
        <f>M186*AA186</f>
        <v>0</v>
      </c>
      <c r="P186" s="1">
        <v>3</v>
      </c>
      <c r="AA186" s="1">
        <f>IF(P186=1,$O$3,IF(P186=2,$O$4,$O$5))</f>
        <v>0</v>
      </c>
    </row>
    <row r="187">
      <c r="A187" s="1" t="s">
        <v>171</v>
      </c>
      <c r="E187" s="27" t="s">
        <v>2056</v>
      </c>
    </row>
    <row r="188">
      <c r="A188" s="1" t="s">
        <v>172</v>
      </c>
    </row>
    <row r="189">
      <c r="A189" s="1" t="s">
        <v>173</v>
      </c>
      <c r="E189" s="27" t="s">
        <v>167</v>
      </c>
    </row>
    <row r="190">
      <c r="A190" s="1" t="s">
        <v>165</v>
      </c>
      <c r="B190" s="1">
        <v>28</v>
      </c>
      <c r="C190" s="26" t="s">
        <v>2057</v>
      </c>
      <c r="D190" t="s">
        <v>167</v>
      </c>
      <c r="E190" s="27" t="s">
        <v>2058</v>
      </c>
      <c r="F190" s="28" t="s">
        <v>201</v>
      </c>
      <c r="G190" s="29">
        <v>1</v>
      </c>
      <c r="H190" s="28">
        <v>0</v>
      </c>
      <c r="I190" s="30">
        <f>ROUND(G190*H190,P4)</f>
        <v>0</v>
      </c>
      <c r="L190" s="31">
        <v>0</v>
      </c>
      <c r="M190" s="24">
        <f>ROUND(G190*L190,P4)</f>
        <v>0</v>
      </c>
      <c r="N190" s="25" t="s">
        <v>1975</v>
      </c>
      <c r="O190" s="32">
        <f>M190*AA190</f>
        <v>0</v>
      </c>
      <c r="P190" s="1">
        <v>3</v>
      </c>
      <c r="AA190" s="1">
        <f>IF(P190=1,$O$3,IF(P190=2,$O$4,$O$5))</f>
        <v>0</v>
      </c>
    </row>
    <row r="191">
      <c r="A191" s="1" t="s">
        <v>171</v>
      </c>
      <c r="E191" s="27" t="s">
        <v>2058</v>
      </c>
    </row>
    <row r="192">
      <c r="A192" s="1" t="s">
        <v>172</v>
      </c>
    </row>
    <row r="193">
      <c r="A193" s="1" t="s">
        <v>173</v>
      </c>
      <c r="E193" s="27" t="s">
        <v>167</v>
      </c>
    </row>
    <row r="194">
      <c r="A194" s="1" t="s">
        <v>165</v>
      </c>
      <c r="B194" s="1">
        <v>37</v>
      </c>
      <c r="C194" s="26" t="s">
        <v>2059</v>
      </c>
      <c r="D194" t="s">
        <v>167</v>
      </c>
      <c r="E194" s="27" t="s">
        <v>2060</v>
      </c>
      <c r="F194" s="28" t="s">
        <v>424</v>
      </c>
      <c r="G194" s="29">
        <v>10</v>
      </c>
      <c r="H194" s="28">
        <v>0</v>
      </c>
      <c r="I194" s="30">
        <f>ROUND(G194*H194,P4)</f>
        <v>0</v>
      </c>
      <c r="L194" s="31">
        <v>0</v>
      </c>
      <c r="M194" s="24">
        <f>ROUND(G194*L194,P4)</f>
        <v>0</v>
      </c>
      <c r="N194" s="25" t="s">
        <v>1975</v>
      </c>
      <c r="O194" s="32">
        <f>M194*AA194</f>
        <v>0</v>
      </c>
      <c r="P194" s="1">
        <v>3</v>
      </c>
      <c r="AA194" s="1">
        <f>IF(P194=1,$O$3,IF(P194=2,$O$4,$O$5))</f>
        <v>0</v>
      </c>
    </row>
    <row r="195">
      <c r="A195" s="1" t="s">
        <v>171</v>
      </c>
      <c r="E195" s="27" t="s">
        <v>2060</v>
      </c>
    </row>
    <row r="196">
      <c r="A196" s="1" t="s">
        <v>172</v>
      </c>
    </row>
    <row r="197">
      <c r="A197" s="1" t="s">
        <v>173</v>
      </c>
      <c r="E197" s="27" t="s">
        <v>167</v>
      </c>
    </row>
  </sheetData>
  <sheetProtection sheet="1" objects="1" scenarios="1" spinCount="100000" saltValue="ZwISnxldIxcn7rNt5BgeloUEecugOszfPWyiLzBFkPkokPfuVX3VKhmKVFGg4S9VI4oGS85dqzCVaVir8ouW1g==" hashValue="B4FPE+gnv7qIx0lFK+3mlyjM02FPJc+9Dlha+IcWAlavUcqsBK+XtNzdDv3Q5b0FZMh/1b5kFi9hb7ciKzUtn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COUNTIFS(L8:L28,"=0",A8:A28,"P")+COUNTIFS(L8:L28,"",A8:A28,"P")+SUM(Q8:Q28)</f>
        <v>0</v>
      </c>
    </row>
    <row r="8">
      <c r="A8" s="1" t="s">
        <v>160</v>
      </c>
      <c r="C8" s="22" t="s">
        <v>161</v>
      </c>
      <c r="E8" s="23" t="s">
        <v>15</v>
      </c>
      <c r="L8" s="24">
        <f>L9+L18+L23</f>
        <v>0</v>
      </c>
      <c r="M8" s="24">
        <f>M9+M18+M23</f>
        <v>0</v>
      </c>
      <c r="N8" s="25"/>
    </row>
    <row r="9">
      <c r="A9" s="1" t="s">
        <v>162</v>
      </c>
      <c r="C9" s="22" t="s">
        <v>163</v>
      </c>
      <c r="E9" s="23" t="s">
        <v>164</v>
      </c>
      <c r="L9" s="24">
        <f>SUMIFS(L10:L17,A10:A17,"P")</f>
        <v>0</v>
      </c>
      <c r="M9" s="24">
        <f>SUMIFS(M10:M17,A10:A17,"P")</f>
        <v>0</v>
      </c>
      <c r="N9" s="25"/>
    </row>
    <row r="10">
      <c r="A10" s="1" t="s">
        <v>165</v>
      </c>
      <c r="B10" s="1">
        <v>1</v>
      </c>
      <c r="C10" s="26" t="s">
        <v>166</v>
      </c>
      <c r="D10" t="s">
        <v>167</v>
      </c>
      <c r="E10" s="27" t="s">
        <v>168</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168</v>
      </c>
    </row>
    <row r="12">
      <c r="A12" s="1" t="s">
        <v>172</v>
      </c>
    </row>
    <row r="13">
      <c r="A13" s="1" t="s">
        <v>173</v>
      </c>
      <c r="E13" s="27" t="s">
        <v>167</v>
      </c>
    </row>
    <row r="14">
      <c r="A14" s="1" t="s">
        <v>165</v>
      </c>
      <c r="B14" s="1">
        <v>2</v>
      </c>
      <c r="C14" s="26" t="s">
        <v>174</v>
      </c>
      <c r="D14" t="s">
        <v>167</v>
      </c>
      <c r="E14" s="27" t="s">
        <v>175</v>
      </c>
      <c r="F14" s="28" t="s">
        <v>169</v>
      </c>
      <c r="G14" s="29">
        <v>1</v>
      </c>
      <c r="H14" s="28">
        <v>0</v>
      </c>
      <c r="I14" s="30">
        <f>ROUND(G14*H14,P4)</f>
        <v>0</v>
      </c>
      <c r="L14" s="31">
        <v>0</v>
      </c>
      <c r="M14" s="24">
        <f>ROUND(G14*L14,P4)</f>
        <v>0</v>
      </c>
      <c r="N14" s="25" t="s">
        <v>170</v>
      </c>
      <c r="O14" s="32">
        <f>M14*AA14</f>
        <v>0</v>
      </c>
      <c r="P14" s="1">
        <v>3</v>
      </c>
      <c r="AA14" s="1">
        <f>IF(P14=1,$O$3,IF(P14=2,$O$4,$O$5))</f>
        <v>0</v>
      </c>
    </row>
    <row r="15">
      <c r="A15" s="1" t="s">
        <v>171</v>
      </c>
      <c r="E15" s="27" t="s">
        <v>175</v>
      </c>
    </row>
    <row r="16">
      <c r="A16" s="1" t="s">
        <v>172</v>
      </c>
    </row>
    <row r="17">
      <c r="A17" s="1" t="s">
        <v>173</v>
      </c>
      <c r="E17" s="27" t="s">
        <v>167</v>
      </c>
    </row>
    <row r="18">
      <c r="A18" s="1" t="s">
        <v>162</v>
      </c>
      <c r="C18" s="22" t="s">
        <v>176</v>
      </c>
      <c r="E18" s="23" t="s">
        <v>177</v>
      </c>
      <c r="L18" s="24">
        <f>SUMIFS(L19:L22,A19:A22,"P")</f>
        <v>0</v>
      </c>
      <c r="M18" s="24">
        <f>SUMIFS(M19:M22,A19:A22,"P")</f>
        <v>0</v>
      </c>
      <c r="N18" s="25"/>
    </row>
    <row r="19">
      <c r="A19" s="1" t="s">
        <v>165</v>
      </c>
      <c r="B19" s="1">
        <v>3</v>
      </c>
      <c r="C19" s="26" t="s">
        <v>178</v>
      </c>
      <c r="D19" t="s">
        <v>167</v>
      </c>
      <c r="E19" s="27" t="s">
        <v>179</v>
      </c>
      <c r="F19" s="28" t="s">
        <v>169</v>
      </c>
      <c r="G19" s="29">
        <v>1</v>
      </c>
      <c r="H19" s="28">
        <v>0</v>
      </c>
      <c r="I19" s="30">
        <f>ROUND(G19*H19,P4)</f>
        <v>0</v>
      </c>
      <c r="L19" s="31">
        <v>0</v>
      </c>
      <c r="M19" s="24">
        <f>ROUND(G19*L19,P4)</f>
        <v>0</v>
      </c>
      <c r="N19" s="25" t="s">
        <v>170</v>
      </c>
      <c r="O19" s="32">
        <f>M19*AA19</f>
        <v>0</v>
      </c>
      <c r="P19" s="1">
        <v>3</v>
      </c>
      <c r="AA19" s="1">
        <f>IF(P19=1,$O$3,IF(P19=2,$O$4,$O$5))</f>
        <v>0</v>
      </c>
    </row>
    <row r="20">
      <c r="A20" s="1" t="s">
        <v>171</v>
      </c>
      <c r="E20" s="27" t="s">
        <v>179</v>
      </c>
    </row>
    <row r="21">
      <c r="A21" s="1" t="s">
        <v>172</v>
      </c>
    </row>
    <row r="22">
      <c r="A22" s="1" t="s">
        <v>173</v>
      </c>
      <c r="E22" s="27" t="s">
        <v>167</v>
      </c>
    </row>
    <row r="23">
      <c r="A23" s="1" t="s">
        <v>162</v>
      </c>
      <c r="C23" s="22" t="s">
        <v>180</v>
      </c>
      <c r="E23" s="23" t="s">
        <v>181</v>
      </c>
      <c r="L23" s="24">
        <f>SUMIFS(L24:L27,A24:A27,"P")</f>
        <v>0</v>
      </c>
      <c r="M23" s="24">
        <f>SUMIFS(M24:M27,A24:A27,"P")</f>
        <v>0</v>
      </c>
      <c r="N23" s="25"/>
    </row>
    <row r="24" ht="25.5">
      <c r="A24" s="1" t="s">
        <v>165</v>
      </c>
      <c r="B24" s="1">
        <v>4</v>
      </c>
      <c r="C24" s="26" t="s">
        <v>182</v>
      </c>
      <c r="D24" t="s">
        <v>167</v>
      </c>
      <c r="E24" s="27" t="s">
        <v>183</v>
      </c>
      <c r="F24" s="28" t="s">
        <v>184</v>
      </c>
      <c r="G24" s="29">
        <v>30</v>
      </c>
      <c r="H24" s="28">
        <v>0</v>
      </c>
      <c r="I24" s="30">
        <f>ROUND(G24*H24,P4)</f>
        <v>0</v>
      </c>
      <c r="L24" s="31">
        <v>0</v>
      </c>
      <c r="M24" s="24">
        <f>ROUND(G24*L24,P4)</f>
        <v>0</v>
      </c>
      <c r="N24" s="25" t="s">
        <v>185</v>
      </c>
      <c r="O24" s="32">
        <f>M24*AA24</f>
        <v>0</v>
      </c>
      <c r="P24" s="1">
        <v>3</v>
      </c>
      <c r="AA24" s="1">
        <f>IF(P24=1,$O$3,IF(P24=2,$O$4,$O$5))</f>
        <v>0</v>
      </c>
    </row>
    <row r="25" ht="25.5">
      <c r="A25" s="1" t="s">
        <v>171</v>
      </c>
      <c r="E25" s="27" t="s">
        <v>183</v>
      </c>
    </row>
    <row r="26">
      <c r="A26" s="1" t="s">
        <v>172</v>
      </c>
    </row>
    <row r="27">
      <c r="A27" s="1" t="s">
        <v>173</v>
      </c>
      <c r="E27" s="27" t="s">
        <v>167</v>
      </c>
    </row>
  </sheetData>
  <sheetProtection sheet="1" objects="1" scenarios="1" spinCount="100000" saltValue="rCi2XU6Uh9UNw+fGarpt2rpgusDcxqTvrUi0zvAi2LO13p+074/jHXdV8w1JwcNJt9miIx+1eZymwao2GpXH3g==" hashValue="1eRjW4d+ROqN0D7Xi3rGFdfun+XBjIi5u84mdAfyjQhOVpUjAzEWvfYjOimrERCTDjxRww1HiiJfi/7qv8xiQ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COUNTIFS(L8:L92,"=0",A8:A92,"P")+COUNTIFS(L8:L92,"",A8:A92,"P")+SUM(Q8:Q92)</f>
        <v>0</v>
      </c>
    </row>
    <row r="8">
      <c r="A8" s="1" t="s">
        <v>160</v>
      </c>
      <c r="C8" s="22" t="s">
        <v>2061</v>
      </c>
      <c r="E8" s="23" t="s">
        <v>51</v>
      </c>
      <c r="L8" s="24">
        <f>L9+L14+L27+L52+L65+L82+L87</f>
        <v>0</v>
      </c>
      <c r="M8" s="24">
        <f>M9+M14+M27+M52+M65+M82+M87</f>
        <v>0</v>
      </c>
      <c r="N8" s="25"/>
    </row>
    <row r="9">
      <c r="A9" s="1" t="s">
        <v>162</v>
      </c>
      <c r="C9" s="22" t="s">
        <v>208</v>
      </c>
      <c r="E9" s="23" t="s">
        <v>209</v>
      </c>
      <c r="L9" s="24">
        <f>SUMIFS(L10:L13,A10:A13,"P")</f>
        <v>0</v>
      </c>
      <c r="M9" s="24">
        <f>SUMIFS(M10:M13,A10:A13,"P")</f>
        <v>0</v>
      </c>
      <c r="N9" s="25"/>
    </row>
    <row r="10">
      <c r="A10" s="1" t="s">
        <v>165</v>
      </c>
      <c r="B10" s="1">
        <v>9</v>
      </c>
      <c r="C10" s="26" t="s">
        <v>2062</v>
      </c>
      <c r="D10" t="s">
        <v>167</v>
      </c>
      <c r="E10" s="27" t="s">
        <v>2063</v>
      </c>
      <c r="F10" s="28" t="s">
        <v>201</v>
      </c>
      <c r="G10" s="29">
        <v>2</v>
      </c>
      <c r="H10" s="28">
        <v>0</v>
      </c>
      <c r="I10" s="30">
        <f>ROUND(G10*H10,P4)</f>
        <v>0</v>
      </c>
      <c r="L10" s="31">
        <v>0</v>
      </c>
      <c r="M10" s="24">
        <f>ROUND(G10*L10,P4)</f>
        <v>0</v>
      </c>
      <c r="N10" s="25" t="s">
        <v>170</v>
      </c>
      <c r="O10" s="32">
        <f>M10*AA10</f>
        <v>0</v>
      </c>
      <c r="P10" s="1">
        <v>3</v>
      </c>
      <c r="AA10" s="1">
        <f>IF(P10=1,$O$3,IF(P10=2,$O$4,$O$5))</f>
        <v>0</v>
      </c>
    </row>
    <row r="11">
      <c r="A11" s="1" t="s">
        <v>171</v>
      </c>
      <c r="E11" s="27" t="s">
        <v>2063</v>
      </c>
    </row>
    <row r="12" ht="38.25">
      <c r="A12" s="1" t="s">
        <v>172</v>
      </c>
      <c r="E12" s="33" t="s">
        <v>2064</v>
      </c>
    </row>
    <row r="13">
      <c r="A13" s="1" t="s">
        <v>173</v>
      </c>
      <c r="E13" s="27" t="s">
        <v>167</v>
      </c>
    </row>
    <row r="14">
      <c r="A14" s="1" t="s">
        <v>162</v>
      </c>
      <c r="C14" s="22" t="s">
        <v>1016</v>
      </c>
      <c r="E14" s="23" t="s">
        <v>1017</v>
      </c>
      <c r="L14" s="24">
        <f>SUMIFS(L15:L26,A15:A26,"P")</f>
        <v>0</v>
      </c>
      <c r="M14" s="24">
        <f>SUMIFS(M15:M26,A15:A26,"P")</f>
        <v>0</v>
      </c>
      <c r="N14" s="25"/>
    </row>
    <row r="15">
      <c r="A15" s="1" t="s">
        <v>165</v>
      </c>
      <c r="B15" s="1">
        <v>10</v>
      </c>
      <c r="C15" s="26" t="s">
        <v>2065</v>
      </c>
      <c r="D15" t="s">
        <v>167</v>
      </c>
      <c r="E15" s="27" t="s">
        <v>2066</v>
      </c>
      <c r="F15" s="28" t="s">
        <v>192</v>
      </c>
      <c r="G15" s="29">
        <v>240</v>
      </c>
      <c r="H15" s="28">
        <v>0</v>
      </c>
      <c r="I15" s="30">
        <f>ROUND(G15*H15,P4)</f>
        <v>0</v>
      </c>
      <c r="L15" s="31">
        <v>0</v>
      </c>
      <c r="M15" s="24">
        <f>ROUND(G15*L15,P4)</f>
        <v>0</v>
      </c>
      <c r="N15" s="25" t="s">
        <v>185</v>
      </c>
      <c r="O15" s="32">
        <f>M15*AA15</f>
        <v>0</v>
      </c>
      <c r="P15" s="1">
        <v>3</v>
      </c>
      <c r="AA15" s="1">
        <f>IF(P15=1,$O$3,IF(P15=2,$O$4,$O$5))</f>
        <v>0</v>
      </c>
    </row>
    <row r="16">
      <c r="A16" s="1" t="s">
        <v>171</v>
      </c>
      <c r="E16" s="27" t="s">
        <v>2066</v>
      </c>
    </row>
    <row r="17">
      <c r="A17" s="1" t="s">
        <v>172</v>
      </c>
    </row>
    <row r="18">
      <c r="A18" s="1" t="s">
        <v>173</v>
      </c>
      <c r="E18" s="27" t="s">
        <v>167</v>
      </c>
    </row>
    <row r="19">
      <c r="A19" s="1" t="s">
        <v>165</v>
      </c>
      <c r="B19" s="1">
        <v>11</v>
      </c>
      <c r="C19" s="26" t="s">
        <v>2067</v>
      </c>
      <c r="D19" t="s">
        <v>167</v>
      </c>
      <c r="E19" s="27" t="s">
        <v>2068</v>
      </c>
      <c r="F19" s="28" t="s">
        <v>192</v>
      </c>
      <c r="G19" s="29">
        <v>45</v>
      </c>
      <c r="H19" s="28">
        <v>0</v>
      </c>
      <c r="I19" s="30">
        <f>ROUND(G19*H19,P4)</f>
        <v>0</v>
      </c>
      <c r="L19" s="31">
        <v>0</v>
      </c>
      <c r="M19" s="24">
        <f>ROUND(G19*L19,P4)</f>
        <v>0</v>
      </c>
      <c r="N19" s="25" t="s">
        <v>185</v>
      </c>
      <c r="O19" s="32">
        <f>M19*AA19</f>
        <v>0</v>
      </c>
      <c r="P19" s="1">
        <v>3</v>
      </c>
      <c r="AA19" s="1">
        <f>IF(P19=1,$O$3,IF(P19=2,$O$4,$O$5))</f>
        <v>0</v>
      </c>
    </row>
    <row r="20">
      <c r="A20" s="1" t="s">
        <v>171</v>
      </c>
      <c r="E20" s="27" t="s">
        <v>2068</v>
      </c>
    </row>
    <row r="21">
      <c r="A21" s="1" t="s">
        <v>172</v>
      </c>
    </row>
    <row r="22">
      <c r="A22" s="1" t="s">
        <v>173</v>
      </c>
      <c r="E22" s="27" t="s">
        <v>167</v>
      </c>
    </row>
    <row r="23">
      <c r="A23" s="1" t="s">
        <v>165</v>
      </c>
      <c r="B23" s="1">
        <v>12</v>
      </c>
      <c r="C23" s="26" t="s">
        <v>2069</v>
      </c>
      <c r="D23" t="s">
        <v>167</v>
      </c>
      <c r="E23" s="27" t="s">
        <v>2070</v>
      </c>
      <c r="F23" s="28" t="s">
        <v>192</v>
      </c>
      <c r="G23" s="29">
        <v>25</v>
      </c>
      <c r="H23" s="28">
        <v>0</v>
      </c>
      <c r="I23" s="30">
        <f>ROUND(G23*H23,P4)</f>
        <v>0</v>
      </c>
      <c r="L23" s="31">
        <v>0</v>
      </c>
      <c r="M23" s="24">
        <f>ROUND(G23*L23,P4)</f>
        <v>0</v>
      </c>
      <c r="N23" s="25" t="s">
        <v>185</v>
      </c>
      <c r="O23" s="32">
        <f>M23*AA23</f>
        <v>0</v>
      </c>
      <c r="P23" s="1">
        <v>3</v>
      </c>
      <c r="AA23" s="1">
        <f>IF(P23=1,$O$3,IF(P23=2,$O$4,$O$5))</f>
        <v>0</v>
      </c>
    </row>
    <row r="24">
      <c r="A24" s="1" t="s">
        <v>171</v>
      </c>
      <c r="E24" s="27" t="s">
        <v>2070</v>
      </c>
    </row>
    <row r="25">
      <c r="A25" s="1" t="s">
        <v>172</v>
      </c>
    </row>
    <row r="26">
      <c r="A26" s="1" t="s">
        <v>173</v>
      </c>
      <c r="E26" s="27" t="s">
        <v>167</v>
      </c>
    </row>
    <row r="27">
      <c r="A27" s="1" t="s">
        <v>162</v>
      </c>
      <c r="C27" s="22" t="s">
        <v>1125</v>
      </c>
      <c r="E27" s="23" t="s">
        <v>1126</v>
      </c>
      <c r="L27" s="24">
        <f>SUMIFS(L28:L51,A28:A51,"P")</f>
        <v>0</v>
      </c>
      <c r="M27" s="24">
        <f>SUMIFS(M28:M51,A28:A51,"P")</f>
        <v>0</v>
      </c>
      <c r="N27" s="25"/>
    </row>
    <row r="28">
      <c r="A28" s="1" t="s">
        <v>165</v>
      </c>
      <c r="B28" s="1">
        <v>16</v>
      </c>
      <c r="C28" s="26" t="s">
        <v>2071</v>
      </c>
      <c r="D28" t="s">
        <v>167</v>
      </c>
      <c r="E28" s="27" t="s">
        <v>2072</v>
      </c>
      <c r="F28" s="28" t="s">
        <v>432</v>
      </c>
      <c r="G28" s="29">
        <v>0.40300000000000002</v>
      </c>
      <c r="H28" s="28">
        <v>1</v>
      </c>
      <c r="I28" s="30">
        <f>ROUND(G28*H28,P4)</f>
        <v>0</v>
      </c>
      <c r="L28" s="31">
        <v>0</v>
      </c>
      <c r="M28" s="24">
        <f>ROUND(G28*L28,P4)</f>
        <v>0</v>
      </c>
      <c r="N28" s="25" t="s">
        <v>185</v>
      </c>
      <c r="O28" s="32">
        <f>M28*AA28</f>
        <v>0</v>
      </c>
      <c r="P28" s="1">
        <v>3</v>
      </c>
      <c r="AA28" s="1">
        <f>IF(P28=1,$O$3,IF(P28=2,$O$4,$O$5))</f>
        <v>0</v>
      </c>
    </row>
    <row r="29">
      <c r="A29" s="1" t="s">
        <v>171</v>
      </c>
      <c r="E29" s="27" t="s">
        <v>2072</v>
      </c>
    </row>
    <row r="30" ht="25.5">
      <c r="A30" s="1" t="s">
        <v>172</v>
      </c>
      <c r="E30" s="33" t="s">
        <v>2073</v>
      </c>
    </row>
    <row r="31">
      <c r="A31" s="1" t="s">
        <v>173</v>
      </c>
      <c r="E31" s="27" t="s">
        <v>167</v>
      </c>
    </row>
    <row r="32">
      <c r="A32" s="1" t="s">
        <v>165</v>
      </c>
      <c r="B32" s="1">
        <v>13</v>
      </c>
      <c r="C32" s="26" t="s">
        <v>2074</v>
      </c>
      <c r="D32" t="s">
        <v>167</v>
      </c>
      <c r="E32" s="27" t="s">
        <v>2075</v>
      </c>
      <c r="F32" s="28" t="s">
        <v>447</v>
      </c>
      <c r="G32" s="29">
        <v>392.16000000000003</v>
      </c>
      <c r="H32" s="28">
        <v>0</v>
      </c>
      <c r="I32" s="30">
        <f>ROUND(G32*H32,P4)</f>
        <v>0</v>
      </c>
      <c r="L32" s="31">
        <v>0</v>
      </c>
      <c r="M32" s="24">
        <f>ROUND(G32*L32,P4)</f>
        <v>0</v>
      </c>
      <c r="N32" s="25" t="s">
        <v>185</v>
      </c>
      <c r="O32" s="32">
        <f>M32*AA32</f>
        <v>0</v>
      </c>
      <c r="P32" s="1">
        <v>3</v>
      </c>
      <c r="AA32" s="1">
        <f>IF(P32=1,$O$3,IF(P32=2,$O$4,$O$5))</f>
        <v>0</v>
      </c>
    </row>
    <row r="33">
      <c r="A33" s="1" t="s">
        <v>171</v>
      </c>
      <c r="E33" s="27" t="s">
        <v>2075</v>
      </c>
    </row>
    <row r="34" ht="25.5">
      <c r="A34" s="1" t="s">
        <v>172</v>
      </c>
      <c r="E34" s="33" t="s">
        <v>2076</v>
      </c>
    </row>
    <row r="35">
      <c r="A35" s="1" t="s">
        <v>173</v>
      </c>
      <c r="E35" s="27" t="s">
        <v>167</v>
      </c>
    </row>
    <row r="36" ht="25.5">
      <c r="A36" s="1" t="s">
        <v>165</v>
      </c>
      <c r="B36" s="1">
        <v>14</v>
      </c>
      <c r="C36" s="26" t="s">
        <v>2077</v>
      </c>
      <c r="D36" t="s">
        <v>167</v>
      </c>
      <c r="E36" s="27" t="s">
        <v>2078</v>
      </c>
      <c r="F36" s="28" t="s">
        <v>447</v>
      </c>
      <c r="G36" s="29">
        <v>355.67000000000002</v>
      </c>
      <c r="H36" s="28">
        <v>0</v>
      </c>
      <c r="I36" s="30">
        <f>ROUND(G36*H36,P4)</f>
        <v>0</v>
      </c>
      <c r="L36" s="31">
        <v>0</v>
      </c>
      <c r="M36" s="24">
        <f>ROUND(G36*L36,P4)</f>
        <v>0</v>
      </c>
      <c r="N36" s="25" t="s">
        <v>185</v>
      </c>
      <c r="O36" s="32">
        <f>M36*AA36</f>
        <v>0</v>
      </c>
      <c r="P36" s="1">
        <v>3</v>
      </c>
      <c r="AA36" s="1">
        <f>IF(P36=1,$O$3,IF(P36=2,$O$4,$O$5))</f>
        <v>0</v>
      </c>
    </row>
    <row r="37" ht="25.5">
      <c r="A37" s="1" t="s">
        <v>171</v>
      </c>
      <c r="E37" s="27" t="s">
        <v>2078</v>
      </c>
    </row>
    <row r="38" ht="38.25">
      <c r="A38" s="1" t="s">
        <v>172</v>
      </c>
      <c r="E38" s="33" t="s">
        <v>2079</v>
      </c>
    </row>
    <row r="39">
      <c r="A39" s="1" t="s">
        <v>173</v>
      </c>
      <c r="E39" s="27" t="s">
        <v>167</v>
      </c>
    </row>
    <row r="40">
      <c r="A40" s="1" t="s">
        <v>165</v>
      </c>
      <c r="B40" s="1">
        <v>15</v>
      </c>
      <c r="C40" s="26" t="s">
        <v>1178</v>
      </c>
      <c r="D40" t="s">
        <v>167</v>
      </c>
      <c r="E40" s="27" t="s">
        <v>1179</v>
      </c>
      <c r="F40" s="28" t="s">
        <v>331</v>
      </c>
      <c r="G40" s="29">
        <v>373.12</v>
      </c>
      <c r="H40" s="28">
        <v>5.0000000000000002E-05</v>
      </c>
      <c r="I40" s="30">
        <f>ROUND(G40*H40,P4)</f>
        <v>0</v>
      </c>
      <c r="L40" s="31">
        <v>0</v>
      </c>
      <c r="M40" s="24">
        <f>ROUND(G40*L40,P4)</f>
        <v>0</v>
      </c>
      <c r="N40" s="25" t="s">
        <v>185</v>
      </c>
      <c r="O40" s="32">
        <f>M40*AA40</f>
        <v>0</v>
      </c>
      <c r="P40" s="1">
        <v>3</v>
      </c>
      <c r="AA40" s="1">
        <f>IF(P40=1,$O$3,IF(P40=2,$O$4,$O$5))</f>
        <v>0</v>
      </c>
    </row>
    <row r="41">
      <c r="A41" s="1" t="s">
        <v>171</v>
      </c>
      <c r="E41" s="27" t="s">
        <v>1179</v>
      </c>
    </row>
    <row r="42" ht="38.25">
      <c r="A42" s="1" t="s">
        <v>172</v>
      </c>
      <c r="E42" s="33" t="s">
        <v>2080</v>
      </c>
    </row>
    <row r="43">
      <c r="A43" s="1" t="s">
        <v>173</v>
      </c>
      <c r="E43" s="27" t="s">
        <v>167</v>
      </c>
    </row>
    <row r="44">
      <c r="A44" s="1" t="s">
        <v>165</v>
      </c>
      <c r="B44" s="1">
        <v>17</v>
      </c>
      <c r="C44" s="26" t="s">
        <v>2081</v>
      </c>
      <c r="D44" t="s">
        <v>167</v>
      </c>
      <c r="E44" s="27" t="s">
        <v>2082</v>
      </c>
      <c r="F44" s="28" t="s">
        <v>331</v>
      </c>
      <c r="G44" s="29">
        <v>28402.970000000001</v>
      </c>
      <c r="H44" s="28">
        <v>0</v>
      </c>
      <c r="I44" s="30">
        <f>ROUND(G44*H44,P4)</f>
        <v>0</v>
      </c>
      <c r="L44" s="31">
        <v>0</v>
      </c>
      <c r="M44" s="24">
        <f>ROUND(G44*L44,P4)</f>
        <v>0</v>
      </c>
      <c r="N44" s="25" t="s">
        <v>170</v>
      </c>
      <c r="O44" s="32">
        <f>M44*AA44</f>
        <v>0</v>
      </c>
      <c r="P44" s="1">
        <v>3</v>
      </c>
      <c r="AA44" s="1">
        <f>IF(P44=1,$O$3,IF(P44=2,$O$4,$O$5))</f>
        <v>0</v>
      </c>
    </row>
    <row r="45">
      <c r="A45" s="1" t="s">
        <v>171</v>
      </c>
      <c r="E45" s="27" t="s">
        <v>2082</v>
      </c>
    </row>
    <row r="46" ht="38.25">
      <c r="A46" s="1" t="s">
        <v>172</v>
      </c>
      <c r="E46" s="33" t="s">
        <v>2083</v>
      </c>
    </row>
    <row r="47">
      <c r="A47" s="1" t="s">
        <v>173</v>
      </c>
      <c r="E47" s="27" t="s">
        <v>167</v>
      </c>
    </row>
    <row r="48" ht="25.5">
      <c r="A48" s="1" t="s">
        <v>165</v>
      </c>
      <c r="B48" s="1">
        <v>18</v>
      </c>
      <c r="C48" s="26" t="s">
        <v>2084</v>
      </c>
      <c r="D48" t="s">
        <v>167</v>
      </c>
      <c r="E48" s="27" t="s">
        <v>2085</v>
      </c>
      <c r="F48" s="28" t="s">
        <v>485</v>
      </c>
      <c r="G48" s="29">
        <v>4816.2349999999997</v>
      </c>
      <c r="H48" s="28">
        <v>0</v>
      </c>
      <c r="I48" s="30">
        <f>ROUND(G48*H48,P4)</f>
        <v>0</v>
      </c>
      <c r="L48" s="31">
        <v>0</v>
      </c>
      <c r="M48" s="24">
        <f>ROUND(G48*L48,P4)</f>
        <v>0</v>
      </c>
      <c r="N48" s="25" t="s">
        <v>185</v>
      </c>
      <c r="O48" s="32">
        <f>M48*AA48</f>
        <v>0</v>
      </c>
      <c r="P48" s="1">
        <v>3</v>
      </c>
      <c r="AA48" s="1">
        <f>IF(P48=1,$O$3,IF(P48=2,$O$4,$O$5))</f>
        <v>0</v>
      </c>
    </row>
    <row r="49" ht="25.5">
      <c r="A49" s="1" t="s">
        <v>171</v>
      </c>
      <c r="E49" s="27" t="s">
        <v>2085</v>
      </c>
    </row>
    <row r="50">
      <c r="A50" s="1" t="s">
        <v>172</v>
      </c>
    </row>
    <row r="51">
      <c r="A51" s="1" t="s">
        <v>173</v>
      </c>
      <c r="E51" s="27" t="s">
        <v>167</v>
      </c>
    </row>
    <row r="52">
      <c r="A52" s="1" t="s">
        <v>162</v>
      </c>
      <c r="C52" s="22" t="s">
        <v>1259</v>
      </c>
      <c r="E52" s="23" t="s">
        <v>1260</v>
      </c>
      <c r="L52" s="24">
        <f>SUMIFS(L53:L64,A53:A64,"P")</f>
        <v>0</v>
      </c>
      <c r="M52" s="24">
        <f>SUMIFS(M53:M64,A53:A64,"P")</f>
        <v>0</v>
      </c>
      <c r="N52" s="25"/>
    </row>
    <row r="53" ht="25.5">
      <c r="A53" s="1" t="s">
        <v>165</v>
      </c>
      <c r="B53" s="1">
        <v>1</v>
      </c>
      <c r="C53" s="26" t="s">
        <v>1275</v>
      </c>
      <c r="D53" t="s">
        <v>167</v>
      </c>
      <c r="E53" s="27" t="s">
        <v>1276</v>
      </c>
      <c r="F53" s="28" t="s">
        <v>447</v>
      </c>
      <c r="G53" s="29">
        <v>200</v>
      </c>
      <c r="H53" s="28">
        <v>0.00021000000000000001</v>
      </c>
      <c r="I53" s="30">
        <f>ROUND(G53*H53,P4)</f>
        <v>0</v>
      </c>
      <c r="L53" s="31">
        <v>0</v>
      </c>
      <c r="M53" s="24">
        <f>ROUND(G53*L53,P4)</f>
        <v>0</v>
      </c>
      <c r="N53" s="25" t="s">
        <v>185</v>
      </c>
      <c r="O53" s="32">
        <f>M53*AA53</f>
        <v>0</v>
      </c>
      <c r="P53" s="1">
        <v>3</v>
      </c>
      <c r="AA53" s="1">
        <f>IF(P53=1,$O$3,IF(P53=2,$O$4,$O$5))</f>
        <v>0</v>
      </c>
    </row>
    <row r="54" ht="25.5">
      <c r="A54" s="1" t="s">
        <v>171</v>
      </c>
      <c r="E54" s="27" t="s">
        <v>1276</v>
      </c>
    </row>
    <row r="55">
      <c r="A55" s="1" t="s">
        <v>172</v>
      </c>
    </row>
    <row r="56">
      <c r="A56" s="1" t="s">
        <v>173</v>
      </c>
      <c r="E56" s="27" t="s">
        <v>167</v>
      </c>
    </row>
    <row r="57">
      <c r="A57" s="1" t="s">
        <v>165</v>
      </c>
      <c r="B57" s="1">
        <v>2</v>
      </c>
      <c r="C57" s="26" t="s">
        <v>1302</v>
      </c>
      <c r="D57" t="s">
        <v>167</v>
      </c>
      <c r="E57" s="27" t="s">
        <v>1303</v>
      </c>
      <c r="F57" s="28" t="s">
        <v>424</v>
      </c>
      <c r="G57" s="29">
        <v>86</v>
      </c>
      <c r="H57" s="28">
        <v>0</v>
      </c>
      <c r="I57" s="30">
        <f>ROUND(G57*H57,P4)</f>
        <v>0</v>
      </c>
      <c r="L57" s="31">
        <v>0</v>
      </c>
      <c r="M57" s="24">
        <f>ROUND(G57*L57,P4)</f>
        <v>0</v>
      </c>
      <c r="N57" s="25" t="s">
        <v>185</v>
      </c>
      <c r="O57" s="32">
        <f>M57*AA57</f>
        <v>0</v>
      </c>
      <c r="P57" s="1">
        <v>3</v>
      </c>
      <c r="AA57" s="1">
        <f>IF(P57=1,$O$3,IF(P57=2,$O$4,$O$5))</f>
        <v>0</v>
      </c>
    </row>
    <row r="58">
      <c r="A58" s="1" t="s">
        <v>171</v>
      </c>
      <c r="E58" s="27" t="s">
        <v>1303</v>
      </c>
    </row>
    <row r="59" ht="38.25">
      <c r="A59" s="1" t="s">
        <v>172</v>
      </c>
      <c r="E59" s="33" t="s">
        <v>2086</v>
      </c>
    </row>
    <row r="60">
      <c r="A60" s="1" t="s">
        <v>173</v>
      </c>
      <c r="E60" s="27" t="s">
        <v>167</v>
      </c>
    </row>
    <row r="61">
      <c r="A61" s="1" t="s">
        <v>165</v>
      </c>
      <c r="B61" s="1">
        <v>3</v>
      </c>
      <c r="C61" s="26" t="s">
        <v>1317</v>
      </c>
      <c r="D61" t="s">
        <v>167</v>
      </c>
      <c r="E61" s="27" t="s">
        <v>1318</v>
      </c>
      <c r="F61" s="28" t="s">
        <v>424</v>
      </c>
      <c r="G61" s="29">
        <v>79.200000000000003</v>
      </c>
      <c r="H61" s="28">
        <v>0</v>
      </c>
      <c r="I61" s="30">
        <f>ROUND(G61*H61,P4)</f>
        <v>0</v>
      </c>
      <c r="L61" s="31">
        <v>0</v>
      </c>
      <c r="M61" s="24">
        <f>ROUND(G61*L61,P4)</f>
        <v>0</v>
      </c>
      <c r="N61" s="25" t="s">
        <v>185</v>
      </c>
      <c r="O61" s="32">
        <f>M61*AA61</f>
        <v>0</v>
      </c>
      <c r="P61" s="1">
        <v>3</v>
      </c>
      <c r="AA61" s="1">
        <f>IF(P61=1,$O$3,IF(P61=2,$O$4,$O$5))</f>
        <v>0</v>
      </c>
    </row>
    <row r="62">
      <c r="A62" s="1" t="s">
        <v>171</v>
      </c>
      <c r="E62" s="27" t="s">
        <v>1318</v>
      </c>
    </row>
    <row r="63" ht="38.25">
      <c r="A63" s="1" t="s">
        <v>172</v>
      </c>
      <c r="E63" s="33" t="s">
        <v>2087</v>
      </c>
    </row>
    <row r="64">
      <c r="A64" s="1" t="s">
        <v>173</v>
      </c>
      <c r="E64" s="27" t="s">
        <v>167</v>
      </c>
    </row>
    <row r="65">
      <c r="A65" s="1" t="s">
        <v>162</v>
      </c>
      <c r="C65" s="22" t="s">
        <v>1383</v>
      </c>
      <c r="E65" s="23" t="s">
        <v>1384</v>
      </c>
      <c r="L65" s="24">
        <f>SUMIFS(L66:L81,A66:A81,"P")</f>
        <v>0</v>
      </c>
      <c r="M65" s="24">
        <f>SUMIFS(M66:M81,A66:A81,"P")</f>
        <v>0</v>
      </c>
      <c r="N65" s="25"/>
    </row>
    <row r="66" ht="25.5">
      <c r="A66" s="1" t="s">
        <v>165</v>
      </c>
      <c r="B66" s="1">
        <v>4</v>
      </c>
      <c r="C66" s="26" t="s">
        <v>1387</v>
      </c>
      <c r="D66" t="s">
        <v>167</v>
      </c>
      <c r="E66" s="27" t="s">
        <v>1388</v>
      </c>
      <c r="F66" s="28" t="s">
        <v>432</v>
      </c>
      <c r="G66" s="29">
        <v>387.93799999999999</v>
      </c>
      <c r="H66" s="28">
        <v>0</v>
      </c>
      <c r="I66" s="30">
        <f>ROUND(G66*H66,P4)</f>
        <v>0</v>
      </c>
      <c r="L66" s="31">
        <v>0</v>
      </c>
      <c r="M66" s="24">
        <f>ROUND(G66*L66,P4)</f>
        <v>0</v>
      </c>
      <c r="N66" s="25" t="s">
        <v>185</v>
      </c>
      <c r="O66" s="32">
        <f>M66*AA66</f>
        <v>0</v>
      </c>
      <c r="P66" s="1">
        <v>3</v>
      </c>
      <c r="AA66" s="1">
        <f>IF(P66=1,$O$3,IF(P66=2,$O$4,$O$5))</f>
        <v>0</v>
      </c>
    </row>
    <row r="67" ht="25.5">
      <c r="A67" s="1" t="s">
        <v>171</v>
      </c>
      <c r="E67" s="27" t="s">
        <v>1388</v>
      </c>
    </row>
    <row r="68">
      <c r="A68" s="1" t="s">
        <v>172</v>
      </c>
    </row>
    <row r="69">
      <c r="A69" s="1" t="s">
        <v>173</v>
      </c>
      <c r="E69" s="27" t="s">
        <v>167</v>
      </c>
    </row>
    <row r="70" ht="25.5">
      <c r="A70" s="1" t="s">
        <v>165</v>
      </c>
      <c r="B70" s="1">
        <v>5</v>
      </c>
      <c r="C70" s="26" t="s">
        <v>1389</v>
      </c>
      <c r="D70" t="s">
        <v>167</v>
      </c>
      <c r="E70" s="27" t="s">
        <v>1390</v>
      </c>
      <c r="F70" s="28" t="s">
        <v>432</v>
      </c>
      <c r="G70" s="29">
        <v>7370.8220000000001</v>
      </c>
      <c r="H70" s="28">
        <v>0</v>
      </c>
      <c r="I70" s="30">
        <f>ROUND(G70*H70,P4)</f>
        <v>0</v>
      </c>
      <c r="L70" s="31">
        <v>0</v>
      </c>
      <c r="M70" s="24">
        <f>ROUND(G70*L70,P4)</f>
        <v>0</v>
      </c>
      <c r="N70" s="25" t="s">
        <v>185</v>
      </c>
      <c r="O70" s="32">
        <f>M70*AA70</f>
        <v>0</v>
      </c>
      <c r="P70" s="1">
        <v>3</v>
      </c>
      <c r="AA70" s="1">
        <f>IF(P70=1,$O$3,IF(P70=2,$O$4,$O$5))</f>
        <v>0</v>
      </c>
    </row>
    <row r="71" ht="25.5">
      <c r="A71" s="1" t="s">
        <v>171</v>
      </c>
      <c r="E71" s="27" t="s">
        <v>1390</v>
      </c>
    </row>
    <row r="72">
      <c r="A72" s="1" t="s">
        <v>172</v>
      </c>
      <c r="E72" s="33" t="s">
        <v>2088</v>
      </c>
    </row>
    <row r="73">
      <c r="A73" s="1" t="s">
        <v>173</v>
      </c>
      <c r="E73" s="27" t="s">
        <v>167</v>
      </c>
    </row>
    <row r="74" ht="25.5">
      <c r="A74" s="1" t="s">
        <v>165</v>
      </c>
      <c r="B74" s="1">
        <v>6</v>
      </c>
      <c r="C74" s="26" t="s">
        <v>1397</v>
      </c>
      <c r="D74" t="s">
        <v>1398</v>
      </c>
      <c r="E74" s="27" t="s">
        <v>1399</v>
      </c>
      <c r="F74" s="28" t="s">
        <v>432</v>
      </c>
      <c r="G74" s="29">
        <v>380.63999999999999</v>
      </c>
      <c r="H74" s="28">
        <v>0</v>
      </c>
      <c r="I74" s="30">
        <f>ROUND(G74*H74,P4)</f>
        <v>0</v>
      </c>
      <c r="L74" s="31">
        <v>0</v>
      </c>
      <c r="M74" s="24">
        <f>ROUND(G74*L74,P4)</f>
        <v>0</v>
      </c>
      <c r="N74" s="25" t="s">
        <v>185</v>
      </c>
      <c r="O74" s="32">
        <f>M74*AA74</f>
        <v>0</v>
      </c>
      <c r="P74" s="1">
        <v>3</v>
      </c>
      <c r="AA74" s="1">
        <f>IF(P74=1,$O$3,IF(P74=2,$O$4,$O$5))</f>
        <v>0</v>
      </c>
    </row>
    <row r="75" ht="25.5">
      <c r="A75" s="1" t="s">
        <v>171</v>
      </c>
      <c r="E75" s="27" t="s">
        <v>1400</v>
      </c>
    </row>
    <row r="76" ht="25.5">
      <c r="A76" s="1" t="s">
        <v>172</v>
      </c>
      <c r="E76" s="33" t="s">
        <v>2089</v>
      </c>
    </row>
    <row r="77">
      <c r="A77" s="1" t="s">
        <v>173</v>
      </c>
      <c r="E77" s="27" t="s">
        <v>167</v>
      </c>
    </row>
    <row r="78" ht="38.25">
      <c r="A78" s="1" t="s">
        <v>165</v>
      </c>
      <c r="B78" s="1">
        <v>7</v>
      </c>
      <c r="C78" s="26" t="s">
        <v>1407</v>
      </c>
      <c r="D78" t="s">
        <v>1408</v>
      </c>
      <c r="E78" s="27" t="s">
        <v>1409</v>
      </c>
      <c r="F78" s="28" t="s">
        <v>432</v>
      </c>
      <c r="G78" s="29">
        <v>7.298</v>
      </c>
      <c r="H78" s="28">
        <v>0</v>
      </c>
      <c r="I78" s="30">
        <f>ROUND(G78*H78,P4)</f>
        <v>0</v>
      </c>
      <c r="L78" s="31">
        <v>0</v>
      </c>
      <c r="M78" s="24">
        <f>ROUND(G78*L78,P4)</f>
        <v>0</v>
      </c>
      <c r="N78" s="25" t="s">
        <v>185</v>
      </c>
      <c r="O78" s="32">
        <f>M78*AA78</f>
        <v>0</v>
      </c>
      <c r="P78" s="1">
        <v>3</v>
      </c>
      <c r="AA78" s="1">
        <f>IF(P78=1,$O$3,IF(P78=2,$O$4,$O$5))</f>
        <v>0</v>
      </c>
    </row>
    <row r="79" ht="25.5">
      <c r="A79" s="1" t="s">
        <v>171</v>
      </c>
      <c r="E79" s="27" t="s">
        <v>1410</v>
      </c>
    </row>
    <row r="80" ht="25.5">
      <c r="A80" s="1" t="s">
        <v>172</v>
      </c>
      <c r="E80" s="33" t="s">
        <v>2090</v>
      </c>
    </row>
    <row r="81">
      <c r="A81" s="1" t="s">
        <v>173</v>
      </c>
      <c r="E81" s="27" t="s">
        <v>167</v>
      </c>
    </row>
    <row r="82">
      <c r="A82" s="1" t="s">
        <v>162</v>
      </c>
      <c r="C82" s="22" t="s">
        <v>499</v>
      </c>
      <c r="E82" s="23" t="s">
        <v>500</v>
      </c>
      <c r="L82" s="24">
        <f>SUMIFS(L83:L86,A83:A86,"P")</f>
        <v>0</v>
      </c>
      <c r="M82" s="24">
        <f>SUMIFS(M83:M86,A83:A86,"P")</f>
        <v>0</v>
      </c>
      <c r="N82" s="25"/>
    </row>
    <row r="83" ht="25.5">
      <c r="A83" s="1" t="s">
        <v>165</v>
      </c>
      <c r="B83" s="1">
        <v>8</v>
      </c>
      <c r="C83" s="26" t="s">
        <v>2091</v>
      </c>
      <c r="D83" t="s">
        <v>167</v>
      </c>
      <c r="E83" s="27" t="s">
        <v>2092</v>
      </c>
      <c r="F83" s="28" t="s">
        <v>432</v>
      </c>
      <c r="G83" s="29">
        <v>0.042000000000000003</v>
      </c>
      <c r="H83" s="28">
        <v>0</v>
      </c>
      <c r="I83" s="30">
        <f>ROUND(G83*H83,P4)</f>
        <v>0</v>
      </c>
      <c r="L83" s="31">
        <v>0</v>
      </c>
      <c r="M83" s="24">
        <f>ROUND(G83*L83,P4)</f>
        <v>0</v>
      </c>
      <c r="N83" s="25" t="s">
        <v>185</v>
      </c>
      <c r="O83" s="32">
        <f>M83*AA83</f>
        <v>0</v>
      </c>
      <c r="P83" s="1">
        <v>3</v>
      </c>
      <c r="AA83" s="1">
        <f>IF(P83=1,$O$3,IF(P83=2,$O$4,$O$5))</f>
        <v>0</v>
      </c>
    </row>
    <row r="84" ht="38.25">
      <c r="A84" s="1" t="s">
        <v>171</v>
      </c>
      <c r="E84" s="27" t="s">
        <v>2093</v>
      </c>
    </row>
    <row r="85">
      <c r="A85" s="1" t="s">
        <v>172</v>
      </c>
    </row>
    <row r="86">
      <c r="A86" s="1" t="s">
        <v>173</v>
      </c>
      <c r="E86" s="27" t="s">
        <v>167</v>
      </c>
    </row>
    <row r="87">
      <c r="A87" s="1" t="s">
        <v>162</v>
      </c>
      <c r="C87" s="22" t="s">
        <v>180</v>
      </c>
      <c r="E87" s="23" t="s">
        <v>181</v>
      </c>
      <c r="L87" s="24">
        <f>SUMIFS(L88:L91,A88:A91,"P")</f>
        <v>0</v>
      </c>
      <c r="M87" s="24">
        <f>SUMIFS(M88:M91,A88:A91,"P")</f>
        <v>0</v>
      </c>
      <c r="N87" s="25"/>
    </row>
    <row r="88">
      <c r="A88" s="1" t="s">
        <v>165</v>
      </c>
      <c r="B88" s="1">
        <v>19</v>
      </c>
      <c r="C88" s="26" t="s">
        <v>334</v>
      </c>
      <c r="D88" t="s">
        <v>167</v>
      </c>
      <c r="E88" s="27" t="s">
        <v>335</v>
      </c>
      <c r="F88" s="28" t="s">
        <v>184</v>
      </c>
      <c r="G88" s="29">
        <v>60</v>
      </c>
      <c r="H88" s="28">
        <v>0</v>
      </c>
      <c r="I88" s="30">
        <f>ROUND(G88*H88,P4)</f>
        <v>0</v>
      </c>
      <c r="L88" s="31">
        <v>0</v>
      </c>
      <c r="M88" s="24">
        <f>ROUND(G88*L88,P4)</f>
        <v>0</v>
      </c>
      <c r="N88" s="25" t="s">
        <v>185</v>
      </c>
      <c r="O88" s="32">
        <f>M88*AA88</f>
        <v>0</v>
      </c>
      <c r="P88" s="1">
        <v>3</v>
      </c>
      <c r="AA88" s="1">
        <f>IF(P88=1,$O$3,IF(P88=2,$O$4,$O$5))</f>
        <v>0</v>
      </c>
    </row>
    <row r="89">
      <c r="A89" s="1" t="s">
        <v>171</v>
      </c>
      <c r="E89" s="27" t="s">
        <v>335</v>
      </c>
    </row>
    <row r="90">
      <c r="A90" s="1" t="s">
        <v>172</v>
      </c>
    </row>
    <row r="91">
      <c r="A91" s="1" t="s">
        <v>173</v>
      </c>
      <c r="E91" s="27" t="s">
        <v>167</v>
      </c>
    </row>
  </sheetData>
  <sheetProtection sheet="1" objects="1" scenarios="1" spinCount="100000" saltValue="o3J0nYw3qfd0bXC4Z/IoAsViNdF5TdlbdyrbbBTinHNVRfr6wLEmMqxbrIi+51HrujxJp3ck/XQOamm5oSgIuA==" hashValue="1VHtHnZF+1XJrWEtAGOOZ3tgt/OIDmFLhqfIzgnJcf/sOz2n3F5DXqLWqJv6Cvvkfj+88/lW39xfcHuukn7Ik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COUNTIFS(L8:L399,"=0",A8:A399,"P")+COUNTIFS(L8:L399,"",A8:A399,"P")+SUM(Q8:Q399)</f>
        <v>0</v>
      </c>
    </row>
    <row r="8">
      <c r="A8" s="1" t="s">
        <v>160</v>
      </c>
      <c r="C8" s="22" t="s">
        <v>2094</v>
      </c>
      <c r="E8" s="23" t="s">
        <v>53</v>
      </c>
      <c r="L8" s="24">
        <f>L9+L42+L63+L72+L81+L146+L199+L244+L265+L298+L307+L368+L389+L394</f>
        <v>0</v>
      </c>
      <c r="M8" s="24">
        <f>M9+M42+M63+M72+M81+M146+M199+M244+M265+M298+M307+M368+M389+M394</f>
        <v>0</v>
      </c>
      <c r="N8" s="25"/>
    </row>
    <row r="9">
      <c r="A9" s="1" t="s">
        <v>162</v>
      </c>
      <c r="C9" s="22" t="s">
        <v>394</v>
      </c>
      <c r="E9" s="23" t="s">
        <v>421</v>
      </c>
      <c r="L9" s="24">
        <f>SUMIFS(L10:L41,A10:A41,"P")</f>
        <v>0</v>
      </c>
      <c r="M9" s="24">
        <f>SUMIFS(M10:M41,A10:A41,"P")</f>
        <v>0</v>
      </c>
      <c r="N9" s="25"/>
    </row>
    <row r="10" ht="25.5">
      <c r="A10" s="1" t="s">
        <v>165</v>
      </c>
      <c r="B10" s="1">
        <v>1</v>
      </c>
      <c r="C10" s="26" t="s">
        <v>2095</v>
      </c>
      <c r="D10" t="s">
        <v>167</v>
      </c>
      <c r="E10" s="27" t="s">
        <v>2096</v>
      </c>
      <c r="F10" s="28" t="s">
        <v>424</v>
      </c>
      <c r="G10" s="29">
        <v>8</v>
      </c>
      <c r="H10" s="28">
        <v>0</v>
      </c>
      <c r="I10" s="30">
        <f>ROUND(G10*H10,P4)</f>
        <v>0</v>
      </c>
      <c r="L10" s="31">
        <v>0</v>
      </c>
      <c r="M10" s="24">
        <f>ROUND(G10*L10,P4)</f>
        <v>0</v>
      </c>
      <c r="N10" s="25" t="s">
        <v>185</v>
      </c>
      <c r="O10" s="32">
        <f>M10*AA10</f>
        <v>0</v>
      </c>
      <c r="P10" s="1">
        <v>3</v>
      </c>
      <c r="AA10" s="1">
        <f>IF(P10=1,$O$3,IF(P10=2,$O$4,$O$5))</f>
        <v>0</v>
      </c>
    </row>
    <row r="11" ht="25.5">
      <c r="A11" s="1" t="s">
        <v>171</v>
      </c>
      <c r="E11" s="27" t="s">
        <v>2096</v>
      </c>
    </row>
    <row r="12" ht="38.25">
      <c r="A12" s="1" t="s">
        <v>172</v>
      </c>
      <c r="E12" s="33" t="s">
        <v>2097</v>
      </c>
    </row>
    <row r="13">
      <c r="A13" s="1" t="s">
        <v>173</v>
      </c>
      <c r="E13" s="27" t="s">
        <v>167</v>
      </c>
    </row>
    <row r="14" ht="25.5">
      <c r="A14" s="1" t="s">
        <v>165</v>
      </c>
      <c r="B14" s="1">
        <v>2</v>
      </c>
      <c r="C14" s="26" t="s">
        <v>2098</v>
      </c>
      <c r="D14" t="s">
        <v>167</v>
      </c>
      <c r="E14" s="27" t="s">
        <v>2099</v>
      </c>
      <c r="F14" s="28" t="s">
        <v>424</v>
      </c>
      <c r="G14" s="29">
        <v>12.759</v>
      </c>
      <c r="H14" s="28">
        <v>0</v>
      </c>
      <c r="I14" s="30">
        <f>ROUND(G14*H14,P4)</f>
        <v>0</v>
      </c>
      <c r="L14" s="31">
        <v>0</v>
      </c>
      <c r="M14" s="24">
        <f>ROUND(G14*L14,P4)</f>
        <v>0</v>
      </c>
      <c r="N14" s="25" t="s">
        <v>185</v>
      </c>
      <c r="O14" s="32">
        <f>M14*AA14</f>
        <v>0</v>
      </c>
      <c r="P14" s="1">
        <v>3</v>
      </c>
      <c r="AA14" s="1">
        <f>IF(P14=1,$O$3,IF(P14=2,$O$4,$O$5))</f>
        <v>0</v>
      </c>
    </row>
    <row r="15" ht="25.5">
      <c r="A15" s="1" t="s">
        <v>171</v>
      </c>
      <c r="E15" s="27" t="s">
        <v>2099</v>
      </c>
    </row>
    <row r="16" ht="38.25">
      <c r="A16" s="1" t="s">
        <v>172</v>
      </c>
      <c r="E16" s="33" t="s">
        <v>2100</v>
      </c>
    </row>
    <row r="17">
      <c r="A17" s="1" t="s">
        <v>173</v>
      </c>
      <c r="E17" s="27" t="s">
        <v>167</v>
      </c>
    </row>
    <row r="18" ht="25.5">
      <c r="A18" s="1" t="s">
        <v>165</v>
      </c>
      <c r="B18" s="1">
        <v>3</v>
      </c>
      <c r="C18" s="26" t="s">
        <v>606</v>
      </c>
      <c r="D18" t="s">
        <v>167</v>
      </c>
      <c r="E18" s="27" t="s">
        <v>607</v>
      </c>
      <c r="F18" s="28" t="s">
        <v>424</v>
      </c>
      <c r="G18" s="29">
        <v>20.759</v>
      </c>
      <c r="H18" s="28">
        <v>0</v>
      </c>
      <c r="I18" s="30">
        <f>ROUND(G18*H18,P4)</f>
        <v>0</v>
      </c>
      <c r="L18" s="31">
        <v>0</v>
      </c>
      <c r="M18" s="24">
        <f>ROUND(G18*L18,P4)</f>
        <v>0</v>
      </c>
      <c r="N18" s="25" t="s">
        <v>185</v>
      </c>
      <c r="O18" s="32">
        <f>M18*AA18</f>
        <v>0</v>
      </c>
      <c r="P18" s="1">
        <v>3</v>
      </c>
      <c r="AA18" s="1">
        <f>IF(P18=1,$O$3,IF(P18=2,$O$4,$O$5))</f>
        <v>0</v>
      </c>
    </row>
    <row r="19" ht="38.25">
      <c r="A19" s="1" t="s">
        <v>171</v>
      </c>
      <c r="E19" s="27" t="s">
        <v>608</v>
      </c>
    </row>
    <row r="20" ht="38.25">
      <c r="A20" s="1" t="s">
        <v>172</v>
      </c>
      <c r="E20" s="33" t="s">
        <v>2101</v>
      </c>
    </row>
    <row r="21">
      <c r="A21" s="1" t="s">
        <v>173</v>
      </c>
      <c r="E21" s="27" t="s">
        <v>167</v>
      </c>
    </row>
    <row r="22" ht="25.5">
      <c r="A22" s="1" t="s">
        <v>165</v>
      </c>
      <c r="B22" s="1">
        <v>4</v>
      </c>
      <c r="C22" s="26" t="s">
        <v>610</v>
      </c>
      <c r="D22" t="s">
        <v>167</v>
      </c>
      <c r="E22" s="27" t="s">
        <v>607</v>
      </c>
      <c r="F22" s="28" t="s">
        <v>424</v>
      </c>
      <c r="G22" s="29">
        <v>207.59</v>
      </c>
      <c r="H22" s="28">
        <v>0</v>
      </c>
      <c r="I22" s="30">
        <f>ROUND(G22*H22,P4)</f>
        <v>0</v>
      </c>
      <c r="L22" s="31">
        <v>0</v>
      </c>
      <c r="M22" s="24">
        <f>ROUND(G22*L22,P4)</f>
        <v>0</v>
      </c>
      <c r="N22" s="25" t="s">
        <v>185</v>
      </c>
      <c r="O22" s="32">
        <f>M22*AA22</f>
        <v>0</v>
      </c>
      <c r="P22" s="1">
        <v>3</v>
      </c>
      <c r="AA22" s="1">
        <f>IF(P22=1,$O$3,IF(P22=2,$O$4,$O$5))</f>
        <v>0</v>
      </c>
    </row>
    <row r="23" ht="51">
      <c r="A23" s="1" t="s">
        <v>171</v>
      </c>
      <c r="E23" s="27" t="s">
        <v>611</v>
      </c>
    </row>
    <row r="24" ht="25.5">
      <c r="A24" s="1" t="s">
        <v>172</v>
      </c>
      <c r="E24" s="33" t="s">
        <v>2102</v>
      </c>
    </row>
    <row r="25">
      <c r="A25" s="1" t="s">
        <v>173</v>
      </c>
      <c r="E25" s="27" t="s">
        <v>167</v>
      </c>
    </row>
    <row r="26" ht="25.5">
      <c r="A26" s="1" t="s">
        <v>165</v>
      </c>
      <c r="B26" s="1">
        <v>5</v>
      </c>
      <c r="C26" s="26" t="s">
        <v>613</v>
      </c>
      <c r="D26" t="s">
        <v>614</v>
      </c>
      <c r="E26" s="27" t="s">
        <v>615</v>
      </c>
      <c r="F26" s="28" t="s">
        <v>432</v>
      </c>
      <c r="G26" s="29">
        <v>35.289999999999999</v>
      </c>
      <c r="H26" s="28">
        <v>0</v>
      </c>
      <c r="I26" s="30">
        <f>ROUND(G26*H26,P4)</f>
        <v>0</v>
      </c>
      <c r="L26" s="31">
        <v>0</v>
      </c>
      <c r="M26" s="24">
        <f>ROUND(G26*L26,P4)</f>
        <v>0</v>
      </c>
      <c r="N26" s="25" t="s">
        <v>185</v>
      </c>
      <c r="O26" s="32">
        <f>M26*AA26</f>
        <v>0</v>
      </c>
      <c r="P26" s="1">
        <v>3</v>
      </c>
      <c r="AA26" s="1">
        <f>IF(P26=1,$O$3,IF(P26=2,$O$4,$O$5))</f>
        <v>0</v>
      </c>
    </row>
    <row r="27" ht="25.5">
      <c r="A27" s="1" t="s">
        <v>171</v>
      </c>
      <c r="E27" s="27" t="s">
        <v>616</v>
      </c>
    </row>
    <row r="28" ht="25.5">
      <c r="A28" s="1" t="s">
        <v>172</v>
      </c>
      <c r="E28" s="33" t="s">
        <v>2103</v>
      </c>
    </row>
    <row r="29">
      <c r="A29" s="1" t="s">
        <v>173</v>
      </c>
      <c r="E29" s="27" t="s">
        <v>167</v>
      </c>
    </row>
    <row r="30" ht="25.5">
      <c r="A30" s="1" t="s">
        <v>165</v>
      </c>
      <c r="B30" s="1">
        <v>6</v>
      </c>
      <c r="C30" s="26" t="s">
        <v>618</v>
      </c>
      <c r="D30" t="s">
        <v>167</v>
      </c>
      <c r="E30" s="27" t="s">
        <v>619</v>
      </c>
      <c r="F30" s="28" t="s">
        <v>424</v>
      </c>
      <c r="G30" s="29">
        <v>11.978999999999999</v>
      </c>
      <c r="H30" s="28">
        <v>0</v>
      </c>
      <c r="I30" s="30">
        <f>ROUND(G30*H30,P4)</f>
        <v>0</v>
      </c>
      <c r="L30" s="31">
        <v>0</v>
      </c>
      <c r="M30" s="24">
        <f>ROUND(G30*L30,P4)</f>
        <v>0</v>
      </c>
      <c r="N30" s="25" t="s">
        <v>185</v>
      </c>
      <c r="O30" s="32">
        <f>M30*AA30</f>
        <v>0</v>
      </c>
      <c r="P30" s="1">
        <v>3</v>
      </c>
      <c r="AA30" s="1">
        <f>IF(P30=1,$O$3,IF(P30=2,$O$4,$O$5))</f>
        <v>0</v>
      </c>
    </row>
    <row r="31" ht="25.5">
      <c r="A31" s="1" t="s">
        <v>171</v>
      </c>
      <c r="E31" s="27" t="s">
        <v>619</v>
      </c>
    </row>
    <row r="32" ht="51">
      <c r="A32" s="1" t="s">
        <v>172</v>
      </c>
      <c r="E32" s="33" t="s">
        <v>2104</v>
      </c>
    </row>
    <row r="33">
      <c r="A33" s="1" t="s">
        <v>173</v>
      </c>
      <c r="E33" s="27" t="s">
        <v>167</v>
      </c>
    </row>
    <row r="34" ht="25.5">
      <c r="A34" s="1" t="s">
        <v>165</v>
      </c>
      <c r="B34" s="1">
        <v>8</v>
      </c>
      <c r="C34" s="26" t="s">
        <v>621</v>
      </c>
      <c r="D34" t="s">
        <v>167</v>
      </c>
      <c r="E34" s="27" t="s">
        <v>622</v>
      </c>
      <c r="F34" s="28" t="s">
        <v>447</v>
      </c>
      <c r="G34" s="29">
        <v>40.640000000000001</v>
      </c>
      <c r="H34" s="28">
        <v>0</v>
      </c>
      <c r="I34" s="30">
        <f>ROUND(G34*H34,P4)</f>
        <v>0</v>
      </c>
      <c r="L34" s="31">
        <v>0</v>
      </c>
      <c r="M34" s="24">
        <f>ROUND(G34*L34,P4)</f>
        <v>0</v>
      </c>
      <c r="N34" s="25" t="s">
        <v>185</v>
      </c>
      <c r="O34" s="32">
        <f>M34*AA34</f>
        <v>0</v>
      </c>
      <c r="P34" s="1">
        <v>3</v>
      </c>
      <c r="AA34" s="1">
        <f>IF(P34=1,$O$3,IF(P34=2,$O$4,$O$5))</f>
        <v>0</v>
      </c>
    </row>
    <row r="35" ht="25.5">
      <c r="A35" s="1" t="s">
        <v>171</v>
      </c>
      <c r="E35" s="27" t="s">
        <v>622</v>
      </c>
    </row>
    <row r="36" ht="25.5">
      <c r="A36" s="1" t="s">
        <v>172</v>
      </c>
      <c r="E36" s="33" t="s">
        <v>2105</v>
      </c>
    </row>
    <row r="37">
      <c r="A37" s="1" t="s">
        <v>173</v>
      </c>
      <c r="E37" s="27" t="s">
        <v>167</v>
      </c>
    </row>
    <row r="38">
      <c r="A38" s="1" t="s">
        <v>165</v>
      </c>
      <c r="B38" s="1">
        <v>7</v>
      </c>
      <c r="C38" s="26" t="s">
        <v>624</v>
      </c>
      <c r="D38" t="s">
        <v>167</v>
      </c>
      <c r="E38" s="27" t="s">
        <v>625</v>
      </c>
      <c r="F38" s="28" t="s">
        <v>432</v>
      </c>
      <c r="G38" s="29">
        <v>25.155999999999999</v>
      </c>
      <c r="H38" s="28">
        <v>1</v>
      </c>
      <c r="I38" s="30">
        <f>ROUND(G38*H38,P4)</f>
        <v>0</v>
      </c>
      <c r="L38" s="31">
        <v>0</v>
      </c>
      <c r="M38" s="24">
        <f>ROUND(G38*L38,P4)</f>
        <v>0</v>
      </c>
      <c r="N38" s="25" t="s">
        <v>185</v>
      </c>
      <c r="O38" s="32">
        <f>M38*AA38</f>
        <v>0</v>
      </c>
      <c r="P38" s="1">
        <v>3</v>
      </c>
      <c r="AA38" s="1">
        <f>IF(P38=1,$O$3,IF(P38=2,$O$4,$O$5))</f>
        <v>0</v>
      </c>
    </row>
    <row r="39">
      <c r="A39" s="1" t="s">
        <v>171</v>
      </c>
      <c r="E39" s="27" t="s">
        <v>625</v>
      </c>
    </row>
    <row r="40" ht="25.5">
      <c r="A40" s="1" t="s">
        <v>172</v>
      </c>
      <c r="E40" s="33" t="s">
        <v>2106</v>
      </c>
    </row>
    <row r="41">
      <c r="A41" s="1" t="s">
        <v>173</v>
      </c>
      <c r="E41" s="27" t="s">
        <v>167</v>
      </c>
    </row>
    <row r="42">
      <c r="A42" s="1" t="s">
        <v>162</v>
      </c>
      <c r="C42" s="22" t="s">
        <v>395</v>
      </c>
      <c r="E42" s="23" t="s">
        <v>627</v>
      </c>
      <c r="L42" s="24">
        <f>SUMIFS(L43:L62,A43:A62,"P")</f>
        <v>0</v>
      </c>
      <c r="M42" s="24">
        <f>SUMIFS(M43:M62,A43:A62,"P")</f>
        <v>0</v>
      </c>
      <c r="N42" s="25"/>
    </row>
    <row r="43" ht="25.5">
      <c r="A43" s="1" t="s">
        <v>165</v>
      </c>
      <c r="B43" s="1">
        <v>9</v>
      </c>
      <c r="C43" s="26" t="s">
        <v>2107</v>
      </c>
      <c r="D43" t="s">
        <v>167</v>
      </c>
      <c r="E43" s="27" t="s">
        <v>2108</v>
      </c>
      <c r="F43" s="28" t="s">
        <v>424</v>
      </c>
      <c r="G43" s="29">
        <v>4.2469999999999999</v>
      </c>
      <c r="H43" s="28">
        <v>2.5018699999999998</v>
      </c>
      <c r="I43" s="30">
        <f>ROUND(G43*H43,P4)</f>
        <v>0</v>
      </c>
      <c r="L43" s="31">
        <v>0</v>
      </c>
      <c r="M43" s="24">
        <f>ROUND(G43*L43,P4)</f>
        <v>0</v>
      </c>
      <c r="N43" s="25" t="s">
        <v>185</v>
      </c>
      <c r="O43" s="32">
        <f>M43*AA43</f>
        <v>0</v>
      </c>
      <c r="P43" s="1">
        <v>3</v>
      </c>
      <c r="AA43" s="1">
        <f>IF(P43=1,$O$3,IF(P43=2,$O$4,$O$5))</f>
        <v>0</v>
      </c>
    </row>
    <row r="44" ht="25.5">
      <c r="A44" s="1" t="s">
        <v>171</v>
      </c>
      <c r="E44" s="27" t="s">
        <v>2108</v>
      </c>
    </row>
    <row r="45" ht="51">
      <c r="A45" s="1" t="s">
        <v>172</v>
      </c>
      <c r="E45" s="33" t="s">
        <v>2109</v>
      </c>
    </row>
    <row r="46">
      <c r="A46" s="1" t="s">
        <v>173</v>
      </c>
      <c r="E46" s="27" t="s">
        <v>167</v>
      </c>
    </row>
    <row r="47">
      <c r="A47" s="1" t="s">
        <v>165</v>
      </c>
      <c r="B47" s="1">
        <v>10</v>
      </c>
      <c r="C47" s="26" t="s">
        <v>2110</v>
      </c>
      <c r="D47" t="s">
        <v>167</v>
      </c>
      <c r="E47" s="27" t="s">
        <v>2111</v>
      </c>
      <c r="F47" s="28" t="s">
        <v>447</v>
      </c>
      <c r="G47" s="29">
        <v>14.596</v>
      </c>
      <c r="H47" s="28">
        <v>0.0026900000000000001</v>
      </c>
      <c r="I47" s="30">
        <f>ROUND(G47*H47,P4)</f>
        <v>0</v>
      </c>
      <c r="L47" s="31">
        <v>0</v>
      </c>
      <c r="M47" s="24">
        <f>ROUND(G47*L47,P4)</f>
        <v>0</v>
      </c>
      <c r="N47" s="25" t="s">
        <v>185</v>
      </c>
      <c r="O47" s="32">
        <f>M47*AA47</f>
        <v>0</v>
      </c>
      <c r="P47" s="1">
        <v>3</v>
      </c>
      <c r="AA47" s="1">
        <f>IF(P47=1,$O$3,IF(P47=2,$O$4,$O$5))</f>
        <v>0</v>
      </c>
    </row>
    <row r="48">
      <c r="A48" s="1" t="s">
        <v>171</v>
      </c>
      <c r="E48" s="27" t="s">
        <v>2111</v>
      </c>
    </row>
    <row r="49" ht="51">
      <c r="A49" s="1" t="s">
        <v>172</v>
      </c>
      <c r="E49" s="33" t="s">
        <v>2112</v>
      </c>
    </row>
    <row r="50">
      <c r="A50" s="1" t="s">
        <v>173</v>
      </c>
      <c r="E50" s="27" t="s">
        <v>167</v>
      </c>
    </row>
    <row r="51">
      <c r="A51" s="1" t="s">
        <v>165</v>
      </c>
      <c r="B51" s="1">
        <v>11</v>
      </c>
      <c r="C51" s="26" t="s">
        <v>2113</v>
      </c>
      <c r="D51" t="s">
        <v>167</v>
      </c>
      <c r="E51" s="27" t="s">
        <v>2114</v>
      </c>
      <c r="F51" s="28" t="s">
        <v>447</v>
      </c>
      <c r="G51" s="29">
        <v>14.596</v>
      </c>
      <c r="H51" s="28">
        <v>0</v>
      </c>
      <c r="I51" s="30">
        <f>ROUND(G51*H51,P4)</f>
        <v>0</v>
      </c>
      <c r="L51" s="31">
        <v>0</v>
      </c>
      <c r="M51" s="24">
        <f>ROUND(G51*L51,P4)</f>
        <v>0</v>
      </c>
      <c r="N51" s="25" t="s">
        <v>185</v>
      </c>
      <c r="O51" s="32">
        <f>M51*AA51</f>
        <v>0</v>
      </c>
      <c r="P51" s="1">
        <v>3</v>
      </c>
      <c r="AA51" s="1">
        <f>IF(P51=1,$O$3,IF(P51=2,$O$4,$O$5))</f>
        <v>0</v>
      </c>
    </row>
    <row r="52">
      <c r="A52" s="1" t="s">
        <v>171</v>
      </c>
      <c r="E52" s="27" t="s">
        <v>2114</v>
      </c>
    </row>
    <row r="53">
      <c r="A53" s="1" t="s">
        <v>172</v>
      </c>
    </row>
    <row r="54">
      <c r="A54" s="1" t="s">
        <v>173</v>
      </c>
      <c r="E54" s="27" t="s">
        <v>167</v>
      </c>
    </row>
    <row r="55" ht="25.5">
      <c r="A55" s="1" t="s">
        <v>165</v>
      </c>
      <c r="B55" s="1">
        <v>12</v>
      </c>
      <c r="C55" s="26" t="s">
        <v>2115</v>
      </c>
      <c r="D55" t="s">
        <v>167</v>
      </c>
      <c r="E55" s="27" t="s">
        <v>2116</v>
      </c>
      <c r="F55" s="28" t="s">
        <v>447</v>
      </c>
      <c r="G55" s="29">
        <v>64.311999999999998</v>
      </c>
      <c r="H55" s="28">
        <v>0.58443000000000001</v>
      </c>
      <c r="I55" s="30">
        <f>ROUND(G55*H55,P4)</f>
        <v>0</v>
      </c>
      <c r="L55" s="31">
        <v>0</v>
      </c>
      <c r="M55" s="24">
        <f>ROUND(G55*L55,P4)</f>
        <v>0</v>
      </c>
      <c r="N55" s="25" t="s">
        <v>185</v>
      </c>
      <c r="O55" s="32">
        <f>M55*AA55</f>
        <v>0</v>
      </c>
      <c r="P55" s="1">
        <v>3</v>
      </c>
      <c r="AA55" s="1">
        <f>IF(P55=1,$O$3,IF(P55=2,$O$4,$O$5))</f>
        <v>0</v>
      </c>
    </row>
    <row r="56" ht="25.5">
      <c r="A56" s="1" t="s">
        <v>171</v>
      </c>
      <c r="E56" s="27" t="s">
        <v>2116</v>
      </c>
    </row>
    <row r="57" ht="38.25">
      <c r="A57" s="1" t="s">
        <v>172</v>
      </c>
      <c r="E57" s="33" t="s">
        <v>2117</v>
      </c>
    </row>
    <row r="58">
      <c r="A58" s="1" t="s">
        <v>173</v>
      </c>
      <c r="E58" s="27" t="s">
        <v>167</v>
      </c>
    </row>
    <row r="59" ht="25.5">
      <c r="A59" s="1" t="s">
        <v>165</v>
      </c>
      <c r="B59" s="1">
        <v>13</v>
      </c>
      <c r="C59" s="26" t="s">
        <v>2118</v>
      </c>
      <c r="D59" t="s">
        <v>167</v>
      </c>
      <c r="E59" s="27" t="s">
        <v>2119</v>
      </c>
      <c r="F59" s="28" t="s">
        <v>432</v>
      </c>
      <c r="G59" s="29">
        <v>1.6080000000000001</v>
      </c>
      <c r="H59" s="28">
        <v>1.0593999999999999</v>
      </c>
      <c r="I59" s="30">
        <f>ROUND(G59*H59,P4)</f>
        <v>0</v>
      </c>
      <c r="L59" s="31">
        <v>0</v>
      </c>
      <c r="M59" s="24">
        <f>ROUND(G59*L59,P4)</f>
        <v>0</v>
      </c>
      <c r="N59" s="25" t="s">
        <v>185</v>
      </c>
      <c r="O59" s="32">
        <f>M59*AA59</f>
        <v>0</v>
      </c>
      <c r="P59" s="1">
        <v>3</v>
      </c>
      <c r="AA59" s="1">
        <f>IF(P59=1,$O$3,IF(P59=2,$O$4,$O$5))</f>
        <v>0</v>
      </c>
    </row>
    <row r="60" ht="38.25">
      <c r="A60" s="1" t="s">
        <v>171</v>
      </c>
      <c r="E60" s="27" t="s">
        <v>2120</v>
      </c>
    </row>
    <row r="61" ht="25.5">
      <c r="A61" s="1" t="s">
        <v>172</v>
      </c>
      <c r="E61" s="33" t="s">
        <v>2121</v>
      </c>
    </row>
    <row r="62">
      <c r="A62" s="1" t="s">
        <v>173</v>
      </c>
      <c r="E62" s="27" t="s">
        <v>167</v>
      </c>
    </row>
    <row r="63">
      <c r="A63" s="1" t="s">
        <v>162</v>
      </c>
      <c r="C63" s="22" t="s">
        <v>2122</v>
      </c>
      <c r="E63" s="23" t="s">
        <v>2123</v>
      </c>
      <c r="L63" s="24">
        <f>SUMIFS(L64:L71,A64:A71,"P")</f>
        <v>0</v>
      </c>
      <c r="M63" s="24">
        <f>SUMIFS(M64:M71,A64:A71,"P")</f>
        <v>0</v>
      </c>
      <c r="N63" s="25"/>
    </row>
    <row r="64" ht="25.5">
      <c r="A64" s="1" t="s">
        <v>165</v>
      </c>
      <c r="B64" s="1">
        <v>92</v>
      </c>
      <c r="C64" s="26" t="s">
        <v>2124</v>
      </c>
      <c r="D64" t="s">
        <v>167</v>
      </c>
      <c r="E64" s="27" t="s">
        <v>2125</v>
      </c>
      <c r="F64" s="28" t="s">
        <v>192</v>
      </c>
      <c r="G64" s="29">
        <v>45</v>
      </c>
      <c r="H64" s="28">
        <v>0</v>
      </c>
      <c r="I64" s="30">
        <f>ROUND(G64*H64,P4)</f>
        <v>0</v>
      </c>
      <c r="L64" s="31">
        <v>0</v>
      </c>
      <c r="M64" s="24">
        <f>ROUND(G64*L64,P4)</f>
        <v>0</v>
      </c>
      <c r="N64" s="25" t="s">
        <v>185</v>
      </c>
      <c r="O64" s="32">
        <f>M64*AA64</f>
        <v>0</v>
      </c>
      <c r="P64" s="1">
        <v>3</v>
      </c>
      <c r="AA64" s="1">
        <f>IF(P64=1,$O$3,IF(P64=2,$O$4,$O$5))</f>
        <v>0</v>
      </c>
    </row>
    <row r="65" ht="25.5">
      <c r="A65" s="1" t="s">
        <v>171</v>
      </c>
      <c r="E65" s="27" t="s">
        <v>2125</v>
      </c>
    </row>
    <row r="66">
      <c r="A66" s="1" t="s">
        <v>172</v>
      </c>
    </row>
    <row r="67">
      <c r="A67" s="1" t="s">
        <v>173</v>
      </c>
      <c r="E67" s="27" t="s">
        <v>167</v>
      </c>
    </row>
    <row r="68">
      <c r="A68" s="1" t="s">
        <v>165</v>
      </c>
      <c r="B68" s="1">
        <v>93</v>
      </c>
      <c r="C68" s="26" t="s">
        <v>2126</v>
      </c>
      <c r="D68" t="s">
        <v>167</v>
      </c>
      <c r="E68" s="27" t="s">
        <v>2127</v>
      </c>
      <c r="F68" s="28" t="s">
        <v>331</v>
      </c>
      <c r="G68" s="29">
        <v>51.975000000000001</v>
      </c>
      <c r="H68" s="28">
        <v>0.001</v>
      </c>
      <c r="I68" s="30">
        <f>ROUND(G68*H68,P4)</f>
        <v>0</v>
      </c>
      <c r="L68" s="31">
        <v>0</v>
      </c>
      <c r="M68" s="24">
        <f>ROUND(G68*L68,P4)</f>
        <v>0</v>
      </c>
      <c r="N68" s="25" t="s">
        <v>185</v>
      </c>
      <c r="O68" s="32">
        <f>M68*AA68</f>
        <v>0</v>
      </c>
      <c r="P68" s="1">
        <v>3</v>
      </c>
      <c r="AA68" s="1">
        <f>IF(P68=1,$O$3,IF(P68=2,$O$4,$O$5))</f>
        <v>0</v>
      </c>
    </row>
    <row r="69">
      <c r="A69" s="1" t="s">
        <v>171</v>
      </c>
      <c r="E69" s="27" t="s">
        <v>2127</v>
      </c>
    </row>
    <row r="70" ht="25.5">
      <c r="A70" s="1" t="s">
        <v>172</v>
      </c>
      <c r="E70" s="33" t="s">
        <v>2128</v>
      </c>
    </row>
    <row r="71">
      <c r="A71" s="1" t="s">
        <v>173</v>
      </c>
      <c r="E71" s="27" t="s">
        <v>167</v>
      </c>
    </row>
    <row r="72">
      <c r="A72" s="1" t="s">
        <v>162</v>
      </c>
      <c r="C72" s="22" t="s">
        <v>556</v>
      </c>
      <c r="E72" s="23" t="s">
        <v>639</v>
      </c>
      <c r="L72" s="24">
        <f>SUMIFS(L73:L80,A73:A80,"P")</f>
        <v>0</v>
      </c>
      <c r="M72" s="24">
        <f>SUMIFS(M73:M80,A73:A80,"P")</f>
        <v>0</v>
      </c>
      <c r="N72" s="25"/>
    </row>
    <row r="73" ht="25.5">
      <c r="A73" s="1" t="s">
        <v>165</v>
      </c>
      <c r="B73" s="1">
        <v>14</v>
      </c>
      <c r="C73" s="26" t="s">
        <v>2129</v>
      </c>
      <c r="D73" t="s">
        <v>167</v>
      </c>
      <c r="E73" s="27" t="s">
        <v>2130</v>
      </c>
      <c r="F73" s="28" t="s">
        <v>201</v>
      </c>
      <c r="G73" s="29">
        <v>4</v>
      </c>
      <c r="H73" s="28">
        <v>0.12021</v>
      </c>
      <c r="I73" s="30">
        <f>ROUND(G73*H73,P4)</f>
        <v>0</v>
      </c>
      <c r="L73" s="31">
        <v>0</v>
      </c>
      <c r="M73" s="24">
        <f>ROUND(G73*L73,P4)</f>
        <v>0</v>
      </c>
      <c r="N73" s="25" t="s">
        <v>185</v>
      </c>
      <c r="O73" s="32">
        <f>M73*AA73</f>
        <v>0</v>
      </c>
      <c r="P73" s="1">
        <v>3</v>
      </c>
      <c r="AA73" s="1">
        <f>IF(P73=1,$O$3,IF(P73=2,$O$4,$O$5))</f>
        <v>0</v>
      </c>
    </row>
    <row r="74" ht="25.5">
      <c r="A74" s="1" t="s">
        <v>171</v>
      </c>
      <c r="E74" s="27" t="s">
        <v>2130</v>
      </c>
    </row>
    <row r="75" ht="38.25">
      <c r="A75" s="1" t="s">
        <v>172</v>
      </c>
      <c r="E75" s="33" t="s">
        <v>2131</v>
      </c>
    </row>
    <row r="76">
      <c r="A76" s="1" t="s">
        <v>173</v>
      </c>
      <c r="E76" s="27" t="s">
        <v>167</v>
      </c>
    </row>
    <row r="77" ht="25.5">
      <c r="A77" s="1" t="s">
        <v>165</v>
      </c>
      <c r="B77" s="1">
        <v>15</v>
      </c>
      <c r="C77" s="26" t="s">
        <v>2132</v>
      </c>
      <c r="D77" t="s">
        <v>167</v>
      </c>
      <c r="E77" s="27" t="s">
        <v>2133</v>
      </c>
      <c r="F77" s="28" t="s">
        <v>201</v>
      </c>
      <c r="G77" s="29">
        <v>2</v>
      </c>
      <c r="H77" s="28">
        <v>0.0070200000000000002</v>
      </c>
      <c r="I77" s="30">
        <f>ROUND(G77*H77,P4)</f>
        <v>0</v>
      </c>
      <c r="L77" s="31">
        <v>0</v>
      </c>
      <c r="M77" s="24">
        <f>ROUND(G77*L77,P4)</f>
        <v>0</v>
      </c>
      <c r="N77" s="25" t="s">
        <v>185</v>
      </c>
      <c r="O77" s="32">
        <f>M77*AA77</f>
        <v>0</v>
      </c>
      <c r="P77" s="1">
        <v>3</v>
      </c>
      <c r="AA77" s="1">
        <f>IF(P77=1,$O$3,IF(P77=2,$O$4,$O$5))</f>
        <v>0</v>
      </c>
    </row>
    <row r="78" ht="25.5">
      <c r="A78" s="1" t="s">
        <v>171</v>
      </c>
      <c r="E78" s="27" t="s">
        <v>2133</v>
      </c>
    </row>
    <row r="79" ht="38.25">
      <c r="A79" s="1" t="s">
        <v>172</v>
      </c>
      <c r="E79" s="33" t="s">
        <v>2134</v>
      </c>
    </row>
    <row r="80">
      <c r="A80" s="1" t="s">
        <v>173</v>
      </c>
      <c r="E80" s="27" t="s">
        <v>167</v>
      </c>
    </row>
    <row r="81">
      <c r="A81" s="1" t="s">
        <v>162</v>
      </c>
      <c r="C81" s="22" t="s">
        <v>433</v>
      </c>
      <c r="E81" s="23" t="s">
        <v>434</v>
      </c>
      <c r="L81" s="24">
        <f>SUMIFS(L82:L145,A82:A145,"P")</f>
        <v>0</v>
      </c>
      <c r="M81" s="24">
        <f>SUMIFS(M82:M145,A82:A145,"P")</f>
        <v>0</v>
      </c>
      <c r="N81" s="25"/>
    </row>
    <row r="82" ht="25.5">
      <c r="A82" s="1" t="s">
        <v>165</v>
      </c>
      <c r="B82" s="1">
        <v>16</v>
      </c>
      <c r="C82" s="26" t="s">
        <v>2135</v>
      </c>
      <c r="D82" t="s">
        <v>167</v>
      </c>
      <c r="E82" s="27" t="s">
        <v>2136</v>
      </c>
      <c r="F82" s="28" t="s">
        <v>424</v>
      </c>
      <c r="G82" s="29">
        <v>7.391</v>
      </c>
      <c r="H82" s="28">
        <v>2.5020099999999998</v>
      </c>
      <c r="I82" s="30">
        <f>ROUND(G82*H82,P4)</f>
        <v>0</v>
      </c>
      <c r="L82" s="31">
        <v>0</v>
      </c>
      <c r="M82" s="24">
        <f>ROUND(G82*L82,P4)</f>
        <v>0</v>
      </c>
      <c r="N82" s="25" t="s">
        <v>185</v>
      </c>
      <c r="O82" s="32">
        <f>M82*AA82</f>
        <v>0</v>
      </c>
      <c r="P82" s="1">
        <v>3</v>
      </c>
      <c r="AA82" s="1">
        <f>IF(P82=1,$O$3,IF(P82=2,$O$4,$O$5))</f>
        <v>0</v>
      </c>
    </row>
    <row r="83" ht="38.25">
      <c r="A83" s="1" t="s">
        <v>171</v>
      </c>
      <c r="E83" s="27" t="s">
        <v>2137</v>
      </c>
    </row>
    <row r="84" ht="38.25">
      <c r="A84" s="1" t="s">
        <v>172</v>
      </c>
      <c r="E84" s="33" t="s">
        <v>2138</v>
      </c>
    </row>
    <row r="85">
      <c r="A85" s="1" t="s">
        <v>173</v>
      </c>
      <c r="E85" s="27" t="s">
        <v>167</v>
      </c>
    </row>
    <row r="86" ht="25.5">
      <c r="A86" s="1" t="s">
        <v>165</v>
      </c>
      <c r="B86" s="1">
        <v>17</v>
      </c>
      <c r="C86" s="26" t="s">
        <v>2139</v>
      </c>
      <c r="D86" t="s">
        <v>167</v>
      </c>
      <c r="E86" s="27" t="s">
        <v>2140</v>
      </c>
      <c r="F86" s="28" t="s">
        <v>447</v>
      </c>
      <c r="G86" s="29">
        <v>48.235999999999997</v>
      </c>
      <c r="H86" s="28">
        <v>0.0053299999999999997</v>
      </c>
      <c r="I86" s="30">
        <f>ROUND(G86*H86,P4)</f>
        <v>0</v>
      </c>
      <c r="L86" s="31">
        <v>0</v>
      </c>
      <c r="M86" s="24">
        <f>ROUND(G86*L86,P4)</f>
        <v>0</v>
      </c>
      <c r="N86" s="25" t="s">
        <v>185</v>
      </c>
      <c r="O86" s="32">
        <f>M86*AA86</f>
        <v>0</v>
      </c>
      <c r="P86" s="1">
        <v>3</v>
      </c>
      <c r="AA86" s="1">
        <f>IF(P86=1,$O$3,IF(P86=2,$O$4,$O$5))</f>
        <v>0</v>
      </c>
    </row>
    <row r="87" ht="25.5">
      <c r="A87" s="1" t="s">
        <v>171</v>
      </c>
      <c r="E87" s="27" t="s">
        <v>2140</v>
      </c>
    </row>
    <row r="88" ht="38.25">
      <c r="A88" s="1" t="s">
        <v>172</v>
      </c>
      <c r="E88" s="33" t="s">
        <v>2141</v>
      </c>
    </row>
    <row r="89">
      <c r="A89" s="1" t="s">
        <v>173</v>
      </c>
      <c r="E89" s="27" t="s">
        <v>167</v>
      </c>
    </row>
    <row r="90" ht="25.5">
      <c r="A90" s="1" t="s">
        <v>165</v>
      </c>
      <c r="B90" s="1">
        <v>18</v>
      </c>
      <c r="C90" s="26" t="s">
        <v>2142</v>
      </c>
      <c r="D90" t="s">
        <v>167</v>
      </c>
      <c r="E90" s="27" t="s">
        <v>2143</v>
      </c>
      <c r="F90" s="28" t="s">
        <v>447</v>
      </c>
      <c r="G90" s="29">
        <v>48.235999999999997</v>
      </c>
      <c r="H90" s="28">
        <v>0</v>
      </c>
      <c r="I90" s="30">
        <f>ROUND(G90*H90,P4)</f>
        <v>0</v>
      </c>
      <c r="L90" s="31">
        <v>0</v>
      </c>
      <c r="M90" s="24">
        <f>ROUND(G90*L90,P4)</f>
        <v>0</v>
      </c>
      <c r="N90" s="25" t="s">
        <v>185</v>
      </c>
      <c r="O90" s="32">
        <f>M90*AA90</f>
        <v>0</v>
      </c>
      <c r="P90" s="1">
        <v>3</v>
      </c>
      <c r="AA90" s="1">
        <f>IF(P90=1,$O$3,IF(P90=2,$O$4,$O$5))</f>
        <v>0</v>
      </c>
    </row>
    <row r="91" ht="25.5">
      <c r="A91" s="1" t="s">
        <v>171</v>
      </c>
      <c r="E91" s="27" t="s">
        <v>2143</v>
      </c>
    </row>
    <row r="92">
      <c r="A92" s="1" t="s">
        <v>172</v>
      </c>
    </row>
    <row r="93">
      <c r="A93" s="1" t="s">
        <v>173</v>
      </c>
      <c r="E93" s="27" t="s">
        <v>167</v>
      </c>
    </row>
    <row r="94" ht="25.5">
      <c r="A94" s="1" t="s">
        <v>165</v>
      </c>
      <c r="B94" s="1">
        <v>19</v>
      </c>
      <c r="C94" s="26" t="s">
        <v>2144</v>
      </c>
      <c r="D94" t="s">
        <v>167</v>
      </c>
      <c r="E94" s="27" t="s">
        <v>2145</v>
      </c>
      <c r="F94" s="28" t="s">
        <v>447</v>
      </c>
      <c r="G94" s="29">
        <v>43.475000000000001</v>
      </c>
      <c r="H94" s="28">
        <v>0.00088000000000000003</v>
      </c>
      <c r="I94" s="30">
        <f>ROUND(G94*H94,P4)</f>
        <v>0</v>
      </c>
      <c r="L94" s="31">
        <v>0</v>
      </c>
      <c r="M94" s="24">
        <f>ROUND(G94*L94,P4)</f>
        <v>0</v>
      </c>
      <c r="N94" s="25" t="s">
        <v>185</v>
      </c>
      <c r="O94" s="32">
        <f>M94*AA94</f>
        <v>0</v>
      </c>
      <c r="P94" s="1">
        <v>3</v>
      </c>
      <c r="AA94" s="1">
        <f>IF(P94=1,$O$3,IF(P94=2,$O$4,$O$5))</f>
        <v>0</v>
      </c>
    </row>
    <row r="95" ht="25.5">
      <c r="A95" s="1" t="s">
        <v>171</v>
      </c>
      <c r="E95" s="27" t="s">
        <v>2145</v>
      </c>
    </row>
    <row r="96" ht="38.25">
      <c r="A96" s="1" t="s">
        <v>172</v>
      </c>
      <c r="E96" s="33" t="s">
        <v>2146</v>
      </c>
    </row>
    <row r="97">
      <c r="A97" s="1" t="s">
        <v>173</v>
      </c>
      <c r="E97" s="27" t="s">
        <v>167</v>
      </c>
    </row>
    <row r="98" ht="25.5">
      <c r="A98" s="1" t="s">
        <v>165</v>
      </c>
      <c r="B98" s="1">
        <v>20</v>
      </c>
      <c r="C98" s="26" t="s">
        <v>2147</v>
      </c>
      <c r="D98" t="s">
        <v>167</v>
      </c>
      <c r="E98" s="27" t="s">
        <v>2148</v>
      </c>
      <c r="F98" s="28" t="s">
        <v>447</v>
      </c>
      <c r="G98" s="29">
        <v>43.475000000000001</v>
      </c>
      <c r="H98" s="28">
        <v>0</v>
      </c>
      <c r="I98" s="30">
        <f>ROUND(G98*H98,P4)</f>
        <v>0</v>
      </c>
      <c r="L98" s="31">
        <v>0</v>
      </c>
      <c r="M98" s="24">
        <f>ROUND(G98*L98,P4)</f>
        <v>0</v>
      </c>
      <c r="N98" s="25" t="s">
        <v>185</v>
      </c>
      <c r="O98" s="32">
        <f>M98*AA98</f>
        <v>0</v>
      </c>
      <c r="P98" s="1">
        <v>3</v>
      </c>
      <c r="AA98" s="1">
        <f>IF(P98=1,$O$3,IF(P98=2,$O$4,$O$5))</f>
        <v>0</v>
      </c>
    </row>
    <row r="99" ht="25.5">
      <c r="A99" s="1" t="s">
        <v>171</v>
      </c>
      <c r="E99" s="27" t="s">
        <v>2148</v>
      </c>
    </row>
    <row r="100">
      <c r="A100" s="1" t="s">
        <v>172</v>
      </c>
    </row>
    <row r="101">
      <c r="A101" s="1" t="s">
        <v>173</v>
      </c>
      <c r="E101" s="27" t="s">
        <v>167</v>
      </c>
    </row>
    <row r="102" ht="25.5">
      <c r="A102" s="1" t="s">
        <v>165</v>
      </c>
      <c r="B102" s="1">
        <v>21</v>
      </c>
      <c r="C102" s="26" t="s">
        <v>2149</v>
      </c>
      <c r="D102" t="s">
        <v>167</v>
      </c>
      <c r="E102" s="27" t="s">
        <v>2150</v>
      </c>
      <c r="F102" s="28" t="s">
        <v>447</v>
      </c>
      <c r="G102" s="29">
        <v>48.235999999999997</v>
      </c>
      <c r="H102" s="28">
        <v>0.0032000000000000002</v>
      </c>
      <c r="I102" s="30">
        <f>ROUND(G102*H102,P4)</f>
        <v>0</v>
      </c>
      <c r="L102" s="31">
        <v>0</v>
      </c>
      <c r="M102" s="24">
        <f>ROUND(G102*L102,P4)</f>
        <v>0</v>
      </c>
      <c r="N102" s="25" t="s">
        <v>185</v>
      </c>
      <c r="O102" s="32">
        <f>M102*AA102</f>
        <v>0</v>
      </c>
      <c r="P102" s="1">
        <v>3</v>
      </c>
      <c r="AA102" s="1">
        <f>IF(P102=1,$O$3,IF(P102=2,$O$4,$O$5))</f>
        <v>0</v>
      </c>
    </row>
    <row r="103" ht="25.5">
      <c r="A103" s="1" t="s">
        <v>171</v>
      </c>
      <c r="E103" s="27" t="s">
        <v>2150</v>
      </c>
    </row>
    <row r="104">
      <c r="A104" s="1" t="s">
        <v>172</v>
      </c>
    </row>
    <row r="105">
      <c r="A105" s="1" t="s">
        <v>173</v>
      </c>
      <c r="E105" s="27" t="s">
        <v>167</v>
      </c>
    </row>
    <row r="106" ht="25.5">
      <c r="A106" s="1" t="s">
        <v>165</v>
      </c>
      <c r="B106" s="1">
        <v>22</v>
      </c>
      <c r="C106" s="26" t="s">
        <v>2151</v>
      </c>
      <c r="D106" t="s">
        <v>167</v>
      </c>
      <c r="E106" s="27" t="s">
        <v>2152</v>
      </c>
      <c r="F106" s="28" t="s">
        <v>432</v>
      </c>
      <c r="G106" s="29">
        <v>0.91800000000000004</v>
      </c>
      <c r="H106" s="28">
        <v>1.05555</v>
      </c>
      <c r="I106" s="30">
        <f>ROUND(G106*H106,P4)</f>
        <v>0</v>
      </c>
      <c r="L106" s="31">
        <v>0</v>
      </c>
      <c r="M106" s="24">
        <f>ROUND(G106*L106,P4)</f>
        <v>0</v>
      </c>
      <c r="N106" s="25" t="s">
        <v>185</v>
      </c>
      <c r="O106" s="32">
        <f>M106*AA106</f>
        <v>0</v>
      </c>
      <c r="P106" s="1">
        <v>3</v>
      </c>
      <c r="AA106" s="1">
        <f>IF(P106=1,$O$3,IF(P106=2,$O$4,$O$5))</f>
        <v>0</v>
      </c>
    </row>
    <row r="107" ht="51">
      <c r="A107" s="1" t="s">
        <v>171</v>
      </c>
      <c r="E107" s="27" t="s">
        <v>2153</v>
      </c>
    </row>
    <row r="108" ht="38.25">
      <c r="A108" s="1" t="s">
        <v>172</v>
      </c>
      <c r="E108" s="33" t="s">
        <v>2154</v>
      </c>
    </row>
    <row r="109">
      <c r="A109" s="1" t="s">
        <v>173</v>
      </c>
      <c r="E109" s="27" t="s">
        <v>167</v>
      </c>
    </row>
    <row r="110">
      <c r="A110" s="1" t="s">
        <v>165</v>
      </c>
      <c r="B110" s="1">
        <v>23</v>
      </c>
      <c r="C110" s="26" t="s">
        <v>2155</v>
      </c>
      <c r="D110" t="s">
        <v>167</v>
      </c>
      <c r="E110" s="27" t="s">
        <v>2156</v>
      </c>
      <c r="F110" s="28" t="s">
        <v>424</v>
      </c>
      <c r="G110" s="29">
        <v>1.3180000000000001</v>
      </c>
      <c r="H110" s="28">
        <v>2.5019800000000001</v>
      </c>
      <c r="I110" s="30">
        <f>ROUND(G110*H110,P4)</f>
        <v>0</v>
      </c>
      <c r="L110" s="31">
        <v>0</v>
      </c>
      <c r="M110" s="24">
        <f>ROUND(G110*L110,P4)</f>
        <v>0</v>
      </c>
      <c r="N110" s="25" t="s">
        <v>185</v>
      </c>
      <c r="O110" s="32">
        <f>M110*AA110</f>
        <v>0</v>
      </c>
      <c r="P110" s="1">
        <v>3</v>
      </c>
      <c r="AA110" s="1">
        <f>IF(P110=1,$O$3,IF(P110=2,$O$4,$O$5))</f>
        <v>0</v>
      </c>
    </row>
    <row r="111">
      <c r="A111" s="1" t="s">
        <v>171</v>
      </c>
      <c r="E111" s="27" t="s">
        <v>2156</v>
      </c>
    </row>
    <row r="112" ht="25.5">
      <c r="A112" s="1" t="s">
        <v>172</v>
      </c>
      <c r="E112" s="33" t="s">
        <v>2157</v>
      </c>
    </row>
    <row r="113">
      <c r="A113" s="1" t="s">
        <v>173</v>
      </c>
      <c r="E113" s="27" t="s">
        <v>167</v>
      </c>
    </row>
    <row r="114">
      <c r="A114" s="1" t="s">
        <v>165</v>
      </c>
      <c r="B114" s="1">
        <v>24</v>
      </c>
      <c r="C114" s="26" t="s">
        <v>2158</v>
      </c>
      <c r="D114" t="s">
        <v>167</v>
      </c>
      <c r="E114" s="27" t="s">
        <v>2159</v>
      </c>
      <c r="F114" s="28" t="s">
        <v>447</v>
      </c>
      <c r="G114" s="29">
        <v>10.539999999999999</v>
      </c>
      <c r="H114" s="28">
        <v>0.0057600000000000004</v>
      </c>
      <c r="I114" s="30">
        <f>ROUND(G114*H114,P4)</f>
        <v>0</v>
      </c>
      <c r="L114" s="31">
        <v>0</v>
      </c>
      <c r="M114" s="24">
        <f>ROUND(G114*L114,P4)</f>
        <v>0</v>
      </c>
      <c r="N114" s="25" t="s">
        <v>185</v>
      </c>
      <c r="O114" s="32">
        <f>M114*AA114</f>
        <v>0</v>
      </c>
      <c r="P114" s="1">
        <v>3</v>
      </c>
      <c r="AA114" s="1">
        <f>IF(P114=1,$O$3,IF(P114=2,$O$4,$O$5))</f>
        <v>0</v>
      </c>
    </row>
    <row r="115">
      <c r="A115" s="1" t="s">
        <v>171</v>
      </c>
      <c r="E115" s="27" t="s">
        <v>2159</v>
      </c>
    </row>
    <row r="116" ht="25.5">
      <c r="A116" s="1" t="s">
        <v>172</v>
      </c>
      <c r="E116" s="33" t="s">
        <v>2160</v>
      </c>
    </row>
    <row r="117">
      <c r="A117" s="1" t="s">
        <v>173</v>
      </c>
      <c r="E117" s="27" t="s">
        <v>167</v>
      </c>
    </row>
    <row r="118">
      <c r="A118" s="1" t="s">
        <v>165</v>
      </c>
      <c r="B118" s="1">
        <v>25</v>
      </c>
      <c r="C118" s="26" t="s">
        <v>2161</v>
      </c>
      <c r="D118" t="s">
        <v>167</v>
      </c>
      <c r="E118" s="27" t="s">
        <v>2162</v>
      </c>
      <c r="F118" s="28" t="s">
        <v>447</v>
      </c>
      <c r="G118" s="29">
        <v>10.539999999999999</v>
      </c>
      <c r="H118" s="28">
        <v>0</v>
      </c>
      <c r="I118" s="30">
        <f>ROUND(G118*H118,P4)</f>
        <v>0</v>
      </c>
      <c r="L118" s="31">
        <v>0</v>
      </c>
      <c r="M118" s="24">
        <f>ROUND(G118*L118,P4)</f>
        <v>0</v>
      </c>
      <c r="N118" s="25" t="s">
        <v>185</v>
      </c>
      <c r="O118" s="32">
        <f>M118*AA118</f>
        <v>0</v>
      </c>
      <c r="P118" s="1">
        <v>3</v>
      </c>
      <c r="AA118" s="1">
        <f>IF(P118=1,$O$3,IF(P118=2,$O$4,$O$5))</f>
        <v>0</v>
      </c>
    </row>
    <row r="119">
      <c r="A119" s="1" t="s">
        <v>171</v>
      </c>
      <c r="E119" s="27" t="s">
        <v>2162</v>
      </c>
    </row>
    <row r="120">
      <c r="A120" s="1" t="s">
        <v>172</v>
      </c>
    </row>
    <row r="121">
      <c r="A121" s="1" t="s">
        <v>173</v>
      </c>
      <c r="E121" s="27" t="s">
        <v>167</v>
      </c>
    </row>
    <row r="122" ht="25.5">
      <c r="A122" s="1" t="s">
        <v>165</v>
      </c>
      <c r="B122" s="1">
        <v>26</v>
      </c>
      <c r="C122" s="26" t="s">
        <v>2163</v>
      </c>
      <c r="D122" t="s">
        <v>167</v>
      </c>
      <c r="E122" s="27" t="s">
        <v>2164</v>
      </c>
      <c r="F122" s="28" t="s">
        <v>424</v>
      </c>
      <c r="G122" s="29">
        <v>0.59799999999999998</v>
      </c>
      <c r="H122" s="28">
        <v>2.5019499999999999</v>
      </c>
      <c r="I122" s="30">
        <f>ROUND(G122*H122,P4)</f>
        <v>0</v>
      </c>
      <c r="L122" s="31">
        <v>0</v>
      </c>
      <c r="M122" s="24">
        <f>ROUND(G122*L122,P4)</f>
        <v>0</v>
      </c>
      <c r="N122" s="25" t="s">
        <v>185</v>
      </c>
      <c r="O122" s="32">
        <f>M122*AA122</f>
        <v>0</v>
      </c>
      <c r="P122" s="1">
        <v>3</v>
      </c>
      <c r="AA122" s="1">
        <f>IF(P122=1,$O$3,IF(P122=2,$O$4,$O$5))</f>
        <v>0</v>
      </c>
    </row>
    <row r="123" ht="25.5">
      <c r="A123" s="1" t="s">
        <v>171</v>
      </c>
      <c r="E123" s="27" t="s">
        <v>2164</v>
      </c>
    </row>
    <row r="124" ht="38.25">
      <c r="A124" s="1" t="s">
        <v>172</v>
      </c>
      <c r="E124" s="33" t="s">
        <v>2165</v>
      </c>
    </row>
    <row r="125">
      <c r="A125" s="1" t="s">
        <v>173</v>
      </c>
      <c r="E125" s="27" t="s">
        <v>167</v>
      </c>
    </row>
    <row r="126" ht="25.5">
      <c r="A126" s="1" t="s">
        <v>165</v>
      </c>
      <c r="B126" s="1">
        <v>27</v>
      </c>
      <c r="C126" s="26" t="s">
        <v>2166</v>
      </c>
      <c r="D126" t="s">
        <v>167</v>
      </c>
      <c r="E126" s="27" t="s">
        <v>2167</v>
      </c>
      <c r="F126" s="28" t="s">
        <v>447</v>
      </c>
      <c r="G126" s="29">
        <v>4.2679999999999998</v>
      </c>
      <c r="H126" s="28">
        <v>0.01282</v>
      </c>
      <c r="I126" s="30">
        <f>ROUND(G126*H126,P4)</f>
        <v>0</v>
      </c>
      <c r="L126" s="31">
        <v>0</v>
      </c>
      <c r="M126" s="24">
        <f>ROUND(G126*L126,P4)</f>
        <v>0</v>
      </c>
      <c r="N126" s="25" t="s">
        <v>185</v>
      </c>
      <c r="O126" s="32">
        <f>M126*AA126</f>
        <v>0</v>
      </c>
      <c r="P126" s="1">
        <v>3</v>
      </c>
      <c r="AA126" s="1">
        <f>IF(P126=1,$O$3,IF(P126=2,$O$4,$O$5))</f>
        <v>0</v>
      </c>
    </row>
    <row r="127" ht="25.5">
      <c r="A127" s="1" t="s">
        <v>171</v>
      </c>
      <c r="E127" s="27" t="s">
        <v>2167</v>
      </c>
    </row>
    <row r="128" ht="38.25">
      <c r="A128" s="1" t="s">
        <v>172</v>
      </c>
      <c r="E128" s="33" t="s">
        <v>2168</v>
      </c>
    </row>
    <row r="129">
      <c r="A129" s="1" t="s">
        <v>173</v>
      </c>
      <c r="E129" s="27" t="s">
        <v>167</v>
      </c>
    </row>
    <row r="130" ht="25.5">
      <c r="A130" s="1" t="s">
        <v>165</v>
      </c>
      <c r="B130" s="1">
        <v>28</v>
      </c>
      <c r="C130" s="26" t="s">
        <v>2169</v>
      </c>
      <c r="D130" t="s">
        <v>167</v>
      </c>
      <c r="E130" s="27" t="s">
        <v>2170</v>
      </c>
      <c r="F130" s="28" t="s">
        <v>447</v>
      </c>
      <c r="G130" s="29">
        <v>4.2679999999999998</v>
      </c>
      <c r="H130" s="28">
        <v>0</v>
      </c>
      <c r="I130" s="30">
        <f>ROUND(G130*H130,P4)</f>
        <v>0</v>
      </c>
      <c r="L130" s="31">
        <v>0</v>
      </c>
      <c r="M130" s="24">
        <f>ROUND(G130*L130,P4)</f>
        <v>0</v>
      </c>
      <c r="N130" s="25" t="s">
        <v>185</v>
      </c>
      <c r="O130" s="32">
        <f>M130*AA130</f>
        <v>0</v>
      </c>
      <c r="P130" s="1">
        <v>3</v>
      </c>
      <c r="AA130" s="1">
        <f>IF(P130=1,$O$3,IF(P130=2,$O$4,$O$5))</f>
        <v>0</v>
      </c>
    </row>
    <row r="131" ht="25.5">
      <c r="A131" s="1" t="s">
        <v>171</v>
      </c>
      <c r="E131" s="27" t="s">
        <v>2170</v>
      </c>
    </row>
    <row r="132">
      <c r="A132" s="1" t="s">
        <v>172</v>
      </c>
    </row>
    <row r="133">
      <c r="A133" s="1" t="s">
        <v>173</v>
      </c>
      <c r="E133" s="27" t="s">
        <v>167</v>
      </c>
    </row>
    <row r="134" ht="25.5">
      <c r="A134" s="1" t="s">
        <v>165</v>
      </c>
      <c r="B134" s="1">
        <v>29</v>
      </c>
      <c r="C134" s="26" t="s">
        <v>690</v>
      </c>
      <c r="D134" t="s">
        <v>167</v>
      </c>
      <c r="E134" s="27" t="s">
        <v>2171</v>
      </c>
      <c r="F134" s="28" t="s">
        <v>192</v>
      </c>
      <c r="G134" s="29">
        <v>11.199999999999999</v>
      </c>
      <c r="H134" s="28">
        <v>0.11046</v>
      </c>
      <c r="I134" s="30">
        <f>ROUND(G134*H134,P4)</f>
        <v>0</v>
      </c>
      <c r="L134" s="31">
        <v>0</v>
      </c>
      <c r="M134" s="24">
        <f>ROUND(G134*L134,P4)</f>
        <v>0</v>
      </c>
      <c r="N134" s="25" t="s">
        <v>185</v>
      </c>
      <c r="O134" s="32">
        <f>M134*AA134</f>
        <v>0</v>
      </c>
      <c r="P134" s="1">
        <v>3</v>
      </c>
      <c r="AA134" s="1">
        <f>IF(P134=1,$O$3,IF(P134=2,$O$4,$O$5))</f>
        <v>0</v>
      </c>
    </row>
    <row r="135" ht="25.5">
      <c r="A135" s="1" t="s">
        <v>171</v>
      </c>
      <c r="E135" s="27" t="s">
        <v>2171</v>
      </c>
    </row>
    <row r="136" ht="38.25">
      <c r="A136" s="1" t="s">
        <v>172</v>
      </c>
      <c r="E136" s="33" t="s">
        <v>2172</v>
      </c>
    </row>
    <row r="137">
      <c r="A137" s="1" t="s">
        <v>173</v>
      </c>
      <c r="E137" s="27" t="s">
        <v>167</v>
      </c>
    </row>
    <row r="138" ht="25.5">
      <c r="A138" s="1" t="s">
        <v>165</v>
      </c>
      <c r="B138" s="1">
        <v>30</v>
      </c>
      <c r="C138" s="26" t="s">
        <v>693</v>
      </c>
      <c r="D138" t="s">
        <v>167</v>
      </c>
      <c r="E138" s="27" t="s">
        <v>694</v>
      </c>
      <c r="F138" s="28" t="s">
        <v>447</v>
      </c>
      <c r="G138" s="29">
        <v>6.0199999999999996</v>
      </c>
      <c r="H138" s="28">
        <v>0.0065799999999999999</v>
      </c>
      <c r="I138" s="30">
        <f>ROUND(G138*H138,P4)</f>
        <v>0</v>
      </c>
      <c r="L138" s="31">
        <v>0</v>
      </c>
      <c r="M138" s="24">
        <f>ROUND(G138*L138,P4)</f>
        <v>0</v>
      </c>
      <c r="N138" s="25" t="s">
        <v>185</v>
      </c>
      <c r="O138" s="32">
        <f>M138*AA138</f>
        <v>0</v>
      </c>
      <c r="P138" s="1">
        <v>3</v>
      </c>
      <c r="AA138" s="1">
        <f>IF(P138=1,$O$3,IF(P138=2,$O$4,$O$5))</f>
        <v>0</v>
      </c>
    </row>
    <row r="139" ht="25.5">
      <c r="A139" s="1" t="s">
        <v>171</v>
      </c>
      <c r="E139" s="27" t="s">
        <v>694</v>
      </c>
    </row>
    <row r="140" ht="38.25">
      <c r="A140" s="1" t="s">
        <v>172</v>
      </c>
      <c r="E140" s="33" t="s">
        <v>2173</v>
      </c>
    </row>
    <row r="141">
      <c r="A141" s="1" t="s">
        <v>173</v>
      </c>
      <c r="E141" s="27" t="s">
        <v>167</v>
      </c>
    </row>
    <row r="142" ht="25.5">
      <c r="A142" s="1" t="s">
        <v>165</v>
      </c>
      <c r="B142" s="1">
        <v>31</v>
      </c>
      <c r="C142" s="26" t="s">
        <v>695</v>
      </c>
      <c r="D142" t="s">
        <v>167</v>
      </c>
      <c r="E142" s="27" t="s">
        <v>696</v>
      </c>
      <c r="F142" s="28" t="s">
        <v>447</v>
      </c>
      <c r="G142" s="29">
        <v>6.0199999999999996</v>
      </c>
      <c r="H142" s="28">
        <v>0</v>
      </c>
      <c r="I142" s="30">
        <f>ROUND(G142*H142,P4)</f>
        <v>0</v>
      </c>
      <c r="L142" s="31">
        <v>0</v>
      </c>
      <c r="M142" s="24">
        <f>ROUND(G142*L142,P4)</f>
        <v>0</v>
      </c>
      <c r="N142" s="25" t="s">
        <v>185</v>
      </c>
      <c r="O142" s="32">
        <f>M142*AA142</f>
        <v>0</v>
      </c>
      <c r="P142" s="1">
        <v>3</v>
      </c>
      <c r="AA142" s="1">
        <f>IF(P142=1,$O$3,IF(P142=2,$O$4,$O$5))</f>
        <v>0</v>
      </c>
    </row>
    <row r="143" ht="25.5">
      <c r="A143" s="1" t="s">
        <v>171</v>
      </c>
      <c r="E143" s="27" t="s">
        <v>696</v>
      </c>
    </row>
    <row r="144">
      <c r="A144" s="1" t="s">
        <v>172</v>
      </c>
    </row>
    <row r="145">
      <c r="A145" s="1" t="s">
        <v>173</v>
      </c>
      <c r="E145" s="27" t="s">
        <v>167</v>
      </c>
    </row>
    <row r="146">
      <c r="A146" s="1" t="s">
        <v>162</v>
      </c>
      <c r="C146" s="22" t="s">
        <v>567</v>
      </c>
      <c r="E146" s="23" t="s">
        <v>700</v>
      </c>
      <c r="L146" s="24">
        <f>SUMIFS(L147:L198,A147:A198,"P")</f>
        <v>0</v>
      </c>
      <c r="M146" s="24">
        <f>SUMIFS(M147:M198,A147:A198,"P")</f>
        <v>0</v>
      </c>
      <c r="N146" s="25"/>
    </row>
    <row r="147">
      <c r="A147" s="1" t="s">
        <v>165</v>
      </c>
      <c r="B147" s="1">
        <v>44</v>
      </c>
      <c r="C147" s="26" t="s">
        <v>2174</v>
      </c>
      <c r="D147" t="s">
        <v>167</v>
      </c>
      <c r="E147" s="27" t="s">
        <v>2175</v>
      </c>
      <c r="F147" s="28" t="s">
        <v>201</v>
      </c>
      <c r="G147" s="29">
        <v>4</v>
      </c>
      <c r="H147" s="28">
        <v>0.0195</v>
      </c>
      <c r="I147" s="30">
        <f>ROUND(G147*H147,P4)</f>
        <v>0</v>
      </c>
      <c r="L147" s="31">
        <v>0</v>
      </c>
      <c r="M147" s="24">
        <f>ROUND(G147*L147,P4)</f>
        <v>0</v>
      </c>
      <c r="N147" s="25" t="s">
        <v>185</v>
      </c>
      <c r="O147" s="32">
        <f>M147*AA147</f>
        <v>0</v>
      </c>
      <c r="P147" s="1">
        <v>3</v>
      </c>
      <c r="AA147" s="1">
        <f>IF(P147=1,$O$3,IF(P147=2,$O$4,$O$5))</f>
        <v>0</v>
      </c>
    </row>
    <row r="148">
      <c r="A148" s="1" t="s">
        <v>171</v>
      </c>
      <c r="E148" s="27" t="s">
        <v>2175</v>
      </c>
    </row>
    <row r="149" ht="38.25">
      <c r="A149" s="1" t="s">
        <v>172</v>
      </c>
      <c r="E149" s="33" t="s">
        <v>2176</v>
      </c>
    </row>
    <row r="150">
      <c r="A150" s="1" t="s">
        <v>173</v>
      </c>
      <c r="E150" s="27" t="s">
        <v>167</v>
      </c>
    </row>
    <row r="151" ht="25.5">
      <c r="A151" s="1" t="s">
        <v>165</v>
      </c>
      <c r="B151" s="1">
        <v>32</v>
      </c>
      <c r="C151" s="26" t="s">
        <v>2177</v>
      </c>
      <c r="D151" t="s">
        <v>167</v>
      </c>
      <c r="E151" s="27" t="s">
        <v>2178</v>
      </c>
      <c r="F151" s="28" t="s">
        <v>447</v>
      </c>
      <c r="G151" s="29">
        <v>32.759999999999998</v>
      </c>
      <c r="H151" s="28">
        <v>0.0030000000000000001</v>
      </c>
      <c r="I151" s="30">
        <f>ROUND(G151*H151,P4)</f>
        <v>0</v>
      </c>
      <c r="L151" s="31">
        <v>0</v>
      </c>
      <c r="M151" s="24">
        <f>ROUND(G151*L151,P4)</f>
        <v>0</v>
      </c>
      <c r="N151" s="25" t="s">
        <v>185</v>
      </c>
      <c r="O151" s="32">
        <f>M151*AA151</f>
        <v>0</v>
      </c>
      <c r="P151" s="1">
        <v>3</v>
      </c>
      <c r="AA151" s="1">
        <f>IF(P151=1,$O$3,IF(P151=2,$O$4,$O$5))</f>
        <v>0</v>
      </c>
    </row>
    <row r="152" ht="25.5">
      <c r="A152" s="1" t="s">
        <v>171</v>
      </c>
      <c r="E152" s="27" t="s">
        <v>2178</v>
      </c>
    </row>
    <row r="153" ht="38.25">
      <c r="A153" s="1" t="s">
        <v>172</v>
      </c>
      <c r="E153" s="33" t="s">
        <v>2179</v>
      </c>
    </row>
    <row r="154">
      <c r="A154" s="1" t="s">
        <v>173</v>
      </c>
      <c r="E154" s="27" t="s">
        <v>167</v>
      </c>
    </row>
    <row r="155" ht="38.25">
      <c r="A155" s="1" t="s">
        <v>165</v>
      </c>
      <c r="B155" s="1">
        <v>33</v>
      </c>
      <c r="C155" s="26" t="s">
        <v>2180</v>
      </c>
      <c r="D155" t="s">
        <v>167</v>
      </c>
      <c r="E155" s="27" t="s">
        <v>2181</v>
      </c>
      <c r="F155" s="28" t="s">
        <v>447</v>
      </c>
      <c r="G155" s="29">
        <v>32.759999999999998</v>
      </c>
      <c r="H155" s="28">
        <v>0.021000000000000001</v>
      </c>
      <c r="I155" s="30">
        <f>ROUND(G155*H155,P4)</f>
        <v>0</v>
      </c>
      <c r="L155" s="31">
        <v>0</v>
      </c>
      <c r="M155" s="24">
        <f>ROUND(G155*L155,P4)</f>
        <v>0</v>
      </c>
      <c r="N155" s="25" t="s">
        <v>185</v>
      </c>
      <c r="O155" s="32">
        <f>M155*AA155</f>
        <v>0</v>
      </c>
      <c r="P155" s="1">
        <v>3</v>
      </c>
      <c r="AA155" s="1">
        <f>IF(P155=1,$O$3,IF(P155=2,$O$4,$O$5))</f>
        <v>0</v>
      </c>
    </row>
    <row r="156" ht="38.25">
      <c r="A156" s="1" t="s">
        <v>171</v>
      </c>
      <c r="E156" s="27" t="s">
        <v>2182</v>
      </c>
    </row>
    <row r="157" ht="38.25">
      <c r="A157" s="1" t="s">
        <v>172</v>
      </c>
      <c r="E157" s="33" t="s">
        <v>2179</v>
      </c>
    </row>
    <row r="158">
      <c r="A158" s="1" t="s">
        <v>173</v>
      </c>
      <c r="E158" s="27" t="s">
        <v>167</v>
      </c>
    </row>
    <row r="159" ht="25.5">
      <c r="A159" s="1" t="s">
        <v>165</v>
      </c>
      <c r="B159" s="1">
        <v>34</v>
      </c>
      <c r="C159" s="26" t="s">
        <v>2183</v>
      </c>
      <c r="D159" t="s">
        <v>167</v>
      </c>
      <c r="E159" s="27" t="s">
        <v>2184</v>
      </c>
      <c r="F159" s="28" t="s">
        <v>447</v>
      </c>
      <c r="G159" s="29">
        <v>106.38</v>
      </c>
      <c r="H159" s="28">
        <v>0.0030000000000000001</v>
      </c>
      <c r="I159" s="30">
        <f>ROUND(G159*H159,P4)</f>
        <v>0</v>
      </c>
      <c r="L159" s="31">
        <v>0</v>
      </c>
      <c r="M159" s="24">
        <f>ROUND(G159*L159,P4)</f>
        <v>0</v>
      </c>
      <c r="N159" s="25" t="s">
        <v>185</v>
      </c>
      <c r="O159" s="32">
        <f>M159*AA159</f>
        <v>0</v>
      </c>
      <c r="P159" s="1">
        <v>3</v>
      </c>
      <c r="AA159" s="1">
        <f>IF(P159=1,$O$3,IF(P159=2,$O$4,$O$5))</f>
        <v>0</v>
      </c>
    </row>
    <row r="160" ht="25.5">
      <c r="A160" s="1" t="s">
        <v>171</v>
      </c>
      <c r="E160" s="27" t="s">
        <v>2184</v>
      </c>
    </row>
    <row r="161" ht="51">
      <c r="A161" s="1" t="s">
        <v>172</v>
      </c>
      <c r="E161" s="33" t="s">
        <v>2185</v>
      </c>
    </row>
    <row r="162">
      <c r="A162" s="1" t="s">
        <v>173</v>
      </c>
      <c r="E162" s="27" t="s">
        <v>167</v>
      </c>
    </row>
    <row r="163" ht="25.5">
      <c r="A163" s="1" t="s">
        <v>165</v>
      </c>
      <c r="B163" s="1">
        <v>35</v>
      </c>
      <c r="C163" s="26" t="s">
        <v>2186</v>
      </c>
      <c r="D163" t="s">
        <v>167</v>
      </c>
      <c r="E163" s="27" t="s">
        <v>2187</v>
      </c>
      <c r="F163" s="28" t="s">
        <v>201</v>
      </c>
      <c r="G163" s="29">
        <v>4</v>
      </c>
      <c r="H163" s="28">
        <v>0.010200000000000001</v>
      </c>
      <c r="I163" s="30">
        <f>ROUND(G163*H163,P4)</f>
        <v>0</v>
      </c>
      <c r="L163" s="31">
        <v>0</v>
      </c>
      <c r="M163" s="24">
        <f>ROUND(G163*L163,P4)</f>
        <v>0</v>
      </c>
      <c r="N163" s="25" t="s">
        <v>185</v>
      </c>
      <c r="O163" s="32">
        <f>M163*AA163</f>
        <v>0</v>
      </c>
      <c r="P163" s="1">
        <v>3</v>
      </c>
      <c r="AA163" s="1">
        <f>IF(P163=1,$O$3,IF(P163=2,$O$4,$O$5))</f>
        <v>0</v>
      </c>
    </row>
    <row r="164" ht="25.5">
      <c r="A164" s="1" t="s">
        <v>171</v>
      </c>
      <c r="E164" s="27" t="s">
        <v>2187</v>
      </c>
    </row>
    <row r="165" ht="38.25">
      <c r="A165" s="1" t="s">
        <v>172</v>
      </c>
      <c r="E165" s="33" t="s">
        <v>2131</v>
      </c>
    </row>
    <row r="166">
      <c r="A166" s="1" t="s">
        <v>173</v>
      </c>
      <c r="E166" s="27" t="s">
        <v>167</v>
      </c>
    </row>
    <row r="167" ht="38.25">
      <c r="A167" s="1" t="s">
        <v>165</v>
      </c>
      <c r="B167" s="1">
        <v>36</v>
      </c>
      <c r="C167" s="26" t="s">
        <v>2188</v>
      </c>
      <c r="D167" t="s">
        <v>167</v>
      </c>
      <c r="E167" s="27" t="s">
        <v>2189</v>
      </c>
      <c r="F167" s="28" t="s">
        <v>447</v>
      </c>
      <c r="G167" s="29">
        <v>106.38</v>
      </c>
      <c r="H167" s="28">
        <v>0.019699999999999999</v>
      </c>
      <c r="I167" s="30">
        <f>ROUND(G167*H167,P4)</f>
        <v>0</v>
      </c>
      <c r="L167" s="31">
        <v>0</v>
      </c>
      <c r="M167" s="24">
        <f>ROUND(G167*L167,P4)</f>
        <v>0</v>
      </c>
      <c r="N167" s="25" t="s">
        <v>185</v>
      </c>
      <c r="O167" s="32">
        <f>M167*AA167</f>
        <v>0</v>
      </c>
      <c r="P167" s="1">
        <v>3</v>
      </c>
      <c r="AA167" s="1">
        <f>IF(P167=1,$O$3,IF(P167=2,$O$4,$O$5))</f>
        <v>0</v>
      </c>
    </row>
    <row r="168" ht="38.25">
      <c r="A168" s="1" t="s">
        <v>171</v>
      </c>
      <c r="E168" s="27" t="s">
        <v>2190</v>
      </c>
    </row>
    <row r="169" ht="51">
      <c r="A169" s="1" t="s">
        <v>172</v>
      </c>
      <c r="E169" s="33" t="s">
        <v>2185</v>
      </c>
    </row>
    <row r="170">
      <c r="A170" s="1" t="s">
        <v>173</v>
      </c>
      <c r="E170" s="27" t="s">
        <v>167</v>
      </c>
    </row>
    <row r="171">
      <c r="A171" s="1" t="s">
        <v>165</v>
      </c>
      <c r="B171" s="1">
        <v>37</v>
      </c>
      <c r="C171" s="26" t="s">
        <v>759</v>
      </c>
      <c r="D171" t="s">
        <v>167</v>
      </c>
      <c r="E171" s="27" t="s">
        <v>760</v>
      </c>
      <c r="F171" s="28" t="s">
        <v>192</v>
      </c>
      <c r="G171" s="29">
        <v>23.199999999999999</v>
      </c>
      <c r="H171" s="28">
        <v>0.0015</v>
      </c>
      <c r="I171" s="30">
        <f>ROUND(G171*H171,P4)</f>
        <v>0</v>
      </c>
      <c r="L171" s="31">
        <v>0</v>
      </c>
      <c r="M171" s="24">
        <f>ROUND(G171*L171,P4)</f>
        <v>0</v>
      </c>
      <c r="N171" s="25" t="s">
        <v>185</v>
      </c>
      <c r="O171" s="32">
        <f>M171*AA171</f>
        <v>0</v>
      </c>
      <c r="P171" s="1">
        <v>3</v>
      </c>
      <c r="AA171" s="1">
        <f>IF(P171=1,$O$3,IF(P171=2,$O$4,$O$5))</f>
        <v>0</v>
      </c>
    </row>
    <row r="172">
      <c r="A172" s="1" t="s">
        <v>171</v>
      </c>
      <c r="E172" s="27" t="s">
        <v>760</v>
      </c>
    </row>
    <row r="173" ht="38.25">
      <c r="A173" s="1" t="s">
        <v>172</v>
      </c>
      <c r="E173" s="33" t="s">
        <v>2191</v>
      </c>
    </row>
    <row r="174">
      <c r="A174" s="1" t="s">
        <v>173</v>
      </c>
      <c r="E174" s="27" t="s">
        <v>167</v>
      </c>
    </row>
    <row r="175" ht="25.5">
      <c r="A175" s="1" t="s">
        <v>165</v>
      </c>
      <c r="B175" s="1">
        <v>38</v>
      </c>
      <c r="C175" s="26" t="s">
        <v>2192</v>
      </c>
      <c r="D175" t="s">
        <v>167</v>
      </c>
      <c r="E175" s="27" t="s">
        <v>2193</v>
      </c>
      <c r="F175" s="28" t="s">
        <v>447</v>
      </c>
      <c r="G175" s="29">
        <v>102.384</v>
      </c>
      <c r="H175" s="28">
        <v>0.0014</v>
      </c>
      <c r="I175" s="30">
        <f>ROUND(G175*H175,P4)</f>
        <v>0</v>
      </c>
      <c r="L175" s="31">
        <v>0</v>
      </c>
      <c r="M175" s="24">
        <f>ROUND(G175*L175,P4)</f>
        <v>0</v>
      </c>
      <c r="N175" s="25" t="s">
        <v>185</v>
      </c>
      <c r="O175" s="32">
        <f>M175*AA175</f>
        <v>0</v>
      </c>
      <c r="P175" s="1">
        <v>3</v>
      </c>
      <c r="AA175" s="1">
        <f>IF(P175=1,$O$3,IF(P175=2,$O$4,$O$5))</f>
        <v>0</v>
      </c>
    </row>
    <row r="176" ht="25.5">
      <c r="A176" s="1" t="s">
        <v>171</v>
      </c>
      <c r="E176" s="27" t="s">
        <v>2193</v>
      </c>
    </row>
    <row r="177" ht="38.25">
      <c r="A177" s="1" t="s">
        <v>172</v>
      </c>
      <c r="E177" s="33" t="s">
        <v>2194</v>
      </c>
    </row>
    <row r="178">
      <c r="A178" s="1" t="s">
        <v>173</v>
      </c>
      <c r="E178" s="27" t="s">
        <v>167</v>
      </c>
    </row>
    <row r="179" ht="25.5">
      <c r="A179" s="1" t="s">
        <v>165</v>
      </c>
      <c r="B179" s="1">
        <v>39</v>
      </c>
      <c r="C179" s="26" t="s">
        <v>806</v>
      </c>
      <c r="D179" t="s">
        <v>167</v>
      </c>
      <c r="E179" s="27" t="s">
        <v>807</v>
      </c>
      <c r="F179" s="28" t="s">
        <v>447</v>
      </c>
      <c r="G179" s="29">
        <v>15.199999999999999</v>
      </c>
      <c r="H179" s="28">
        <v>0</v>
      </c>
      <c r="I179" s="30">
        <f>ROUND(G179*H179,P4)</f>
        <v>0</v>
      </c>
      <c r="L179" s="31">
        <v>0</v>
      </c>
      <c r="M179" s="24">
        <f>ROUND(G179*L179,P4)</f>
        <v>0</v>
      </c>
      <c r="N179" s="25" t="s">
        <v>185</v>
      </c>
      <c r="O179" s="32">
        <f>M179*AA179</f>
        <v>0</v>
      </c>
      <c r="P179" s="1">
        <v>3</v>
      </c>
      <c r="AA179" s="1">
        <f>IF(P179=1,$O$3,IF(P179=2,$O$4,$O$5))</f>
        <v>0</v>
      </c>
    </row>
    <row r="180" ht="25.5">
      <c r="A180" s="1" t="s">
        <v>171</v>
      </c>
      <c r="E180" s="27" t="s">
        <v>807</v>
      </c>
    </row>
    <row r="181" ht="38.25">
      <c r="A181" s="1" t="s">
        <v>172</v>
      </c>
      <c r="E181" s="33" t="s">
        <v>2195</v>
      </c>
    </row>
    <row r="182">
      <c r="A182" s="1" t="s">
        <v>173</v>
      </c>
      <c r="E182" s="27" t="s">
        <v>167</v>
      </c>
    </row>
    <row r="183" ht="25.5">
      <c r="A183" s="1" t="s">
        <v>165</v>
      </c>
      <c r="B183" s="1">
        <v>40</v>
      </c>
      <c r="C183" s="26" t="s">
        <v>809</v>
      </c>
      <c r="D183" t="s">
        <v>167</v>
      </c>
      <c r="E183" s="27" t="s">
        <v>810</v>
      </c>
      <c r="F183" s="28" t="s">
        <v>424</v>
      </c>
      <c r="G183" s="29">
        <v>1.2529999999999999</v>
      </c>
      <c r="H183" s="28">
        <v>2.3010199999999998</v>
      </c>
      <c r="I183" s="30">
        <f>ROUND(G183*H183,P4)</f>
        <v>0</v>
      </c>
      <c r="L183" s="31">
        <v>0</v>
      </c>
      <c r="M183" s="24">
        <f>ROUND(G183*L183,P4)</f>
        <v>0</v>
      </c>
      <c r="N183" s="25" t="s">
        <v>185</v>
      </c>
      <c r="O183" s="32">
        <f>M183*AA183</f>
        <v>0</v>
      </c>
      <c r="P183" s="1">
        <v>3</v>
      </c>
      <c r="AA183" s="1">
        <f>IF(P183=1,$O$3,IF(P183=2,$O$4,$O$5))</f>
        <v>0</v>
      </c>
    </row>
    <row r="184" ht="25.5">
      <c r="A184" s="1" t="s">
        <v>171</v>
      </c>
      <c r="E184" s="27" t="s">
        <v>810</v>
      </c>
    </row>
    <row r="185" ht="38.25">
      <c r="A185" s="1" t="s">
        <v>172</v>
      </c>
      <c r="E185" s="33" t="s">
        <v>2196</v>
      </c>
    </row>
    <row r="186">
      <c r="A186" s="1" t="s">
        <v>173</v>
      </c>
      <c r="E186" s="27" t="s">
        <v>167</v>
      </c>
    </row>
    <row r="187" ht="25.5">
      <c r="A187" s="1" t="s">
        <v>165</v>
      </c>
      <c r="B187" s="1">
        <v>41</v>
      </c>
      <c r="C187" s="26" t="s">
        <v>836</v>
      </c>
      <c r="D187" t="s">
        <v>167</v>
      </c>
      <c r="E187" s="27" t="s">
        <v>837</v>
      </c>
      <c r="F187" s="28" t="s">
        <v>447</v>
      </c>
      <c r="G187" s="29">
        <v>32.759999999999998</v>
      </c>
      <c r="H187" s="28">
        <v>0.055320000000000001</v>
      </c>
      <c r="I187" s="30">
        <f>ROUND(G187*H187,P4)</f>
        <v>0</v>
      </c>
      <c r="L187" s="31">
        <v>0</v>
      </c>
      <c r="M187" s="24">
        <f>ROUND(G187*L187,P4)</f>
        <v>0</v>
      </c>
      <c r="N187" s="25" t="s">
        <v>185</v>
      </c>
      <c r="O187" s="32">
        <f>M187*AA187</f>
        <v>0</v>
      </c>
      <c r="P187" s="1">
        <v>3</v>
      </c>
      <c r="AA187" s="1">
        <f>IF(P187=1,$O$3,IF(P187=2,$O$4,$O$5))</f>
        <v>0</v>
      </c>
    </row>
    <row r="188" ht="25.5">
      <c r="A188" s="1" t="s">
        <v>171</v>
      </c>
      <c r="E188" s="27" t="s">
        <v>837</v>
      </c>
    </row>
    <row r="189" ht="38.25">
      <c r="A189" s="1" t="s">
        <v>172</v>
      </c>
      <c r="E189" s="33" t="s">
        <v>2197</v>
      </c>
    </row>
    <row r="190">
      <c r="A190" s="1" t="s">
        <v>173</v>
      </c>
      <c r="E190" s="27" t="s">
        <v>167</v>
      </c>
    </row>
    <row r="191" ht="25.5">
      <c r="A191" s="1" t="s">
        <v>165</v>
      </c>
      <c r="B191" s="1">
        <v>42</v>
      </c>
      <c r="C191" s="26" t="s">
        <v>2198</v>
      </c>
      <c r="D191" t="s">
        <v>167</v>
      </c>
      <c r="E191" s="27" t="s">
        <v>2199</v>
      </c>
      <c r="F191" s="28" t="s">
        <v>447</v>
      </c>
      <c r="G191" s="29">
        <v>23.120000000000001</v>
      </c>
      <c r="H191" s="28">
        <v>0.0032000000000000002</v>
      </c>
      <c r="I191" s="30">
        <f>ROUND(G191*H191,P4)</f>
        <v>0</v>
      </c>
      <c r="L191" s="31">
        <v>0</v>
      </c>
      <c r="M191" s="24">
        <f>ROUND(G191*L191,P4)</f>
        <v>0</v>
      </c>
      <c r="N191" s="25" t="s">
        <v>185</v>
      </c>
      <c r="O191" s="32">
        <f>M191*AA191</f>
        <v>0</v>
      </c>
      <c r="P191" s="1">
        <v>3</v>
      </c>
      <c r="AA191" s="1">
        <f>IF(P191=1,$O$3,IF(P191=2,$O$4,$O$5))</f>
        <v>0</v>
      </c>
    </row>
    <row r="192" ht="25.5">
      <c r="A192" s="1" t="s">
        <v>171</v>
      </c>
      <c r="E192" s="27" t="s">
        <v>2199</v>
      </c>
    </row>
    <row r="193" ht="38.25">
      <c r="A193" s="1" t="s">
        <v>172</v>
      </c>
      <c r="E193" s="33" t="s">
        <v>2200</v>
      </c>
    </row>
    <row r="194">
      <c r="A194" s="1" t="s">
        <v>173</v>
      </c>
      <c r="E194" s="27" t="s">
        <v>167</v>
      </c>
    </row>
    <row r="195" ht="25.5">
      <c r="A195" s="1" t="s">
        <v>165</v>
      </c>
      <c r="B195" s="1">
        <v>43</v>
      </c>
      <c r="C195" s="26" t="s">
        <v>850</v>
      </c>
      <c r="D195" t="s">
        <v>167</v>
      </c>
      <c r="E195" s="27" t="s">
        <v>851</v>
      </c>
      <c r="F195" s="28" t="s">
        <v>201</v>
      </c>
      <c r="G195" s="29">
        <v>4</v>
      </c>
      <c r="H195" s="28">
        <v>0.00096000000000000002</v>
      </c>
      <c r="I195" s="30">
        <f>ROUND(G195*H195,P4)</f>
        <v>0</v>
      </c>
      <c r="L195" s="31">
        <v>0</v>
      </c>
      <c r="M195" s="24">
        <f>ROUND(G195*L195,P4)</f>
        <v>0</v>
      </c>
      <c r="N195" s="25" t="s">
        <v>185</v>
      </c>
      <c r="O195" s="32">
        <f>M195*AA195</f>
        <v>0</v>
      </c>
      <c r="P195" s="1">
        <v>3</v>
      </c>
      <c r="AA195" s="1">
        <f>IF(P195=1,$O$3,IF(P195=2,$O$4,$O$5))</f>
        <v>0</v>
      </c>
    </row>
    <row r="196" ht="25.5">
      <c r="A196" s="1" t="s">
        <v>171</v>
      </c>
      <c r="E196" s="27" t="s">
        <v>851</v>
      </c>
    </row>
    <row r="197" ht="38.25">
      <c r="A197" s="1" t="s">
        <v>172</v>
      </c>
      <c r="E197" s="33" t="s">
        <v>2176</v>
      </c>
    </row>
    <row r="198">
      <c r="A198" s="1" t="s">
        <v>173</v>
      </c>
      <c r="E198" s="27" t="s">
        <v>167</v>
      </c>
    </row>
    <row r="199">
      <c r="A199" s="1" t="s">
        <v>162</v>
      </c>
      <c r="C199" s="22" t="s">
        <v>1125</v>
      </c>
      <c r="E199" s="23" t="s">
        <v>1126</v>
      </c>
      <c r="L199" s="24">
        <f>SUMIFS(L200:L243,A200:A243,"P")</f>
        <v>0</v>
      </c>
      <c r="M199" s="24">
        <f>SUMIFS(M200:M243,A200:A243,"P")</f>
        <v>0</v>
      </c>
      <c r="N199" s="25"/>
    </row>
    <row r="200">
      <c r="A200" s="1" t="s">
        <v>165</v>
      </c>
      <c r="B200" s="1">
        <v>67</v>
      </c>
      <c r="C200" s="26" t="s">
        <v>2201</v>
      </c>
      <c r="D200" t="s">
        <v>167</v>
      </c>
      <c r="E200" s="27" t="s">
        <v>2202</v>
      </c>
      <c r="F200" s="28" t="s">
        <v>447</v>
      </c>
      <c r="G200" s="29">
        <v>42.240000000000002</v>
      </c>
      <c r="H200" s="28">
        <v>0.0094000000000000004</v>
      </c>
      <c r="I200" s="30">
        <f>ROUND(G200*H200,P4)</f>
        <v>0</v>
      </c>
      <c r="L200" s="31">
        <v>0</v>
      </c>
      <c r="M200" s="24">
        <f>ROUND(G200*L200,P4)</f>
        <v>0</v>
      </c>
      <c r="N200" s="25" t="s">
        <v>185</v>
      </c>
      <c r="O200" s="32">
        <f>M200*AA200</f>
        <v>0</v>
      </c>
      <c r="P200" s="1">
        <v>3</v>
      </c>
      <c r="AA200" s="1">
        <f>IF(P200=1,$O$3,IF(P200=2,$O$4,$O$5))</f>
        <v>0</v>
      </c>
    </row>
    <row r="201">
      <c r="A201" s="1" t="s">
        <v>171</v>
      </c>
      <c r="E201" s="27" t="s">
        <v>2202</v>
      </c>
    </row>
    <row r="202" ht="25.5">
      <c r="A202" s="1" t="s">
        <v>172</v>
      </c>
      <c r="E202" s="33" t="s">
        <v>2203</v>
      </c>
    </row>
    <row r="203">
      <c r="A203" s="1" t="s">
        <v>173</v>
      </c>
      <c r="E203" s="27" t="s">
        <v>167</v>
      </c>
    </row>
    <row r="204" ht="25.5">
      <c r="A204" s="1" t="s">
        <v>165</v>
      </c>
      <c r="B204" s="1">
        <v>70</v>
      </c>
      <c r="C204" s="26" t="s">
        <v>2204</v>
      </c>
      <c r="D204" t="s">
        <v>167</v>
      </c>
      <c r="E204" s="27" t="s">
        <v>2205</v>
      </c>
      <c r="F204" s="28" t="s">
        <v>201</v>
      </c>
      <c r="G204" s="29">
        <v>4</v>
      </c>
      <c r="H204" s="28">
        <v>0</v>
      </c>
      <c r="I204" s="30">
        <f>ROUND(G204*H204,P4)</f>
        <v>0</v>
      </c>
      <c r="L204" s="31">
        <v>0</v>
      </c>
      <c r="M204" s="24">
        <f>ROUND(G204*L204,P4)</f>
        <v>0</v>
      </c>
      <c r="N204" s="25" t="s">
        <v>170</v>
      </c>
      <c r="O204" s="32">
        <f>M204*AA204</f>
        <v>0</v>
      </c>
      <c r="P204" s="1">
        <v>3</v>
      </c>
      <c r="AA204" s="1">
        <f>IF(P204=1,$O$3,IF(P204=2,$O$4,$O$5))</f>
        <v>0</v>
      </c>
    </row>
    <row r="205" ht="25.5">
      <c r="A205" s="1" t="s">
        <v>171</v>
      </c>
      <c r="E205" s="27" t="s">
        <v>2205</v>
      </c>
    </row>
    <row r="206" ht="38.25">
      <c r="A206" s="1" t="s">
        <v>172</v>
      </c>
      <c r="E206" s="33" t="s">
        <v>2176</v>
      </c>
    </row>
    <row r="207">
      <c r="A207" s="1" t="s">
        <v>173</v>
      </c>
      <c r="E207" s="27" t="s">
        <v>167</v>
      </c>
    </row>
    <row r="208">
      <c r="A208" s="1" t="s">
        <v>165</v>
      </c>
      <c r="B208" s="1">
        <v>72</v>
      </c>
      <c r="C208" s="26" t="s">
        <v>2206</v>
      </c>
      <c r="D208" t="s">
        <v>167</v>
      </c>
      <c r="E208" s="27" t="s">
        <v>2207</v>
      </c>
      <c r="F208" s="28" t="s">
        <v>331</v>
      </c>
      <c r="G208" s="29">
        <v>479.02999999999997</v>
      </c>
      <c r="H208" s="28">
        <v>0.001</v>
      </c>
      <c r="I208" s="30">
        <f>ROUND(G208*H208,P4)</f>
        <v>0</v>
      </c>
      <c r="L208" s="31">
        <v>0</v>
      </c>
      <c r="M208" s="24">
        <f>ROUND(G208*L208,P4)</f>
        <v>0</v>
      </c>
      <c r="N208" s="25" t="s">
        <v>170</v>
      </c>
      <c r="O208" s="32">
        <f>M208*AA208</f>
        <v>0</v>
      </c>
      <c r="P208" s="1">
        <v>3</v>
      </c>
      <c r="AA208" s="1">
        <f>IF(P208=1,$O$3,IF(P208=2,$O$4,$O$5))</f>
        <v>0</v>
      </c>
    </row>
    <row r="209">
      <c r="A209" s="1" t="s">
        <v>171</v>
      </c>
      <c r="E209" s="27" t="s">
        <v>2207</v>
      </c>
    </row>
    <row r="210" ht="38.25">
      <c r="A210" s="1" t="s">
        <v>172</v>
      </c>
      <c r="E210" s="33" t="s">
        <v>2208</v>
      </c>
    </row>
    <row r="211">
      <c r="A211" s="1" t="s">
        <v>173</v>
      </c>
      <c r="E211" s="27" t="s">
        <v>167</v>
      </c>
    </row>
    <row r="212">
      <c r="A212" s="1" t="s">
        <v>165</v>
      </c>
      <c r="B212" s="1">
        <v>73</v>
      </c>
      <c r="C212" s="26" t="s">
        <v>2209</v>
      </c>
      <c r="D212" t="s">
        <v>167</v>
      </c>
      <c r="E212" s="27" t="s">
        <v>2210</v>
      </c>
      <c r="F212" s="28" t="s">
        <v>331</v>
      </c>
      <c r="G212" s="29">
        <v>131.25</v>
      </c>
      <c r="H212" s="28">
        <v>0.001</v>
      </c>
      <c r="I212" s="30">
        <f>ROUND(G212*H212,P4)</f>
        <v>0</v>
      </c>
      <c r="L212" s="31">
        <v>0</v>
      </c>
      <c r="M212" s="24">
        <f>ROUND(G212*L212,P4)</f>
        <v>0</v>
      </c>
      <c r="N212" s="25" t="s">
        <v>170</v>
      </c>
      <c r="O212" s="32">
        <f>M212*AA212</f>
        <v>0</v>
      </c>
      <c r="P212" s="1">
        <v>3</v>
      </c>
      <c r="AA212" s="1">
        <f>IF(P212=1,$O$3,IF(P212=2,$O$4,$O$5))</f>
        <v>0</v>
      </c>
    </row>
    <row r="213">
      <c r="A213" s="1" t="s">
        <v>171</v>
      </c>
      <c r="E213" s="27" t="s">
        <v>2210</v>
      </c>
    </row>
    <row r="214" ht="38.25">
      <c r="A214" s="1" t="s">
        <v>172</v>
      </c>
      <c r="E214" s="33" t="s">
        <v>2211</v>
      </c>
    </row>
    <row r="215">
      <c r="A215" s="1" t="s">
        <v>173</v>
      </c>
      <c r="E215" s="27" t="s">
        <v>167</v>
      </c>
    </row>
    <row r="216">
      <c r="A216" s="1" t="s">
        <v>165</v>
      </c>
      <c r="B216" s="1">
        <v>74</v>
      </c>
      <c r="C216" s="26" t="s">
        <v>2212</v>
      </c>
      <c r="D216" t="s">
        <v>167</v>
      </c>
      <c r="E216" s="27" t="s">
        <v>2213</v>
      </c>
      <c r="F216" s="28" t="s">
        <v>331</v>
      </c>
      <c r="G216" s="29">
        <v>180.75</v>
      </c>
      <c r="H216" s="28">
        <v>0.001</v>
      </c>
      <c r="I216" s="30">
        <f>ROUND(G216*H216,P4)</f>
        <v>0</v>
      </c>
      <c r="L216" s="31">
        <v>0</v>
      </c>
      <c r="M216" s="24">
        <f>ROUND(G216*L216,P4)</f>
        <v>0</v>
      </c>
      <c r="N216" s="25" t="s">
        <v>170</v>
      </c>
      <c r="O216" s="32">
        <f>M216*AA216</f>
        <v>0</v>
      </c>
      <c r="P216" s="1">
        <v>3</v>
      </c>
      <c r="AA216" s="1">
        <f>IF(P216=1,$O$3,IF(P216=2,$O$4,$O$5))</f>
        <v>0</v>
      </c>
    </row>
    <row r="217">
      <c r="A217" s="1" t="s">
        <v>171</v>
      </c>
      <c r="E217" s="27" t="s">
        <v>2213</v>
      </c>
    </row>
    <row r="218" ht="38.25">
      <c r="A218" s="1" t="s">
        <v>172</v>
      </c>
      <c r="E218" s="33" t="s">
        <v>2214</v>
      </c>
    </row>
    <row r="219">
      <c r="A219" s="1" t="s">
        <v>173</v>
      </c>
      <c r="E219" s="27" t="s">
        <v>167</v>
      </c>
    </row>
    <row r="220" ht="25.5">
      <c r="A220" s="1" t="s">
        <v>165</v>
      </c>
      <c r="B220" s="1">
        <v>66</v>
      </c>
      <c r="C220" s="26" t="s">
        <v>2215</v>
      </c>
      <c r="D220" t="s">
        <v>167</v>
      </c>
      <c r="E220" s="27" t="s">
        <v>2216</v>
      </c>
      <c r="F220" s="28" t="s">
        <v>447</v>
      </c>
      <c r="G220" s="29">
        <v>38.399999999999999</v>
      </c>
      <c r="H220" s="28">
        <v>0.00027999999999999998</v>
      </c>
      <c r="I220" s="30">
        <f>ROUND(G220*H220,P4)</f>
        <v>0</v>
      </c>
      <c r="L220" s="31">
        <v>0</v>
      </c>
      <c r="M220" s="24">
        <f>ROUND(G220*L220,P4)</f>
        <v>0</v>
      </c>
      <c r="N220" s="25" t="s">
        <v>185</v>
      </c>
      <c r="O220" s="32">
        <f>M220*AA220</f>
        <v>0</v>
      </c>
      <c r="P220" s="1">
        <v>3</v>
      </c>
      <c r="AA220" s="1">
        <f>IF(P220=1,$O$3,IF(P220=2,$O$4,$O$5))</f>
        <v>0</v>
      </c>
    </row>
    <row r="221" ht="25.5">
      <c r="A221" s="1" t="s">
        <v>171</v>
      </c>
      <c r="E221" s="27" t="s">
        <v>2216</v>
      </c>
    </row>
    <row r="222" ht="38.25">
      <c r="A222" s="1" t="s">
        <v>172</v>
      </c>
      <c r="E222" s="33" t="s">
        <v>2217</v>
      </c>
    </row>
    <row r="223">
      <c r="A223" s="1" t="s">
        <v>173</v>
      </c>
      <c r="E223" s="27" t="s">
        <v>167</v>
      </c>
    </row>
    <row r="224" ht="25.5">
      <c r="A224" s="1" t="s">
        <v>165</v>
      </c>
      <c r="B224" s="1">
        <v>68</v>
      </c>
      <c r="C224" s="26" t="s">
        <v>2218</v>
      </c>
      <c r="D224" t="s">
        <v>167</v>
      </c>
      <c r="E224" s="27" t="s">
        <v>2219</v>
      </c>
      <c r="F224" s="28" t="s">
        <v>447</v>
      </c>
      <c r="G224" s="29">
        <v>44.159999999999997</v>
      </c>
      <c r="H224" s="28">
        <v>0.0001</v>
      </c>
      <c r="I224" s="30">
        <f>ROUND(G224*H224,P4)</f>
        <v>0</v>
      </c>
      <c r="L224" s="31">
        <v>0</v>
      </c>
      <c r="M224" s="24">
        <f>ROUND(G224*L224,P4)</f>
        <v>0</v>
      </c>
      <c r="N224" s="25" t="s">
        <v>185</v>
      </c>
      <c r="O224" s="32">
        <f>M224*AA224</f>
        <v>0</v>
      </c>
      <c r="P224" s="1">
        <v>3</v>
      </c>
      <c r="AA224" s="1">
        <f>IF(P224=1,$O$3,IF(P224=2,$O$4,$O$5))</f>
        <v>0</v>
      </c>
    </row>
    <row r="225" ht="25.5">
      <c r="A225" s="1" t="s">
        <v>171</v>
      </c>
      <c r="E225" s="27" t="s">
        <v>2219</v>
      </c>
    </row>
    <row r="226" ht="38.25">
      <c r="A226" s="1" t="s">
        <v>172</v>
      </c>
      <c r="E226" s="33" t="s">
        <v>2220</v>
      </c>
    </row>
    <row r="227">
      <c r="A227" s="1" t="s">
        <v>173</v>
      </c>
      <c r="E227" s="27" t="s">
        <v>167</v>
      </c>
    </row>
    <row r="228" ht="25.5">
      <c r="A228" s="1" t="s">
        <v>165</v>
      </c>
      <c r="B228" s="1">
        <v>69</v>
      </c>
      <c r="C228" s="26" t="s">
        <v>2221</v>
      </c>
      <c r="D228" t="s">
        <v>167</v>
      </c>
      <c r="E228" s="27" t="s">
        <v>2222</v>
      </c>
      <c r="F228" s="28" t="s">
        <v>201</v>
      </c>
      <c r="G228" s="29">
        <v>4</v>
      </c>
      <c r="H228" s="28">
        <v>0.00033</v>
      </c>
      <c r="I228" s="30">
        <f>ROUND(G228*H228,P4)</f>
        <v>0</v>
      </c>
      <c r="L228" s="31">
        <v>0</v>
      </c>
      <c r="M228" s="24">
        <f>ROUND(G228*L228,P4)</f>
        <v>0</v>
      </c>
      <c r="N228" s="25" t="s">
        <v>185</v>
      </c>
      <c r="O228" s="32">
        <f>M228*AA228</f>
        <v>0</v>
      </c>
      <c r="P228" s="1">
        <v>3</v>
      </c>
      <c r="AA228" s="1">
        <f>IF(P228=1,$O$3,IF(P228=2,$O$4,$O$5))</f>
        <v>0</v>
      </c>
    </row>
    <row r="229" ht="25.5">
      <c r="A229" s="1" t="s">
        <v>171</v>
      </c>
      <c r="E229" s="27" t="s">
        <v>2222</v>
      </c>
    </row>
    <row r="230" ht="38.25">
      <c r="A230" s="1" t="s">
        <v>172</v>
      </c>
      <c r="E230" s="33" t="s">
        <v>2176</v>
      </c>
    </row>
    <row r="231">
      <c r="A231" s="1" t="s">
        <v>173</v>
      </c>
      <c r="E231" s="27" t="s">
        <v>167</v>
      </c>
    </row>
    <row r="232">
      <c r="A232" s="1" t="s">
        <v>165</v>
      </c>
      <c r="B232" s="1">
        <v>71</v>
      </c>
      <c r="C232" s="26" t="s">
        <v>1178</v>
      </c>
      <c r="D232" t="s">
        <v>167</v>
      </c>
      <c r="E232" s="27" t="s">
        <v>1179</v>
      </c>
      <c r="F232" s="28" t="s">
        <v>331</v>
      </c>
      <c r="G232" s="29">
        <v>791.02999999999997</v>
      </c>
      <c r="H232" s="28">
        <v>5.0000000000000002E-05</v>
      </c>
      <c r="I232" s="30">
        <f>ROUND(G232*H232,P4)</f>
        <v>0</v>
      </c>
      <c r="L232" s="31">
        <v>0</v>
      </c>
      <c r="M232" s="24">
        <f>ROUND(G232*L232,P4)</f>
        <v>0</v>
      </c>
      <c r="N232" s="25" t="s">
        <v>185</v>
      </c>
      <c r="O232" s="32">
        <f>M232*AA232</f>
        <v>0</v>
      </c>
      <c r="P232" s="1">
        <v>3</v>
      </c>
      <c r="AA232" s="1">
        <f>IF(P232=1,$O$3,IF(P232=2,$O$4,$O$5))</f>
        <v>0</v>
      </c>
    </row>
    <row r="233">
      <c r="A233" s="1" t="s">
        <v>171</v>
      </c>
      <c r="E233" s="27" t="s">
        <v>1179</v>
      </c>
    </row>
    <row r="234" ht="89.25">
      <c r="A234" s="1" t="s">
        <v>172</v>
      </c>
      <c r="E234" s="33" t="s">
        <v>2223</v>
      </c>
    </row>
    <row r="235">
      <c r="A235" s="1" t="s">
        <v>173</v>
      </c>
      <c r="E235" s="27" t="s">
        <v>167</v>
      </c>
    </row>
    <row r="236" ht="25.5">
      <c r="A236" s="1" t="s">
        <v>165</v>
      </c>
      <c r="B236" s="1">
        <v>75</v>
      </c>
      <c r="C236" s="26" t="s">
        <v>1186</v>
      </c>
      <c r="D236" t="s">
        <v>167</v>
      </c>
      <c r="E236" s="27" t="s">
        <v>1187</v>
      </c>
      <c r="F236" s="28" t="s">
        <v>432</v>
      </c>
      <c r="G236" s="29">
        <v>1.244</v>
      </c>
      <c r="H236" s="28">
        <v>0</v>
      </c>
      <c r="I236" s="30">
        <f>ROUND(G236*H236,P4)</f>
        <v>0</v>
      </c>
      <c r="L236" s="31">
        <v>0</v>
      </c>
      <c r="M236" s="24">
        <f>ROUND(G236*L236,P4)</f>
        <v>0</v>
      </c>
      <c r="N236" s="25" t="s">
        <v>185</v>
      </c>
      <c r="O236" s="32">
        <f>M236*AA236</f>
        <v>0</v>
      </c>
      <c r="P236" s="1">
        <v>3</v>
      </c>
      <c r="AA236" s="1">
        <f>IF(P236=1,$O$3,IF(P236=2,$O$4,$O$5))</f>
        <v>0</v>
      </c>
    </row>
    <row r="237" ht="25.5">
      <c r="A237" s="1" t="s">
        <v>171</v>
      </c>
      <c r="E237" s="27" t="s">
        <v>1187</v>
      </c>
    </row>
    <row r="238">
      <c r="A238" s="1" t="s">
        <v>172</v>
      </c>
    </row>
    <row r="239">
      <c r="A239" s="1" t="s">
        <v>173</v>
      </c>
      <c r="E239" s="27" t="s">
        <v>167</v>
      </c>
    </row>
    <row r="240" ht="38.25">
      <c r="A240" s="1" t="s">
        <v>165</v>
      </c>
      <c r="B240" s="1">
        <v>76</v>
      </c>
      <c r="C240" s="26" t="s">
        <v>1188</v>
      </c>
      <c r="D240" t="s">
        <v>167</v>
      </c>
      <c r="E240" s="27" t="s">
        <v>1189</v>
      </c>
      <c r="F240" s="28" t="s">
        <v>432</v>
      </c>
      <c r="G240" s="29">
        <v>1.244</v>
      </c>
      <c r="H240" s="28">
        <v>0</v>
      </c>
      <c r="I240" s="30">
        <f>ROUND(G240*H240,P4)</f>
        <v>0</v>
      </c>
      <c r="L240" s="31">
        <v>0</v>
      </c>
      <c r="M240" s="24">
        <f>ROUND(G240*L240,P4)</f>
        <v>0</v>
      </c>
      <c r="N240" s="25" t="s">
        <v>185</v>
      </c>
      <c r="O240" s="32">
        <f>M240*AA240</f>
        <v>0</v>
      </c>
      <c r="P240" s="1">
        <v>3</v>
      </c>
      <c r="AA240" s="1">
        <f>IF(P240=1,$O$3,IF(P240=2,$O$4,$O$5))</f>
        <v>0</v>
      </c>
    </row>
    <row r="241" ht="38.25">
      <c r="A241" s="1" t="s">
        <v>171</v>
      </c>
      <c r="E241" s="27" t="s">
        <v>1190</v>
      </c>
    </row>
    <row r="242">
      <c r="A242" s="1" t="s">
        <v>172</v>
      </c>
    </row>
    <row r="243">
      <c r="A243" s="1" t="s">
        <v>173</v>
      </c>
      <c r="E243" s="27" t="s">
        <v>167</v>
      </c>
    </row>
    <row r="244">
      <c r="A244" s="1" t="s">
        <v>162</v>
      </c>
      <c r="C244" s="22" t="s">
        <v>1215</v>
      </c>
      <c r="E244" s="23" t="s">
        <v>1216</v>
      </c>
      <c r="L244" s="24">
        <f>SUMIFS(L245:L264,A245:A264,"P")</f>
        <v>0</v>
      </c>
      <c r="M244" s="24">
        <f>SUMIFS(M245:M264,A245:A264,"P")</f>
        <v>0</v>
      </c>
      <c r="N244" s="25"/>
    </row>
    <row r="245">
      <c r="A245" s="1" t="s">
        <v>165</v>
      </c>
      <c r="B245" s="1">
        <v>77</v>
      </c>
      <c r="C245" s="26" t="s">
        <v>1217</v>
      </c>
      <c r="D245" t="s">
        <v>167</v>
      </c>
      <c r="E245" s="27" t="s">
        <v>1218</v>
      </c>
      <c r="F245" s="28" t="s">
        <v>447</v>
      </c>
      <c r="G245" s="29">
        <v>79.049999999999997</v>
      </c>
      <c r="H245" s="28">
        <v>0.00054000000000000001</v>
      </c>
      <c r="I245" s="30">
        <f>ROUND(G245*H245,P4)</f>
        <v>0</v>
      </c>
      <c r="L245" s="31">
        <v>0</v>
      </c>
      <c r="M245" s="24">
        <f>ROUND(G245*L245,P4)</f>
        <v>0</v>
      </c>
      <c r="N245" s="25" t="s">
        <v>185</v>
      </c>
      <c r="O245" s="32">
        <f>M245*AA245</f>
        <v>0</v>
      </c>
      <c r="P245" s="1">
        <v>3</v>
      </c>
      <c r="AA245" s="1">
        <f>IF(P245=1,$O$3,IF(P245=2,$O$4,$O$5))</f>
        <v>0</v>
      </c>
    </row>
    <row r="246">
      <c r="A246" s="1" t="s">
        <v>171</v>
      </c>
      <c r="E246" s="27" t="s">
        <v>1218</v>
      </c>
    </row>
    <row r="247" ht="89.25">
      <c r="A247" s="1" t="s">
        <v>172</v>
      </c>
      <c r="E247" s="33" t="s">
        <v>2224</v>
      </c>
    </row>
    <row r="248">
      <c r="A248" s="1" t="s">
        <v>173</v>
      </c>
      <c r="E248" s="27" t="s">
        <v>167</v>
      </c>
    </row>
    <row r="249">
      <c r="A249" s="1" t="s">
        <v>165</v>
      </c>
      <c r="B249" s="1">
        <v>78</v>
      </c>
      <c r="C249" s="26" t="s">
        <v>1220</v>
      </c>
      <c r="D249" t="s">
        <v>167</v>
      </c>
      <c r="E249" s="27" t="s">
        <v>1221</v>
      </c>
      <c r="F249" s="28" t="s">
        <v>447</v>
      </c>
      <c r="G249" s="29">
        <v>79.049999999999997</v>
      </c>
      <c r="H249" s="28">
        <v>0.00024000000000000001</v>
      </c>
      <c r="I249" s="30">
        <f>ROUND(G249*H249,P4)</f>
        <v>0</v>
      </c>
      <c r="L249" s="31">
        <v>0</v>
      </c>
      <c r="M249" s="24">
        <f>ROUND(G249*L249,P4)</f>
        <v>0</v>
      </c>
      <c r="N249" s="25" t="s">
        <v>185</v>
      </c>
      <c r="O249" s="32">
        <f>M249*AA249</f>
        <v>0</v>
      </c>
      <c r="P249" s="1">
        <v>3</v>
      </c>
      <c r="AA249" s="1">
        <f>IF(P249=1,$O$3,IF(P249=2,$O$4,$O$5))</f>
        <v>0</v>
      </c>
    </row>
    <row r="250">
      <c r="A250" s="1" t="s">
        <v>171</v>
      </c>
      <c r="E250" s="27" t="s">
        <v>1221</v>
      </c>
    </row>
    <row r="251" ht="89.25">
      <c r="A251" s="1" t="s">
        <v>172</v>
      </c>
      <c r="E251" s="33" t="s">
        <v>2224</v>
      </c>
    </row>
    <row r="252">
      <c r="A252" s="1" t="s">
        <v>173</v>
      </c>
      <c r="E252" s="27" t="s">
        <v>167</v>
      </c>
    </row>
    <row r="253">
      <c r="A253" s="1" t="s">
        <v>165</v>
      </c>
      <c r="B253" s="1">
        <v>79</v>
      </c>
      <c r="C253" s="26" t="s">
        <v>1222</v>
      </c>
      <c r="D253" t="s">
        <v>167</v>
      </c>
      <c r="E253" s="27" t="s">
        <v>1223</v>
      </c>
      <c r="F253" s="28" t="s">
        <v>447</v>
      </c>
      <c r="G253" s="29">
        <v>79.049999999999997</v>
      </c>
      <c r="H253" s="28">
        <v>0.00025000000000000001</v>
      </c>
      <c r="I253" s="30">
        <f>ROUND(G253*H253,P4)</f>
        <v>0</v>
      </c>
      <c r="L253" s="31">
        <v>0</v>
      </c>
      <c r="M253" s="24">
        <f>ROUND(G253*L253,P4)</f>
        <v>0</v>
      </c>
      <c r="N253" s="25" t="s">
        <v>185</v>
      </c>
      <c r="O253" s="32">
        <f>M253*AA253</f>
        <v>0</v>
      </c>
      <c r="P253" s="1">
        <v>3</v>
      </c>
      <c r="AA253" s="1">
        <f>IF(P253=1,$O$3,IF(P253=2,$O$4,$O$5))</f>
        <v>0</v>
      </c>
    </row>
    <row r="254">
      <c r="A254" s="1" t="s">
        <v>171</v>
      </c>
      <c r="E254" s="27" t="s">
        <v>1223</v>
      </c>
    </row>
    <row r="255" ht="89.25">
      <c r="A255" s="1" t="s">
        <v>172</v>
      </c>
      <c r="E255" s="33" t="s">
        <v>2224</v>
      </c>
    </row>
    <row r="256">
      <c r="A256" s="1" t="s">
        <v>173</v>
      </c>
      <c r="E256" s="27" t="s">
        <v>167</v>
      </c>
    </row>
    <row r="257" ht="25.5">
      <c r="A257" s="1" t="s">
        <v>165</v>
      </c>
      <c r="B257" s="1">
        <v>80</v>
      </c>
      <c r="C257" s="26" t="s">
        <v>1224</v>
      </c>
      <c r="D257" t="s">
        <v>167</v>
      </c>
      <c r="E257" s="27" t="s">
        <v>1225</v>
      </c>
      <c r="F257" s="28" t="s">
        <v>432</v>
      </c>
      <c r="G257" s="29">
        <v>0.081000000000000003</v>
      </c>
      <c r="H257" s="28">
        <v>0</v>
      </c>
      <c r="I257" s="30">
        <f>ROUND(G257*H257,P4)</f>
        <v>0</v>
      </c>
      <c r="L257" s="31">
        <v>0</v>
      </c>
      <c r="M257" s="24">
        <f>ROUND(G257*L257,P4)</f>
        <v>0</v>
      </c>
      <c r="N257" s="25" t="s">
        <v>185</v>
      </c>
      <c r="O257" s="32">
        <f>M257*AA257</f>
        <v>0</v>
      </c>
      <c r="P257" s="1">
        <v>3</v>
      </c>
      <c r="AA257" s="1">
        <f>IF(P257=1,$O$3,IF(P257=2,$O$4,$O$5))</f>
        <v>0</v>
      </c>
    </row>
    <row r="258" ht="25.5">
      <c r="A258" s="1" t="s">
        <v>171</v>
      </c>
      <c r="E258" s="27" t="s">
        <v>1225</v>
      </c>
    </row>
    <row r="259">
      <c r="A259" s="1" t="s">
        <v>172</v>
      </c>
    </row>
    <row r="260">
      <c r="A260" s="1" t="s">
        <v>173</v>
      </c>
      <c r="E260" s="27" t="s">
        <v>167</v>
      </c>
    </row>
    <row r="261" ht="25.5">
      <c r="A261" s="1" t="s">
        <v>165</v>
      </c>
      <c r="B261" s="1">
        <v>81</v>
      </c>
      <c r="C261" s="26" t="s">
        <v>1226</v>
      </c>
      <c r="D261" t="s">
        <v>167</v>
      </c>
      <c r="E261" s="27" t="s">
        <v>1227</v>
      </c>
      <c r="F261" s="28" t="s">
        <v>432</v>
      </c>
      <c r="G261" s="29">
        <v>0.081000000000000003</v>
      </c>
      <c r="H261" s="28">
        <v>0</v>
      </c>
      <c r="I261" s="30">
        <f>ROUND(G261*H261,P4)</f>
        <v>0</v>
      </c>
      <c r="L261" s="31">
        <v>0</v>
      </c>
      <c r="M261" s="24">
        <f>ROUND(G261*L261,P4)</f>
        <v>0</v>
      </c>
      <c r="N261" s="25" t="s">
        <v>185</v>
      </c>
      <c r="O261" s="32">
        <f>M261*AA261</f>
        <v>0</v>
      </c>
      <c r="P261" s="1">
        <v>3</v>
      </c>
      <c r="AA261" s="1">
        <f>IF(P261=1,$O$3,IF(P261=2,$O$4,$O$5))</f>
        <v>0</v>
      </c>
    </row>
    <row r="262" ht="25.5">
      <c r="A262" s="1" t="s">
        <v>171</v>
      </c>
      <c r="E262" s="27" t="s">
        <v>1228</v>
      </c>
    </row>
    <row r="263">
      <c r="A263" s="1" t="s">
        <v>172</v>
      </c>
    </row>
    <row r="264">
      <c r="A264" s="1" t="s">
        <v>173</v>
      </c>
      <c r="E264" s="27" t="s">
        <v>167</v>
      </c>
    </row>
    <row r="265">
      <c r="A265" s="1" t="s">
        <v>162</v>
      </c>
      <c r="C265" s="22" t="s">
        <v>486</v>
      </c>
      <c r="E265" s="23" t="s">
        <v>487</v>
      </c>
      <c r="L265" s="24">
        <f>SUMIFS(L266:L297,A266:A297,"P")</f>
        <v>0</v>
      </c>
      <c r="M265" s="24">
        <f>SUMIFS(M266:M297,A266:A297,"P")</f>
        <v>0</v>
      </c>
      <c r="N265" s="25"/>
    </row>
    <row r="266">
      <c r="A266" s="1" t="s">
        <v>165</v>
      </c>
      <c r="B266" s="1">
        <v>82</v>
      </c>
      <c r="C266" s="26" t="s">
        <v>2225</v>
      </c>
      <c r="D266" t="s">
        <v>167</v>
      </c>
      <c r="E266" s="27" t="s">
        <v>2226</v>
      </c>
      <c r="F266" s="28" t="s">
        <v>447</v>
      </c>
      <c r="G266" s="29">
        <v>76.775000000000006</v>
      </c>
      <c r="H266" s="28">
        <v>0</v>
      </c>
      <c r="I266" s="30">
        <f>ROUND(G266*H266,P4)</f>
        <v>0</v>
      </c>
      <c r="L266" s="31">
        <v>0</v>
      </c>
      <c r="M266" s="24">
        <f>ROUND(G266*L266,P4)</f>
        <v>0</v>
      </c>
      <c r="N266" s="25" t="s">
        <v>185</v>
      </c>
      <c r="O266" s="32">
        <f>M266*AA266</f>
        <v>0</v>
      </c>
      <c r="P266" s="1">
        <v>3</v>
      </c>
      <c r="AA266" s="1">
        <f>IF(P266=1,$O$3,IF(P266=2,$O$4,$O$5))</f>
        <v>0</v>
      </c>
    </row>
    <row r="267">
      <c r="A267" s="1" t="s">
        <v>171</v>
      </c>
      <c r="E267" s="27" t="s">
        <v>2226</v>
      </c>
    </row>
    <row r="268" ht="38.25">
      <c r="A268" s="1" t="s">
        <v>172</v>
      </c>
      <c r="E268" s="33" t="s">
        <v>2227</v>
      </c>
    </row>
    <row r="269">
      <c r="A269" s="1" t="s">
        <v>173</v>
      </c>
      <c r="E269" s="27" t="s">
        <v>167</v>
      </c>
    </row>
    <row r="270">
      <c r="A270" s="1" t="s">
        <v>165</v>
      </c>
      <c r="B270" s="1">
        <v>83</v>
      </c>
      <c r="C270" s="26" t="s">
        <v>1246</v>
      </c>
      <c r="D270" t="s">
        <v>167</v>
      </c>
      <c r="E270" s="27" t="s">
        <v>1247</v>
      </c>
      <c r="F270" s="28" t="s">
        <v>447</v>
      </c>
      <c r="G270" s="29">
        <v>76.775000000000006</v>
      </c>
      <c r="H270" s="28">
        <v>0</v>
      </c>
      <c r="I270" s="30">
        <f>ROUND(G270*H270,P4)</f>
        <v>0</v>
      </c>
      <c r="L270" s="31">
        <v>0</v>
      </c>
      <c r="M270" s="24">
        <f>ROUND(G270*L270,P4)</f>
        <v>0</v>
      </c>
      <c r="N270" s="25" t="s">
        <v>185</v>
      </c>
      <c r="O270" s="32">
        <f>M270*AA270</f>
        <v>0</v>
      </c>
      <c r="P270" s="1">
        <v>3</v>
      </c>
      <c r="AA270" s="1">
        <f>IF(P270=1,$O$3,IF(P270=2,$O$4,$O$5))</f>
        <v>0</v>
      </c>
    </row>
    <row r="271">
      <c r="A271" s="1" t="s">
        <v>171</v>
      </c>
      <c r="E271" s="27" t="s">
        <v>1247</v>
      </c>
    </row>
    <row r="272" ht="38.25">
      <c r="A272" s="1" t="s">
        <v>172</v>
      </c>
      <c r="E272" s="33" t="s">
        <v>2227</v>
      </c>
    </row>
    <row r="273">
      <c r="A273" s="1" t="s">
        <v>173</v>
      </c>
      <c r="E273" s="27" t="s">
        <v>167</v>
      </c>
    </row>
    <row r="274" ht="25.5">
      <c r="A274" s="1" t="s">
        <v>165</v>
      </c>
      <c r="B274" s="1">
        <v>84</v>
      </c>
      <c r="C274" s="26" t="s">
        <v>2228</v>
      </c>
      <c r="D274" t="s">
        <v>167</v>
      </c>
      <c r="E274" s="27" t="s">
        <v>2229</v>
      </c>
      <c r="F274" s="28" t="s">
        <v>447</v>
      </c>
      <c r="G274" s="29">
        <v>76.775000000000006</v>
      </c>
      <c r="H274" s="28">
        <v>0.0030000000000000001</v>
      </c>
      <c r="I274" s="30">
        <f>ROUND(G274*H274,P4)</f>
        <v>0</v>
      </c>
      <c r="L274" s="31">
        <v>0</v>
      </c>
      <c r="M274" s="24">
        <f>ROUND(G274*L274,P4)</f>
        <v>0</v>
      </c>
      <c r="N274" s="25" t="s">
        <v>185</v>
      </c>
      <c r="O274" s="32">
        <f>M274*AA274</f>
        <v>0</v>
      </c>
      <c r="P274" s="1">
        <v>3</v>
      </c>
      <c r="AA274" s="1">
        <f>IF(P274=1,$O$3,IF(P274=2,$O$4,$O$5))</f>
        <v>0</v>
      </c>
    </row>
    <row r="275" ht="25.5">
      <c r="A275" s="1" t="s">
        <v>171</v>
      </c>
      <c r="E275" s="27" t="s">
        <v>2229</v>
      </c>
    </row>
    <row r="276" ht="38.25">
      <c r="A276" s="1" t="s">
        <v>172</v>
      </c>
      <c r="E276" s="33" t="s">
        <v>2227</v>
      </c>
    </row>
    <row r="277">
      <c r="A277" s="1" t="s">
        <v>173</v>
      </c>
      <c r="E277" s="27" t="s">
        <v>167</v>
      </c>
    </row>
    <row r="278" ht="25.5">
      <c r="A278" s="1" t="s">
        <v>165</v>
      </c>
      <c r="B278" s="1">
        <v>85</v>
      </c>
      <c r="C278" s="26" t="s">
        <v>2230</v>
      </c>
      <c r="D278" t="s">
        <v>167</v>
      </c>
      <c r="E278" s="27" t="s">
        <v>2231</v>
      </c>
      <c r="F278" s="28" t="s">
        <v>447</v>
      </c>
      <c r="G278" s="29">
        <v>15.355</v>
      </c>
      <c r="H278" s="28">
        <v>0.0047200000000000002</v>
      </c>
      <c r="I278" s="30">
        <f>ROUND(G278*H278,P4)</f>
        <v>0</v>
      </c>
      <c r="L278" s="31">
        <v>0</v>
      </c>
      <c r="M278" s="24">
        <f>ROUND(G278*L278,P4)</f>
        <v>0</v>
      </c>
      <c r="N278" s="25" t="s">
        <v>185</v>
      </c>
      <c r="O278" s="32">
        <f>M278*AA278</f>
        <v>0</v>
      </c>
      <c r="P278" s="1">
        <v>3</v>
      </c>
      <c r="AA278" s="1">
        <f>IF(P278=1,$O$3,IF(P278=2,$O$4,$O$5))</f>
        <v>0</v>
      </c>
    </row>
    <row r="279" ht="25.5">
      <c r="A279" s="1" t="s">
        <v>171</v>
      </c>
      <c r="E279" s="27" t="s">
        <v>2231</v>
      </c>
    </row>
    <row r="280" ht="38.25">
      <c r="A280" s="1" t="s">
        <v>172</v>
      </c>
      <c r="E280" s="33" t="s">
        <v>2232</v>
      </c>
    </row>
    <row r="281">
      <c r="A281" s="1" t="s">
        <v>173</v>
      </c>
      <c r="E281" s="27" t="s">
        <v>167</v>
      </c>
    </row>
    <row r="282" ht="25.5">
      <c r="A282" s="1" t="s">
        <v>165</v>
      </c>
      <c r="B282" s="1">
        <v>86</v>
      </c>
      <c r="C282" s="26" t="s">
        <v>2233</v>
      </c>
      <c r="D282" t="s">
        <v>167</v>
      </c>
      <c r="E282" s="27" t="s">
        <v>2234</v>
      </c>
      <c r="F282" s="28" t="s">
        <v>447</v>
      </c>
      <c r="G282" s="29">
        <v>76.775000000000006</v>
      </c>
      <c r="H282" s="28">
        <v>0.00013999999999999999</v>
      </c>
      <c r="I282" s="30">
        <f>ROUND(G282*H282,P4)</f>
        <v>0</v>
      </c>
      <c r="L282" s="31">
        <v>0</v>
      </c>
      <c r="M282" s="24">
        <f>ROUND(G282*L282,P4)</f>
        <v>0</v>
      </c>
      <c r="N282" s="25" t="s">
        <v>185</v>
      </c>
      <c r="O282" s="32">
        <f>M282*AA282</f>
        <v>0</v>
      </c>
      <c r="P282" s="1">
        <v>3</v>
      </c>
      <c r="AA282" s="1">
        <f>IF(P282=1,$O$3,IF(P282=2,$O$4,$O$5))</f>
        <v>0</v>
      </c>
    </row>
    <row r="283" ht="25.5">
      <c r="A283" s="1" t="s">
        <v>171</v>
      </c>
      <c r="E283" s="27" t="s">
        <v>2234</v>
      </c>
    </row>
    <row r="284" ht="38.25">
      <c r="A284" s="1" t="s">
        <v>172</v>
      </c>
      <c r="E284" s="33" t="s">
        <v>2227</v>
      </c>
    </row>
    <row r="285">
      <c r="A285" s="1" t="s">
        <v>173</v>
      </c>
      <c r="E285" s="27" t="s">
        <v>167</v>
      </c>
    </row>
    <row r="286" ht="25.5">
      <c r="A286" s="1" t="s">
        <v>165</v>
      </c>
      <c r="B286" s="1">
        <v>87</v>
      </c>
      <c r="C286" s="26" t="s">
        <v>2235</v>
      </c>
      <c r="D286" t="s">
        <v>167</v>
      </c>
      <c r="E286" s="27" t="s">
        <v>2236</v>
      </c>
      <c r="F286" s="28" t="s">
        <v>447</v>
      </c>
      <c r="G286" s="29">
        <v>76.775000000000006</v>
      </c>
      <c r="H286" s="28">
        <v>0.00020000000000000001</v>
      </c>
      <c r="I286" s="30">
        <f>ROUND(G286*H286,P4)</f>
        <v>0</v>
      </c>
      <c r="L286" s="31">
        <v>0</v>
      </c>
      <c r="M286" s="24">
        <f>ROUND(G286*L286,P4)</f>
        <v>0</v>
      </c>
      <c r="N286" s="25" t="s">
        <v>185</v>
      </c>
      <c r="O286" s="32">
        <f>M286*AA286</f>
        <v>0</v>
      </c>
      <c r="P286" s="1">
        <v>3</v>
      </c>
      <c r="AA286" s="1">
        <f>IF(P286=1,$O$3,IF(P286=2,$O$4,$O$5))</f>
        <v>0</v>
      </c>
    </row>
    <row r="287" ht="25.5">
      <c r="A287" s="1" t="s">
        <v>171</v>
      </c>
      <c r="E287" s="27" t="s">
        <v>2236</v>
      </c>
    </row>
    <row r="288" ht="38.25">
      <c r="A288" s="1" t="s">
        <v>172</v>
      </c>
      <c r="E288" s="33" t="s">
        <v>2227</v>
      </c>
    </row>
    <row r="289">
      <c r="A289" s="1" t="s">
        <v>173</v>
      </c>
      <c r="E289" s="27" t="s">
        <v>167</v>
      </c>
    </row>
    <row r="290">
      <c r="A290" s="1" t="s">
        <v>165</v>
      </c>
      <c r="B290" s="1">
        <v>88</v>
      </c>
      <c r="C290" s="26" t="s">
        <v>2237</v>
      </c>
      <c r="D290" t="s">
        <v>167</v>
      </c>
      <c r="E290" s="27" t="s">
        <v>2238</v>
      </c>
      <c r="F290" s="28" t="s">
        <v>447</v>
      </c>
      <c r="G290" s="29">
        <v>102.384</v>
      </c>
      <c r="H290" s="28">
        <v>0.00021000000000000001</v>
      </c>
      <c r="I290" s="30">
        <f>ROUND(G290*H290,P4)</f>
        <v>0</v>
      </c>
      <c r="L290" s="31">
        <v>0</v>
      </c>
      <c r="M290" s="24">
        <f>ROUND(G290*L290,P4)</f>
        <v>0</v>
      </c>
      <c r="N290" s="25" t="s">
        <v>185</v>
      </c>
      <c r="O290" s="32">
        <f>M290*AA290</f>
        <v>0</v>
      </c>
      <c r="P290" s="1">
        <v>3</v>
      </c>
      <c r="AA290" s="1">
        <f>IF(P290=1,$O$3,IF(P290=2,$O$4,$O$5))</f>
        <v>0</v>
      </c>
    </row>
    <row r="291">
      <c r="A291" s="1" t="s">
        <v>171</v>
      </c>
      <c r="E291" s="27" t="s">
        <v>2238</v>
      </c>
    </row>
    <row r="292" ht="38.25">
      <c r="A292" s="1" t="s">
        <v>172</v>
      </c>
      <c r="E292" s="33" t="s">
        <v>2194</v>
      </c>
    </row>
    <row r="293">
      <c r="A293" s="1" t="s">
        <v>173</v>
      </c>
      <c r="E293" s="27" t="s">
        <v>167</v>
      </c>
    </row>
    <row r="294" ht="25.5">
      <c r="A294" s="1" t="s">
        <v>165</v>
      </c>
      <c r="B294" s="1">
        <v>89</v>
      </c>
      <c r="C294" s="26" t="s">
        <v>2239</v>
      </c>
      <c r="D294" t="s">
        <v>167</v>
      </c>
      <c r="E294" s="27" t="s">
        <v>2240</v>
      </c>
      <c r="F294" s="28" t="s">
        <v>447</v>
      </c>
      <c r="G294" s="29">
        <v>76.775000000000006</v>
      </c>
      <c r="H294" s="28">
        <v>0.00036000000000000002</v>
      </c>
      <c r="I294" s="30">
        <f>ROUND(G294*H294,P4)</f>
        <v>0</v>
      </c>
      <c r="L294" s="31">
        <v>0</v>
      </c>
      <c r="M294" s="24">
        <f>ROUND(G294*L294,P4)</f>
        <v>0</v>
      </c>
      <c r="N294" s="25" t="s">
        <v>185</v>
      </c>
      <c r="O294" s="32">
        <f>M294*AA294</f>
        <v>0</v>
      </c>
      <c r="P294" s="1">
        <v>3</v>
      </c>
      <c r="AA294" s="1">
        <f>IF(P294=1,$O$3,IF(P294=2,$O$4,$O$5))</f>
        <v>0</v>
      </c>
    </row>
    <row r="295" ht="25.5">
      <c r="A295" s="1" t="s">
        <v>171</v>
      </c>
      <c r="E295" s="27" t="s">
        <v>2240</v>
      </c>
    </row>
    <row r="296" ht="38.25">
      <c r="A296" s="1" t="s">
        <v>172</v>
      </c>
      <c r="E296" s="33" t="s">
        <v>2227</v>
      </c>
    </row>
    <row r="297">
      <c r="A297" s="1" t="s">
        <v>173</v>
      </c>
      <c r="E297" s="27" t="s">
        <v>167</v>
      </c>
    </row>
    <row r="298">
      <c r="A298" s="1" t="s">
        <v>162</v>
      </c>
      <c r="C298" s="22" t="s">
        <v>1253</v>
      </c>
      <c r="E298" s="23" t="s">
        <v>1254</v>
      </c>
      <c r="L298" s="24">
        <f>SUMIFS(L299:L306,A299:A306,"P")</f>
        <v>0</v>
      </c>
      <c r="M298" s="24">
        <f>SUMIFS(M299:M306,A299:A306,"P")</f>
        <v>0</v>
      </c>
      <c r="N298" s="25"/>
    </row>
    <row r="299" ht="25.5">
      <c r="A299" s="1" t="s">
        <v>165</v>
      </c>
      <c r="B299" s="1">
        <v>90</v>
      </c>
      <c r="C299" s="26" t="s">
        <v>2241</v>
      </c>
      <c r="D299" t="s">
        <v>167</v>
      </c>
      <c r="E299" s="27" t="s">
        <v>2242</v>
      </c>
      <c r="F299" s="28" t="s">
        <v>447</v>
      </c>
      <c r="G299" s="29">
        <v>139.13999999999999</v>
      </c>
      <c r="H299" s="28">
        <v>0.00020000000000000001</v>
      </c>
      <c r="I299" s="30">
        <f>ROUND(G299*H299,P4)</f>
        <v>0</v>
      </c>
      <c r="L299" s="31">
        <v>0</v>
      </c>
      <c r="M299" s="24">
        <f>ROUND(G299*L299,P4)</f>
        <v>0</v>
      </c>
      <c r="N299" s="25" t="s">
        <v>185</v>
      </c>
      <c r="O299" s="32">
        <f>M299*AA299</f>
        <v>0</v>
      </c>
      <c r="P299" s="1">
        <v>3</v>
      </c>
      <c r="AA299" s="1">
        <f>IF(P299=1,$O$3,IF(P299=2,$O$4,$O$5))</f>
        <v>0</v>
      </c>
    </row>
    <row r="300" ht="25.5">
      <c r="A300" s="1" t="s">
        <v>171</v>
      </c>
      <c r="E300" s="27" t="s">
        <v>2242</v>
      </c>
    </row>
    <row r="301" ht="63.75">
      <c r="A301" s="1" t="s">
        <v>172</v>
      </c>
      <c r="E301" s="33" t="s">
        <v>2243</v>
      </c>
    </row>
    <row r="302">
      <c r="A302" s="1" t="s">
        <v>173</v>
      </c>
      <c r="E302" s="27" t="s">
        <v>167</v>
      </c>
    </row>
    <row r="303" ht="25.5">
      <c r="A303" s="1" t="s">
        <v>165</v>
      </c>
      <c r="B303" s="1">
        <v>91</v>
      </c>
      <c r="C303" s="26" t="s">
        <v>2244</v>
      </c>
      <c r="D303" t="s">
        <v>167</v>
      </c>
      <c r="E303" s="27" t="s">
        <v>2245</v>
      </c>
      <c r="F303" s="28" t="s">
        <v>447</v>
      </c>
      <c r="G303" s="29">
        <v>139.13999999999999</v>
      </c>
      <c r="H303" s="28">
        <v>0.00025999999999999998</v>
      </c>
      <c r="I303" s="30">
        <f>ROUND(G303*H303,P4)</f>
        <v>0</v>
      </c>
      <c r="L303" s="31">
        <v>0</v>
      </c>
      <c r="M303" s="24">
        <f>ROUND(G303*L303,P4)</f>
        <v>0</v>
      </c>
      <c r="N303" s="25" t="s">
        <v>185</v>
      </c>
      <c r="O303" s="32">
        <f>M303*AA303</f>
        <v>0</v>
      </c>
      <c r="P303" s="1">
        <v>3</v>
      </c>
      <c r="AA303" s="1">
        <f>IF(P303=1,$O$3,IF(P303=2,$O$4,$O$5))</f>
        <v>0</v>
      </c>
    </row>
    <row r="304" ht="25.5">
      <c r="A304" s="1" t="s">
        <v>171</v>
      </c>
      <c r="E304" s="27" t="s">
        <v>2245</v>
      </c>
    </row>
    <row r="305">
      <c r="A305" s="1" t="s">
        <v>172</v>
      </c>
    </row>
    <row r="306">
      <c r="A306" s="1" t="s">
        <v>173</v>
      </c>
      <c r="E306" s="27" t="s">
        <v>167</v>
      </c>
    </row>
    <row r="307">
      <c r="A307" s="1" t="s">
        <v>162</v>
      </c>
      <c r="C307" s="22" t="s">
        <v>1259</v>
      </c>
      <c r="E307" s="23" t="s">
        <v>1260</v>
      </c>
      <c r="L307" s="24">
        <f>SUMIFS(L308:L367,A308:A367,"P")</f>
        <v>0</v>
      </c>
      <c r="M307" s="24">
        <f>SUMIFS(M308:M367,A308:A367,"P")</f>
        <v>0</v>
      </c>
      <c r="N307" s="25"/>
    </row>
    <row r="308" ht="25.5">
      <c r="A308" s="1" t="s">
        <v>165</v>
      </c>
      <c r="B308" s="1">
        <v>45</v>
      </c>
      <c r="C308" s="26" t="s">
        <v>1266</v>
      </c>
      <c r="D308" t="s">
        <v>167</v>
      </c>
      <c r="E308" s="27" t="s">
        <v>1267</v>
      </c>
      <c r="F308" s="28" t="s">
        <v>447</v>
      </c>
      <c r="G308" s="29">
        <v>146.44999999999999</v>
      </c>
      <c r="H308" s="28">
        <v>0</v>
      </c>
      <c r="I308" s="30">
        <f>ROUND(G308*H308,P4)</f>
        <v>0</v>
      </c>
      <c r="L308" s="31">
        <v>0</v>
      </c>
      <c r="M308" s="24">
        <f>ROUND(G308*L308,P4)</f>
        <v>0</v>
      </c>
      <c r="N308" s="25" t="s">
        <v>185</v>
      </c>
      <c r="O308" s="32">
        <f>M308*AA308</f>
        <v>0</v>
      </c>
      <c r="P308" s="1">
        <v>3</v>
      </c>
      <c r="AA308" s="1">
        <f>IF(P308=1,$O$3,IF(P308=2,$O$4,$O$5))</f>
        <v>0</v>
      </c>
    </row>
    <row r="309" ht="25.5">
      <c r="A309" s="1" t="s">
        <v>171</v>
      </c>
      <c r="E309" s="27" t="s">
        <v>1267</v>
      </c>
    </row>
    <row r="310" ht="63.75">
      <c r="A310" s="1" t="s">
        <v>172</v>
      </c>
      <c r="E310" s="33" t="s">
        <v>2246</v>
      </c>
    </row>
    <row r="311">
      <c r="A311" s="1" t="s">
        <v>173</v>
      </c>
      <c r="E311" s="27" t="s">
        <v>167</v>
      </c>
    </row>
    <row r="312" ht="25.5">
      <c r="A312" s="1" t="s">
        <v>165</v>
      </c>
      <c r="B312" s="1">
        <v>46</v>
      </c>
      <c r="C312" s="26" t="s">
        <v>1269</v>
      </c>
      <c r="D312" t="s">
        <v>167</v>
      </c>
      <c r="E312" s="27" t="s">
        <v>1270</v>
      </c>
      <c r="F312" s="28" t="s">
        <v>447</v>
      </c>
      <c r="G312" s="29">
        <v>4393.5</v>
      </c>
      <c r="H312" s="28">
        <v>0</v>
      </c>
      <c r="I312" s="30">
        <f>ROUND(G312*H312,P4)</f>
        <v>0</v>
      </c>
      <c r="L312" s="31">
        <v>0</v>
      </c>
      <c r="M312" s="24">
        <f>ROUND(G312*L312,P4)</f>
        <v>0</v>
      </c>
      <c r="N312" s="25" t="s">
        <v>185</v>
      </c>
      <c r="O312" s="32">
        <f>M312*AA312</f>
        <v>0</v>
      </c>
      <c r="P312" s="1">
        <v>3</v>
      </c>
      <c r="AA312" s="1">
        <f>IF(P312=1,$O$3,IF(P312=2,$O$4,$O$5))</f>
        <v>0</v>
      </c>
    </row>
    <row r="313" ht="38.25">
      <c r="A313" s="1" t="s">
        <v>171</v>
      </c>
      <c r="E313" s="27" t="s">
        <v>1271</v>
      </c>
    </row>
    <row r="314" ht="25.5">
      <c r="A314" s="1" t="s">
        <v>172</v>
      </c>
      <c r="E314" s="33" t="s">
        <v>2247</v>
      </c>
    </row>
    <row r="315">
      <c r="A315" s="1" t="s">
        <v>173</v>
      </c>
      <c r="E315" s="27" t="s">
        <v>167</v>
      </c>
    </row>
    <row r="316" ht="25.5">
      <c r="A316" s="1" t="s">
        <v>165</v>
      </c>
      <c r="B316" s="1">
        <v>47</v>
      </c>
      <c r="C316" s="26" t="s">
        <v>1273</v>
      </c>
      <c r="D316" t="s">
        <v>167</v>
      </c>
      <c r="E316" s="27" t="s">
        <v>1274</v>
      </c>
      <c r="F316" s="28" t="s">
        <v>447</v>
      </c>
      <c r="G316" s="29">
        <v>146.44999999999999</v>
      </c>
      <c r="H316" s="28">
        <v>0</v>
      </c>
      <c r="I316" s="30">
        <f>ROUND(G316*H316,P4)</f>
        <v>0</v>
      </c>
      <c r="L316" s="31">
        <v>0</v>
      </c>
      <c r="M316" s="24">
        <f>ROUND(G316*L316,P4)</f>
        <v>0</v>
      </c>
      <c r="N316" s="25" t="s">
        <v>185</v>
      </c>
      <c r="O316" s="32">
        <f>M316*AA316</f>
        <v>0</v>
      </c>
      <c r="P316" s="1">
        <v>3</v>
      </c>
      <c r="AA316" s="1">
        <f>IF(P316=1,$O$3,IF(P316=2,$O$4,$O$5))</f>
        <v>0</v>
      </c>
    </row>
    <row r="317" ht="25.5">
      <c r="A317" s="1" t="s">
        <v>171</v>
      </c>
      <c r="E317" s="27" t="s">
        <v>1274</v>
      </c>
    </row>
    <row r="318">
      <c r="A318" s="1" t="s">
        <v>172</v>
      </c>
    </row>
    <row r="319">
      <c r="A319" s="1" t="s">
        <v>173</v>
      </c>
      <c r="E319" s="27" t="s">
        <v>167</v>
      </c>
    </row>
    <row r="320" ht="25.5">
      <c r="A320" s="1" t="s">
        <v>165</v>
      </c>
      <c r="B320" s="1">
        <v>48</v>
      </c>
      <c r="C320" s="26" t="s">
        <v>2248</v>
      </c>
      <c r="D320" t="s">
        <v>167</v>
      </c>
      <c r="E320" s="27" t="s">
        <v>2249</v>
      </c>
      <c r="F320" s="28" t="s">
        <v>447</v>
      </c>
      <c r="G320" s="29">
        <v>50</v>
      </c>
      <c r="H320" s="28">
        <v>0.00012999999999999999</v>
      </c>
      <c r="I320" s="30">
        <f>ROUND(G320*H320,P4)</f>
        <v>0</v>
      </c>
      <c r="L320" s="31">
        <v>0</v>
      </c>
      <c r="M320" s="24">
        <f>ROUND(G320*L320,P4)</f>
        <v>0</v>
      </c>
      <c r="N320" s="25" t="s">
        <v>185</v>
      </c>
      <c r="O320" s="32">
        <f>M320*AA320</f>
        <v>0</v>
      </c>
      <c r="P320" s="1">
        <v>3</v>
      </c>
      <c r="AA320" s="1">
        <f>IF(P320=1,$O$3,IF(P320=2,$O$4,$O$5))</f>
        <v>0</v>
      </c>
    </row>
    <row r="321" ht="25.5">
      <c r="A321" s="1" t="s">
        <v>171</v>
      </c>
      <c r="E321" s="27" t="s">
        <v>2249</v>
      </c>
    </row>
    <row r="322">
      <c r="A322" s="1" t="s">
        <v>172</v>
      </c>
    </row>
    <row r="323">
      <c r="A323" s="1" t="s">
        <v>173</v>
      </c>
      <c r="E323" s="27" t="s">
        <v>167</v>
      </c>
    </row>
    <row r="324" ht="25.5">
      <c r="A324" s="1" t="s">
        <v>165</v>
      </c>
      <c r="B324" s="1">
        <v>49</v>
      </c>
      <c r="C324" s="26" t="s">
        <v>2250</v>
      </c>
      <c r="D324" t="s">
        <v>167</v>
      </c>
      <c r="E324" s="27" t="s">
        <v>2251</v>
      </c>
      <c r="F324" s="28" t="s">
        <v>447</v>
      </c>
      <c r="G324" s="29">
        <v>84.903000000000006</v>
      </c>
      <c r="H324" s="28">
        <v>0</v>
      </c>
      <c r="I324" s="30">
        <f>ROUND(G324*H324,P4)</f>
        <v>0</v>
      </c>
      <c r="L324" s="31">
        <v>0</v>
      </c>
      <c r="M324" s="24">
        <f>ROUND(G324*L324,P4)</f>
        <v>0</v>
      </c>
      <c r="N324" s="25" t="s">
        <v>185</v>
      </c>
      <c r="O324" s="32">
        <f>M324*AA324</f>
        <v>0</v>
      </c>
      <c r="P324" s="1">
        <v>3</v>
      </c>
      <c r="AA324" s="1">
        <f>IF(P324=1,$O$3,IF(P324=2,$O$4,$O$5))</f>
        <v>0</v>
      </c>
    </row>
    <row r="325" ht="25.5">
      <c r="A325" s="1" t="s">
        <v>171</v>
      </c>
      <c r="E325" s="27" t="s">
        <v>2251</v>
      </c>
    </row>
    <row r="326" ht="25.5">
      <c r="A326" s="1" t="s">
        <v>172</v>
      </c>
      <c r="E326" s="33" t="s">
        <v>2252</v>
      </c>
    </row>
    <row r="327">
      <c r="A327" s="1" t="s">
        <v>173</v>
      </c>
      <c r="E327" s="27" t="s">
        <v>167</v>
      </c>
    </row>
    <row r="328" ht="25.5">
      <c r="A328" s="1" t="s">
        <v>165</v>
      </c>
      <c r="B328" s="1">
        <v>50</v>
      </c>
      <c r="C328" s="26" t="s">
        <v>2253</v>
      </c>
      <c r="D328" t="s">
        <v>167</v>
      </c>
      <c r="E328" s="27" t="s">
        <v>2254</v>
      </c>
      <c r="F328" s="28" t="s">
        <v>201</v>
      </c>
      <c r="G328" s="29">
        <v>50</v>
      </c>
      <c r="H328" s="28">
        <v>1.0000000000000001E-05</v>
      </c>
      <c r="I328" s="30">
        <f>ROUND(G328*H328,P4)</f>
        <v>0</v>
      </c>
      <c r="L328" s="31">
        <v>0</v>
      </c>
      <c r="M328" s="24">
        <f>ROUND(G328*L328,P4)</f>
        <v>0</v>
      </c>
      <c r="N328" s="25" t="s">
        <v>185</v>
      </c>
      <c r="O328" s="32">
        <f>M328*AA328</f>
        <v>0</v>
      </c>
      <c r="P328" s="1">
        <v>3</v>
      </c>
      <c r="AA328" s="1">
        <f>IF(P328=1,$O$3,IF(P328=2,$O$4,$O$5))</f>
        <v>0</v>
      </c>
    </row>
    <row r="329" ht="25.5">
      <c r="A329" s="1" t="s">
        <v>171</v>
      </c>
      <c r="E329" s="27" t="s">
        <v>2254</v>
      </c>
    </row>
    <row r="330" ht="63.75">
      <c r="A330" s="1" t="s">
        <v>172</v>
      </c>
      <c r="E330" s="33" t="s">
        <v>2255</v>
      </c>
    </row>
    <row r="331">
      <c r="A331" s="1" t="s">
        <v>173</v>
      </c>
      <c r="E331" s="27" t="s">
        <v>167</v>
      </c>
    </row>
    <row r="332" ht="25.5">
      <c r="A332" s="1" t="s">
        <v>165</v>
      </c>
      <c r="B332" s="1">
        <v>51</v>
      </c>
      <c r="C332" s="26" t="s">
        <v>2256</v>
      </c>
      <c r="D332" t="s">
        <v>167</v>
      </c>
      <c r="E332" s="27" t="s">
        <v>2257</v>
      </c>
      <c r="F332" s="28" t="s">
        <v>201</v>
      </c>
      <c r="G332" s="29">
        <v>50</v>
      </c>
      <c r="H332" s="28">
        <v>4.0000000000000003E-05</v>
      </c>
      <c r="I332" s="30">
        <f>ROUND(G332*H332,P4)</f>
        <v>0</v>
      </c>
      <c r="L332" s="31">
        <v>0</v>
      </c>
      <c r="M332" s="24">
        <f>ROUND(G332*L332,P4)</f>
        <v>0</v>
      </c>
      <c r="N332" s="25" t="s">
        <v>185</v>
      </c>
      <c r="O332" s="32">
        <f>M332*AA332</f>
        <v>0</v>
      </c>
      <c r="P332" s="1">
        <v>3</v>
      </c>
      <c r="AA332" s="1">
        <f>IF(P332=1,$O$3,IF(P332=2,$O$4,$O$5))</f>
        <v>0</v>
      </c>
    </row>
    <row r="333" ht="25.5">
      <c r="A333" s="1" t="s">
        <v>171</v>
      </c>
      <c r="E333" s="27" t="s">
        <v>2257</v>
      </c>
    </row>
    <row r="334" ht="63.75">
      <c r="A334" s="1" t="s">
        <v>172</v>
      </c>
      <c r="E334" s="33" t="s">
        <v>2255</v>
      </c>
    </row>
    <row r="335">
      <c r="A335" s="1" t="s">
        <v>173</v>
      </c>
      <c r="E335" s="27" t="s">
        <v>167</v>
      </c>
    </row>
    <row r="336" ht="25.5">
      <c r="A336" s="1" t="s">
        <v>165</v>
      </c>
      <c r="B336" s="1">
        <v>52</v>
      </c>
      <c r="C336" s="26" t="s">
        <v>2258</v>
      </c>
      <c r="D336" t="s">
        <v>167</v>
      </c>
      <c r="E336" s="27" t="s">
        <v>2259</v>
      </c>
      <c r="F336" s="28" t="s">
        <v>447</v>
      </c>
      <c r="G336" s="29">
        <v>14.279999999999999</v>
      </c>
      <c r="H336" s="28">
        <v>0</v>
      </c>
      <c r="I336" s="30">
        <f>ROUND(G336*H336,P4)</f>
        <v>0</v>
      </c>
      <c r="L336" s="31">
        <v>0</v>
      </c>
      <c r="M336" s="24">
        <f>ROUND(G336*L336,P4)</f>
        <v>0</v>
      </c>
      <c r="N336" s="25" t="s">
        <v>185</v>
      </c>
      <c r="O336" s="32">
        <f>M336*AA336</f>
        <v>0</v>
      </c>
      <c r="P336" s="1">
        <v>3</v>
      </c>
      <c r="AA336" s="1">
        <f>IF(P336=1,$O$3,IF(P336=2,$O$4,$O$5))</f>
        <v>0</v>
      </c>
    </row>
    <row r="337" ht="25.5">
      <c r="A337" s="1" t="s">
        <v>171</v>
      </c>
      <c r="E337" s="27" t="s">
        <v>2259</v>
      </c>
    </row>
    <row r="338" ht="38.25">
      <c r="A338" s="1" t="s">
        <v>172</v>
      </c>
      <c r="E338" s="33" t="s">
        <v>2260</v>
      </c>
    </row>
    <row r="339">
      <c r="A339" s="1" t="s">
        <v>173</v>
      </c>
      <c r="E339" s="27" t="s">
        <v>167</v>
      </c>
    </row>
    <row r="340" ht="25.5">
      <c r="A340" s="1" t="s">
        <v>165</v>
      </c>
      <c r="B340" s="1">
        <v>53</v>
      </c>
      <c r="C340" s="26" t="s">
        <v>2261</v>
      </c>
      <c r="D340" t="s">
        <v>167</v>
      </c>
      <c r="E340" s="27" t="s">
        <v>2262</v>
      </c>
      <c r="F340" s="28" t="s">
        <v>447</v>
      </c>
      <c r="G340" s="29">
        <v>3.5699999999999998</v>
      </c>
      <c r="H340" s="28">
        <v>0</v>
      </c>
      <c r="I340" s="30">
        <f>ROUND(G340*H340,P4)</f>
        <v>0</v>
      </c>
      <c r="L340" s="31">
        <v>0</v>
      </c>
      <c r="M340" s="24">
        <f>ROUND(G340*L340,P4)</f>
        <v>0</v>
      </c>
      <c r="N340" s="25" t="s">
        <v>185</v>
      </c>
      <c r="O340" s="32">
        <f>M340*AA340</f>
        <v>0</v>
      </c>
      <c r="P340" s="1">
        <v>3</v>
      </c>
      <c r="AA340" s="1">
        <f>IF(P340=1,$O$3,IF(P340=2,$O$4,$O$5))</f>
        <v>0</v>
      </c>
    </row>
    <row r="341" ht="25.5">
      <c r="A341" s="1" t="s">
        <v>171</v>
      </c>
      <c r="E341" s="27" t="s">
        <v>2262</v>
      </c>
    </row>
    <row r="342" ht="38.25">
      <c r="A342" s="1" t="s">
        <v>172</v>
      </c>
      <c r="E342" s="33" t="s">
        <v>2263</v>
      </c>
    </row>
    <row r="343">
      <c r="A343" s="1" t="s">
        <v>173</v>
      </c>
      <c r="E343" s="27" t="s">
        <v>167</v>
      </c>
    </row>
    <row r="344" ht="25.5">
      <c r="A344" s="1" t="s">
        <v>165</v>
      </c>
      <c r="B344" s="1">
        <v>54</v>
      </c>
      <c r="C344" s="26" t="s">
        <v>2264</v>
      </c>
      <c r="D344" t="s">
        <v>167</v>
      </c>
      <c r="E344" s="27" t="s">
        <v>1339</v>
      </c>
      <c r="F344" s="28" t="s">
        <v>201</v>
      </c>
      <c r="G344" s="29">
        <v>4</v>
      </c>
      <c r="H344" s="28">
        <v>0</v>
      </c>
      <c r="I344" s="30">
        <f>ROUND(G344*H344,P4)</f>
        <v>0</v>
      </c>
      <c r="L344" s="31">
        <v>0</v>
      </c>
      <c r="M344" s="24">
        <f>ROUND(G344*L344,P4)</f>
        <v>0</v>
      </c>
      <c r="N344" s="25" t="s">
        <v>185</v>
      </c>
      <c r="O344" s="32">
        <f>M344*AA344</f>
        <v>0</v>
      </c>
      <c r="P344" s="1">
        <v>3</v>
      </c>
      <c r="AA344" s="1">
        <f>IF(P344=1,$O$3,IF(P344=2,$O$4,$O$5))</f>
        <v>0</v>
      </c>
    </row>
    <row r="345" ht="38.25">
      <c r="A345" s="1" t="s">
        <v>171</v>
      </c>
      <c r="E345" s="27" t="s">
        <v>2265</v>
      </c>
    </row>
    <row r="346" ht="38.25">
      <c r="A346" s="1" t="s">
        <v>172</v>
      </c>
      <c r="E346" s="33" t="s">
        <v>2266</v>
      </c>
    </row>
    <row r="347">
      <c r="A347" s="1" t="s">
        <v>173</v>
      </c>
      <c r="E347" s="27" t="s">
        <v>167</v>
      </c>
    </row>
    <row r="348" ht="25.5">
      <c r="A348" s="1" t="s">
        <v>165</v>
      </c>
      <c r="B348" s="1">
        <v>55</v>
      </c>
      <c r="C348" s="26" t="s">
        <v>2267</v>
      </c>
      <c r="D348" t="s">
        <v>167</v>
      </c>
      <c r="E348" s="27" t="s">
        <v>2268</v>
      </c>
      <c r="F348" s="28" t="s">
        <v>447</v>
      </c>
      <c r="G348" s="29">
        <v>32.759999999999998</v>
      </c>
      <c r="H348" s="28">
        <v>0</v>
      </c>
      <c r="I348" s="30">
        <f>ROUND(G348*H348,P4)</f>
        <v>0</v>
      </c>
      <c r="L348" s="31">
        <v>0</v>
      </c>
      <c r="M348" s="24">
        <f>ROUND(G348*L348,P4)</f>
        <v>0</v>
      </c>
      <c r="N348" s="25" t="s">
        <v>185</v>
      </c>
      <c r="O348" s="32">
        <f>M348*AA348</f>
        <v>0</v>
      </c>
      <c r="P348" s="1">
        <v>3</v>
      </c>
      <c r="AA348" s="1">
        <f>IF(P348=1,$O$3,IF(P348=2,$O$4,$O$5))</f>
        <v>0</v>
      </c>
    </row>
    <row r="349" ht="25.5">
      <c r="A349" s="1" t="s">
        <v>171</v>
      </c>
      <c r="E349" s="27" t="s">
        <v>2268</v>
      </c>
    </row>
    <row r="350" ht="38.25">
      <c r="A350" s="1" t="s">
        <v>172</v>
      </c>
      <c r="E350" s="33" t="s">
        <v>2179</v>
      </c>
    </row>
    <row r="351">
      <c r="A351" s="1" t="s">
        <v>173</v>
      </c>
      <c r="E351" s="27" t="s">
        <v>167</v>
      </c>
    </row>
    <row r="352" ht="25.5">
      <c r="A352" s="1" t="s">
        <v>165</v>
      </c>
      <c r="B352" s="1">
        <v>56</v>
      </c>
      <c r="C352" s="26" t="s">
        <v>1369</v>
      </c>
      <c r="D352" t="s">
        <v>167</v>
      </c>
      <c r="E352" s="27" t="s">
        <v>1370</v>
      </c>
      <c r="F352" s="28" t="s">
        <v>447</v>
      </c>
      <c r="G352" s="29">
        <v>106.38</v>
      </c>
      <c r="H352" s="28">
        <v>0</v>
      </c>
      <c r="I352" s="30">
        <f>ROUND(G352*H352,P4)</f>
        <v>0</v>
      </c>
      <c r="L352" s="31">
        <v>0</v>
      </c>
      <c r="M352" s="24">
        <f>ROUND(G352*L352,P4)</f>
        <v>0</v>
      </c>
      <c r="N352" s="25" t="s">
        <v>185</v>
      </c>
      <c r="O352" s="32">
        <f>M352*AA352</f>
        <v>0</v>
      </c>
      <c r="P352" s="1">
        <v>3</v>
      </c>
      <c r="AA352" s="1">
        <f>IF(P352=1,$O$3,IF(P352=2,$O$4,$O$5))</f>
        <v>0</v>
      </c>
    </row>
    <row r="353" ht="25.5">
      <c r="A353" s="1" t="s">
        <v>171</v>
      </c>
      <c r="E353" s="27" t="s">
        <v>1370</v>
      </c>
    </row>
    <row r="354" ht="51">
      <c r="A354" s="1" t="s">
        <v>172</v>
      </c>
      <c r="E354" s="33" t="s">
        <v>2185</v>
      </c>
    </row>
    <row r="355">
      <c r="A355" s="1" t="s">
        <v>173</v>
      </c>
      <c r="E355" s="27" t="s">
        <v>167</v>
      </c>
    </row>
    <row r="356" ht="25.5">
      <c r="A356" s="1" t="s">
        <v>165</v>
      </c>
      <c r="B356" s="1">
        <v>57</v>
      </c>
      <c r="C356" s="26" t="s">
        <v>1375</v>
      </c>
      <c r="D356" t="s">
        <v>167</v>
      </c>
      <c r="E356" s="27" t="s">
        <v>1376</v>
      </c>
      <c r="F356" s="28" t="s">
        <v>447</v>
      </c>
      <c r="G356" s="29">
        <v>16.379999999999999</v>
      </c>
      <c r="H356" s="28">
        <v>0.040289999999999999</v>
      </c>
      <c r="I356" s="30">
        <f>ROUND(G356*H356,P4)</f>
        <v>0</v>
      </c>
      <c r="L356" s="31">
        <v>0</v>
      </c>
      <c r="M356" s="24">
        <f>ROUND(G356*L356,P4)</f>
        <v>0</v>
      </c>
      <c r="N356" s="25" t="s">
        <v>185</v>
      </c>
      <c r="O356" s="32">
        <f>M356*AA356</f>
        <v>0</v>
      </c>
      <c r="P356" s="1">
        <v>3</v>
      </c>
      <c r="AA356" s="1">
        <f>IF(P356=1,$O$3,IF(P356=2,$O$4,$O$5))</f>
        <v>0</v>
      </c>
    </row>
    <row r="357" ht="25.5">
      <c r="A357" s="1" t="s">
        <v>171</v>
      </c>
      <c r="E357" s="27" t="s">
        <v>1376</v>
      </c>
    </row>
    <row r="358" ht="51">
      <c r="A358" s="1" t="s">
        <v>172</v>
      </c>
      <c r="E358" s="33" t="s">
        <v>2269</v>
      </c>
    </row>
    <row r="359">
      <c r="A359" s="1" t="s">
        <v>173</v>
      </c>
      <c r="E359" s="27" t="s">
        <v>167</v>
      </c>
    </row>
    <row r="360" ht="25.5">
      <c r="A360" s="1" t="s">
        <v>165</v>
      </c>
      <c r="B360" s="1">
        <v>58</v>
      </c>
      <c r="C360" s="26" t="s">
        <v>2270</v>
      </c>
      <c r="D360" t="s">
        <v>167</v>
      </c>
      <c r="E360" s="27" t="s">
        <v>1379</v>
      </c>
      <c r="F360" s="28" t="s">
        <v>447</v>
      </c>
      <c r="G360" s="29">
        <v>32.759999999999998</v>
      </c>
      <c r="H360" s="28">
        <v>0</v>
      </c>
      <c r="I360" s="30">
        <f>ROUND(G360*H360,P4)</f>
        <v>0</v>
      </c>
      <c r="L360" s="31">
        <v>0</v>
      </c>
      <c r="M360" s="24">
        <f>ROUND(G360*L360,P4)</f>
        <v>0</v>
      </c>
      <c r="N360" s="25" t="s">
        <v>170</v>
      </c>
      <c r="O360" s="32">
        <f>M360*AA360</f>
        <v>0</v>
      </c>
      <c r="P360" s="1">
        <v>3</v>
      </c>
      <c r="AA360" s="1">
        <f>IF(P360=1,$O$3,IF(P360=2,$O$4,$O$5))</f>
        <v>0</v>
      </c>
    </row>
    <row r="361" ht="25.5">
      <c r="A361" s="1" t="s">
        <v>171</v>
      </c>
      <c r="E361" s="27" t="s">
        <v>1379</v>
      </c>
    </row>
    <row r="362" ht="38.25">
      <c r="A362" s="1" t="s">
        <v>172</v>
      </c>
      <c r="E362" s="33" t="s">
        <v>2197</v>
      </c>
    </row>
    <row r="363">
      <c r="A363" s="1" t="s">
        <v>173</v>
      </c>
      <c r="E363" s="27" t="s">
        <v>167</v>
      </c>
    </row>
    <row r="364">
      <c r="A364" s="1" t="s">
        <v>165</v>
      </c>
      <c r="B364" s="1">
        <v>59</v>
      </c>
      <c r="C364" s="26" t="s">
        <v>1381</v>
      </c>
      <c r="D364" t="s">
        <v>167</v>
      </c>
      <c r="E364" s="27" t="s">
        <v>1382</v>
      </c>
      <c r="F364" s="28" t="s">
        <v>447</v>
      </c>
      <c r="G364" s="29">
        <v>32.759999999999998</v>
      </c>
      <c r="H364" s="28">
        <v>0.0020999999999999999</v>
      </c>
      <c r="I364" s="30">
        <f>ROUND(G364*H364,P4)</f>
        <v>0</v>
      </c>
      <c r="L364" s="31">
        <v>0</v>
      </c>
      <c r="M364" s="24">
        <f>ROUND(G364*L364,P4)</f>
        <v>0</v>
      </c>
      <c r="N364" s="25" t="s">
        <v>185</v>
      </c>
      <c r="O364" s="32">
        <f>M364*AA364</f>
        <v>0</v>
      </c>
      <c r="P364" s="1">
        <v>3</v>
      </c>
      <c r="AA364" s="1">
        <f>IF(P364=1,$O$3,IF(P364=2,$O$4,$O$5))</f>
        <v>0</v>
      </c>
    </row>
    <row r="365">
      <c r="A365" s="1" t="s">
        <v>171</v>
      </c>
      <c r="E365" s="27" t="s">
        <v>1382</v>
      </c>
    </row>
    <row r="366" ht="38.25">
      <c r="A366" s="1" t="s">
        <v>172</v>
      </c>
      <c r="E366" s="33" t="s">
        <v>2197</v>
      </c>
    </row>
    <row r="367">
      <c r="A367" s="1" t="s">
        <v>173</v>
      </c>
      <c r="E367" s="27" t="s">
        <v>167</v>
      </c>
    </row>
    <row r="368">
      <c r="A368" s="1" t="s">
        <v>162</v>
      </c>
      <c r="C368" s="22" t="s">
        <v>1383</v>
      </c>
      <c r="E368" s="23" t="s">
        <v>1384</v>
      </c>
      <c r="L368" s="24">
        <f>SUMIFS(L369:L388,A369:A388,"P")</f>
        <v>0</v>
      </c>
      <c r="M368" s="24">
        <f>SUMIFS(M369:M388,A369:A388,"P")</f>
        <v>0</v>
      </c>
      <c r="N368" s="25"/>
    </row>
    <row r="369" ht="25.5">
      <c r="A369" s="1" t="s">
        <v>165</v>
      </c>
      <c r="B369" s="1">
        <v>60</v>
      </c>
      <c r="C369" s="26" t="s">
        <v>1385</v>
      </c>
      <c r="D369" t="s">
        <v>167</v>
      </c>
      <c r="E369" s="27" t="s">
        <v>1386</v>
      </c>
      <c r="F369" s="28" t="s">
        <v>432</v>
      </c>
      <c r="G369" s="29">
        <v>2.8069999999999999</v>
      </c>
      <c r="H369" s="28">
        <v>0</v>
      </c>
      <c r="I369" s="30">
        <f>ROUND(G369*H369,P4)</f>
        <v>0</v>
      </c>
      <c r="L369" s="31">
        <v>0</v>
      </c>
      <c r="M369" s="24">
        <f>ROUND(G369*L369,P4)</f>
        <v>0</v>
      </c>
      <c r="N369" s="25" t="s">
        <v>185</v>
      </c>
      <c r="O369" s="32">
        <f>M369*AA369</f>
        <v>0</v>
      </c>
      <c r="P369" s="1">
        <v>3</v>
      </c>
      <c r="AA369" s="1">
        <f>IF(P369=1,$O$3,IF(P369=2,$O$4,$O$5))</f>
        <v>0</v>
      </c>
    </row>
    <row r="370" ht="25.5">
      <c r="A370" s="1" t="s">
        <v>171</v>
      </c>
      <c r="E370" s="27" t="s">
        <v>1386</v>
      </c>
    </row>
    <row r="371">
      <c r="A371" s="1" t="s">
        <v>172</v>
      </c>
    </row>
    <row r="372">
      <c r="A372" s="1" t="s">
        <v>173</v>
      </c>
      <c r="E372" s="27" t="s">
        <v>167</v>
      </c>
    </row>
    <row r="373" ht="25.5">
      <c r="A373" s="1" t="s">
        <v>165</v>
      </c>
      <c r="B373" s="1">
        <v>61</v>
      </c>
      <c r="C373" s="26" t="s">
        <v>1387</v>
      </c>
      <c r="D373" t="s">
        <v>167</v>
      </c>
      <c r="E373" s="27" t="s">
        <v>1388</v>
      </c>
      <c r="F373" s="28" t="s">
        <v>432</v>
      </c>
      <c r="G373" s="29">
        <v>2.8069999999999999</v>
      </c>
      <c r="H373" s="28">
        <v>0</v>
      </c>
      <c r="I373" s="30">
        <f>ROUND(G373*H373,P4)</f>
        <v>0</v>
      </c>
      <c r="L373" s="31">
        <v>0</v>
      </c>
      <c r="M373" s="24">
        <f>ROUND(G373*L373,P4)</f>
        <v>0</v>
      </c>
      <c r="N373" s="25" t="s">
        <v>185</v>
      </c>
      <c r="O373" s="32">
        <f>M373*AA373</f>
        <v>0</v>
      </c>
      <c r="P373" s="1">
        <v>3</v>
      </c>
      <c r="AA373" s="1">
        <f>IF(P373=1,$O$3,IF(P373=2,$O$4,$O$5))</f>
        <v>0</v>
      </c>
    </row>
    <row r="374" ht="25.5">
      <c r="A374" s="1" t="s">
        <v>171</v>
      </c>
      <c r="E374" s="27" t="s">
        <v>1388</v>
      </c>
    </row>
    <row r="375">
      <c r="A375" s="1" t="s">
        <v>172</v>
      </c>
    </row>
    <row r="376">
      <c r="A376" s="1" t="s">
        <v>173</v>
      </c>
      <c r="E376" s="27" t="s">
        <v>167</v>
      </c>
    </row>
    <row r="377" ht="25.5">
      <c r="A377" s="1" t="s">
        <v>165</v>
      </c>
      <c r="B377" s="1">
        <v>62</v>
      </c>
      <c r="C377" s="26" t="s">
        <v>1389</v>
      </c>
      <c r="D377" t="s">
        <v>167</v>
      </c>
      <c r="E377" s="27" t="s">
        <v>1390</v>
      </c>
      <c r="F377" s="28" t="s">
        <v>432</v>
      </c>
      <c r="G377" s="29">
        <v>53.332999999999998</v>
      </c>
      <c r="H377" s="28">
        <v>0</v>
      </c>
      <c r="I377" s="30">
        <f>ROUND(G377*H377,P4)</f>
        <v>0</v>
      </c>
      <c r="L377" s="31">
        <v>0</v>
      </c>
      <c r="M377" s="24">
        <f>ROUND(G377*L377,P4)</f>
        <v>0</v>
      </c>
      <c r="N377" s="25" t="s">
        <v>185</v>
      </c>
      <c r="O377" s="32">
        <f>M377*AA377</f>
        <v>0</v>
      </c>
      <c r="P377" s="1">
        <v>3</v>
      </c>
      <c r="AA377" s="1">
        <f>IF(P377=1,$O$3,IF(P377=2,$O$4,$O$5))</f>
        <v>0</v>
      </c>
    </row>
    <row r="378" ht="25.5">
      <c r="A378" s="1" t="s">
        <v>171</v>
      </c>
      <c r="E378" s="27" t="s">
        <v>1390</v>
      </c>
    </row>
    <row r="379">
      <c r="A379" s="1" t="s">
        <v>172</v>
      </c>
      <c r="E379" s="33" t="s">
        <v>2271</v>
      </c>
    </row>
    <row r="380">
      <c r="A380" s="1" t="s">
        <v>173</v>
      </c>
      <c r="E380" s="27" t="s">
        <v>167</v>
      </c>
    </row>
    <row r="381" ht="25.5">
      <c r="A381" s="1" t="s">
        <v>165</v>
      </c>
      <c r="B381" s="1">
        <v>63</v>
      </c>
      <c r="C381" s="26" t="s">
        <v>1402</v>
      </c>
      <c r="D381" t="s">
        <v>1403</v>
      </c>
      <c r="E381" s="27" t="s">
        <v>1404</v>
      </c>
      <c r="F381" s="28" t="s">
        <v>432</v>
      </c>
      <c r="G381" s="29">
        <v>0.55200000000000005</v>
      </c>
      <c r="H381" s="28">
        <v>0</v>
      </c>
      <c r="I381" s="30">
        <f>ROUND(G381*H381,P4)</f>
        <v>0</v>
      </c>
      <c r="L381" s="31">
        <v>0</v>
      </c>
      <c r="M381" s="24">
        <f>ROUND(G381*L381,P4)</f>
        <v>0</v>
      </c>
      <c r="N381" s="25" t="s">
        <v>185</v>
      </c>
      <c r="O381" s="32">
        <f>M381*AA381</f>
        <v>0</v>
      </c>
      <c r="P381" s="1">
        <v>3</v>
      </c>
      <c r="AA381" s="1">
        <f>IF(P381=1,$O$3,IF(P381=2,$O$4,$O$5))</f>
        <v>0</v>
      </c>
    </row>
    <row r="382" ht="25.5">
      <c r="A382" s="1" t="s">
        <v>171</v>
      </c>
      <c r="E382" s="27" t="s">
        <v>1405</v>
      </c>
    </row>
    <row r="383" ht="25.5">
      <c r="A383" s="1" t="s">
        <v>172</v>
      </c>
      <c r="E383" s="33" t="s">
        <v>2272</v>
      </c>
    </row>
    <row r="384">
      <c r="A384" s="1" t="s">
        <v>173</v>
      </c>
      <c r="E384" s="27" t="s">
        <v>167</v>
      </c>
    </row>
    <row r="385" ht="38.25">
      <c r="A385" s="1" t="s">
        <v>165</v>
      </c>
      <c r="B385" s="1">
        <v>64</v>
      </c>
      <c r="C385" s="26" t="s">
        <v>1407</v>
      </c>
      <c r="D385" t="s">
        <v>1408</v>
      </c>
      <c r="E385" s="27" t="s">
        <v>1409</v>
      </c>
      <c r="F385" s="28" t="s">
        <v>432</v>
      </c>
      <c r="G385" s="29">
        <v>2.2549999999999999</v>
      </c>
      <c r="H385" s="28">
        <v>0</v>
      </c>
      <c r="I385" s="30">
        <f>ROUND(G385*H385,P4)</f>
        <v>0</v>
      </c>
      <c r="L385" s="31">
        <v>0</v>
      </c>
      <c r="M385" s="24">
        <f>ROUND(G385*L385,P4)</f>
        <v>0</v>
      </c>
      <c r="N385" s="25" t="s">
        <v>185</v>
      </c>
      <c r="O385" s="32">
        <f>M385*AA385</f>
        <v>0</v>
      </c>
      <c r="P385" s="1">
        <v>3</v>
      </c>
      <c r="AA385" s="1">
        <f>IF(P385=1,$O$3,IF(P385=2,$O$4,$O$5))</f>
        <v>0</v>
      </c>
    </row>
    <row r="386" ht="25.5">
      <c r="A386" s="1" t="s">
        <v>171</v>
      </c>
      <c r="E386" s="27" t="s">
        <v>1410</v>
      </c>
    </row>
    <row r="387" ht="25.5">
      <c r="A387" s="1" t="s">
        <v>172</v>
      </c>
      <c r="E387" s="33" t="s">
        <v>2273</v>
      </c>
    </row>
    <row r="388">
      <c r="A388" s="1" t="s">
        <v>173</v>
      </c>
      <c r="E388" s="27" t="s">
        <v>167</v>
      </c>
    </row>
    <row r="389">
      <c r="A389" s="1" t="s">
        <v>162</v>
      </c>
      <c r="C389" s="22" t="s">
        <v>499</v>
      </c>
      <c r="E389" s="23" t="s">
        <v>500</v>
      </c>
      <c r="L389" s="24">
        <f>SUMIFS(L390:L393,A390:A393,"P")</f>
        <v>0</v>
      </c>
      <c r="M389" s="24">
        <f>SUMIFS(M390:M393,A390:A393,"P")</f>
        <v>0</v>
      </c>
      <c r="N389" s="25"/>
    </row>
    <row r="390" ht="25.5">
      <c r="A390" s="1" t="s">
        <v>165</v>
      </c>
      <c r="B390" s="1">
        <v>65</v>
      </c>
      <c r="C390" s="26" t="s">
        <v>2274</v>
      </c>
      <c r="D390" t="s">
        <v>167</v>
      </c>
      <c r="E390" s="27" t="s">
        <v>2275</v>
      </c>
      <c r="F390" s="28" t="s">
        <v>432</v>
      </c>
      <c r="G390" s="29">
        <v>110.711</v>
      </c>
      <c r="H390" s="28">
        <v>0</v>
      </c>
      <c r="I390" s="30">
        <f>ROUND(G390*H390,P4)</f>
        <v>0</v>
      </c>
      <c r="L390" s="31">
        <v>0</v>
      </c>
      <c r="M390" s="24">
        <f>ROUND(G390*L390,P4)</f>
        <v>0</v>
      </c>
      <c r="N390" s="25" t="s">
        <v>185</v>
      </c>
      <c r="O390" s="32">
        <f>M390*AA390</f>
        <v>0</v>
      </c>
      <c r="P390" s="1">
        <v>3</v>
      </c>
      <c r="AA390" s="1">
        <f>IF(P390=1,$O$3,IF(P390=2,$O$4,$O$5))</f>
        <v>0</v>
      </c>
    </row>
    <row r="391" ht="38.25">
      <c r="A391" s="1" t="s">
        <v>171</v>
      </c>
      <c r="E391" s="27" t="s">
        <v>2276</v>
      </c>
    </row>
    <row r="392">
      <c r="A392" s="1" t="s">
        <v>172</v>
      </c>
    </row>
    <row r="393">
      <c r="A393" s="1" t="s">
        <v>173</v>
      </c>
      <c r="E393" s="27" t="s">
        <v>167</v>
      </c>
    </row>
    <row r="394">
      <c r="A394" s="1" t="s">
        <v>162</v>
      </c>
      <c r="C394" s="22" t="s">
        <v>180</v>
      </c>
      <c r="E394" s="23" t="s">
        <v>181</v>
      </c>
      <c r="L394" s="24">
        <f>SUMIFS(L395:L398,A395:A398,"P")</f>
        <v>0</v>
      </c>
      <c r="M394" s="24">
        <f>SUMIFS(M395:M398,A395:A398,"P")</f>
        <v>0</v>
      </c>
      <c r="N394" s="25"/>
    </row>
    <row r="395" ht="25.5">
      <c r="A395" s="1" t="s">
        <v>165</v>
      </c>
      <c r="B395" s="1">
        <v>94</v>
      </c>
      <c r="C395" s="26" t="s">
        <v>1645</v>
      </c>
      <c r="D395" t="s">
        <v>167</v>
      </c>
      <c r="E395" s="27" t="s">
        <v>1646</v>
      </c>
      <c r="F395" s="28" t="s">
        <v>184</v>
      </c>
      <c r="G395" s="29">
        <v>100</v>
      </c>
      <c r="H395" s="28">
        <v>0</v>
      </c>
      <c r="I395" s="30">
        <f>ROUND(G395*H395,P4)</f>
        <v>0</v>
      </c>
      <c r="L395" s="31">
        <v>0</v>
      </c>
      <c r="M395" s="24">
        <f>ROUND(G395*L395,P4)</f>
        <v>0</v>
      </c>
      <c r="N395" s="25" t="s">
        <v>185</v>
      </c>
      <c r="O395" s="32">
        <f>M395*AA395</f>
        <v>0</v>
      </c>
      <c r="P395" s="1">
        <v>3</v>
      </c>
      <c r="AA395" s="1">
        <f>IF(P395=1,$O$3,IF(P395=2,$O$4,$O$5))</f>
        <v>0</v>
      </c>
    </row>
    <row r="396" ht="25.5">
      <c r="A396" s="1" t="s">
        <v>171</v>
      </c>
      <c r="E396" s="27" t="s">
        <v>1646</v>
      </c>
    </row>
    <row r="397">
      <c r="A397" s="1" t="s">
        <v>172</v>
      </c>
    </row>
    <row r="398">
      <c r="A398" s="1" t="s">
        <v>173</v>
      </c>
      <c r="E398" s="27" t="s">
        <v>167</v>
      </c>
    </row>
  </sheetData>
  <sheetProtection sheet="1" objects="1" scenarios="1" spinCount="100000" saltValue="dOdAR9d6x90870XcbCenhkZrWqoN14woMNRYmmee7lqGqWVnQ/ZWw9i7bbSEr4ff3lw9+1p27Vm+Pn4aHO1H0A==" hashValue="TTIyaeg/N7/Y4Z37YMy1zmT9mf4eZI0ezYhZnnkiUtsBfhyHv9dLai1xsMxtfme1q7y4GsV5BtiFyFL4JoN4e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COUNTIFS(L8:L106,"=0",A8:A106,"P")+COUNTIFS(L8:L106,"",A8:A106,"P")+SUM(Q8:Q106)</f>
        <v>0</v>
      </c>
    </row>
    <row r="8">
      <c r="A8" s="1" t="s">
        <v>160</v>
      </c>
      <c r="C8" s="22" t="s">
        <v>2277</v>
      </c>
      <c r="E8" s="23" t="s">
        <v>55</v>
      </c>
      <c r="L8" s="24">
        <f>L9+L14+L55+L92+L101</f>
        <v>0</v>
      </c>
      <c r="M8" s="24">
        <f>M9+M14+M55+M92+M101</f>
        <v>0</v>
      </c>
      <c r="N8" s="25"/>
    </row>
    <row r="9">
      <c r="A9" s="1" t="s">
        <v>162</v>
      </c>
      <c r="C9" s="22" t="s">
        <v>197</v>
      </c>
      <c r="E9" s="23" t="s">
        <v>198</v>
      </c>
      <c r="L9" s="24">
        <f>SUMIFS(L10:L13,A10:A13,"P")</f>
        <v>0</v>
      </c>
      <c r="M9" s="24">
        <f>SUMIFS(M10:M13,A10:A13,"P")</f>
        <v>0</v>
      </c>
      <c r="N9" s="25"/>
    </row>
    <row r="10" ht="25.5">
      <c r="A10" s="1" t="s">
        <v>165</v>
      </c>
      <c r="B10" s="1">
        <v>1</v>
      </c>
      <c r="C10" s="26" t="s">
        <v>1757</v>
      </c>
      <c r="D10" t="s">
        <v>167</v>
      </c>
      <c r="E10" s="27" t="s">
        <v>1758</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1758</v>
      </c>
    </row>
    <row r="12">
      <c r="A12" s="1" t="s">
        <v>172</v>
      </c>
    </row>
    <row r="13">
      <c r="A13" s="1" t="s">
        <v>173</v>
      </c>
      <c r="E13" s="27" t="s">
        <v>167</v>
      </c>
    </row>
    <row r="14">
      <c r="A14" s="1" t="s">
        <v>162</v>
      </c>
      <c r="C14" s="22" t="s">
        <v>208</v>
      </c>
      <c r="E14" s="23" t="s">
        <v>339</v>
      </c>
      <c r="L14" s="24">
        <f>SUMIFS(L15:L54,A15:A54,"P")</f>
        <v>0</v>
      </c>
      <c r="M14" s="24">
        <f>SUMIFS(M15:M54,A15:A54,"P")</f>
        <v>0</v>
      </c>
      <c r="N14" s="25"/>
    </row>
    <row r="15">
      <c r="A15" s="1" t="s">
        <v>165</v>
      </c>
      <c r="B15" s="1">
        <v>2</v>
      </c>
      <c r="C15" s="26" t="s">
        <v>166</v>
      </c>
      <c r="D15" t="s">
        <v>167</v>
      </c>
      <c r="E15" s="27" t="s">
        <v>2278</v>
      </c>
      <c r="F15" s="28" t="s">
        <v>201</v>
      </c>
      <c r="G15" s="29">
        <v>1</v>
      </c>
      <c r="H15" s="28">
        <v>0</v>
      </c>
      <c r="I15" s="30">
        <f>ROUND(G15*H15,P4)</f>
        <v>0</v>
      </c>
      <c r="L15" s="31">
        <v>0</v>
      </c>
      <c r="M15" s="24">
        <f>ROUND(G15*L15,P4)</f>
        <v>0</v>
      </c>
      <c r="N15" s="25" t="s">
        <v>170</v>
      </c>
      <c r="O15" s="32">
        <f>M15*AA15</f>
        <v>0</v>
      </c>
      <c r="P15" s="1">
        <v>3</v>
      </c>
      <c r="AA15" s="1">
        <f>IF(P15=1,$O$3,IF(P15=2,$O$4,$O$5))</f>
        <v>0</v>
      </c>
    </row>
    <row r="16">
      <c r="A16" s="1" t="s">
        <v>171</v>
      </c>
      <c r="E16" s="27" t="s">
        <v>2278</v>
      </c>
    </row>
    <row r="17">
      <c r="A17" s="1" t="s">
        <v>172</v>
      </c>
    </row>
    <row r="18">
      <c r="A18" s="1" t="s">
        <v>173</v>
      </c>
      <c r="E18" s="27" t="s">
        <v>167</v>
      </c>
    </row>
    <row r="19">
      <c r="A19" s="1" t="s">
        <v>165</v>
      </c>
      <c r="B19" s="1">
        <v>4</v>
      </c>
      <c r="C19" s="26" t="s">
        <v>174</v>
      </c>
      <c r="D19" t="s">
        <v>167</v>
      </c>
      <c r="E19" s="27" t="s">
        <v>2279</v>
      </c>
      <c r="F19" s="28" t="s">
        <v>201</v>
      </c>
      <c r="G19" s="29">
        <v>1</v>
      </c>
      <c r="H19" s="28">
        <v>0</v>
      </c>
      <c r="I19" s="30">
        <f>ROUND(G19*H19,P4)</f>
        <v>0</v>
      </c>
      <c r="L19" s="31">
        <v>0</v>
      </c>
      <c r="M19" s="24">
        <f>ROUND(G19*L19,P4)</f>
        <v>0</v>
      </c>
      <c r="N19" s="25" t="s">
        <v>170</v>
      </c>
      <c r="O19" s="32">
        <f>M19*AA19</f>
        <v>0</v>
      </c>
      <c r="P19" s="1">
        <v>3</v>
      </c>
      <c r="AA19" s="1">
        <f>IF(P19=1,$O$3,IF(P19=2,$O$4,$O$5))</f>
        <v>0</v>
      </c>
    </row>
    <row r="20">
      <c r="A20" s="1" t="s">
        <v>171</v>
      </c>
      <c r="E20" s="27" t="s">
        <v>2279</v>
      </c>
    </row>
    <row r="21">
      <c r="A21" s="1" t="s">
        <v>172</v>
      </c>
    </row>
    <row r="22">
      <c r="A22" s="1" t="s">
        <v>173</v>
      </c>
      <c r="E22" s="27" t="s">
        <v>167</v>
      </c>
    </row>
    <row r="23">
      <c r="A23" s="1" t="s">
        <v>165</v>
      </c>
      <c r="B23" s="1">
        <v>6</v>
      </c>
      <c r="C23" s="26" t="s">
        <v>178</v>
      </c>
      <c r="D23" t="s">
        <v>167</v>
      </c>
      <c r="E23" s="27" t="s">
        <v>2280</v>
      </c>
      <c r="F23" s="28" t="s">
        <v>201</v>
      </c>
      <c r="G23" s="29">
        <v>8</v>
      </c>
      <c r="H23" s="28">
        <v>0</v>
      </c>
      <c r="I23" s="30">
        <f>ROUND(G23*H23,P4)</f>
        <v>0</v>
      </c>
      <c r="L23" s="31">
        <v>0</v>
      </c>
      <c r="M23" s="24">
        <f>ROUND(G23*L23,P4)</f>
        <v>0</v>
      </c>
      <c r="N23" s="25" t="s">
        <v>170</v>
      </c>
      <c r="O23" s="32">
        <f>M23*AA23</f>
        <v>0</v>
      </c>
      <c r="P23" s="1">
        <v>3</v>
      </c>
      <c r="AA23" s="1">
        <f>IF(P23=1,$O$3,IF(P23=2,$O$4,$O$5))</f>
        <v>0</v>
      </c>
    </row>
    <row r="24">
      <c r="A24" s="1" t="s">
        <v>171</v>
      </c>
      <c r="E24" s="27" t="s">
        <v>2280</v>
      </c>
    </row>
    <row r="25">
      <c r="A25" s="1" t="s">
        <v>172</v>
      </c>
    </row>
    <row r="26">
      <c r="A26" s="1" t="s">
        <v>173</v>
      </c>
      <c r="E26" s="27" t="s">
        <v>167</v>
      </c>
    </row>
    <row r="27">
      <c r="A27" s="1" t="s">
        <v>165</v>
      </c>
      <c r="B27" s="1">
        <v>7</v>
      </c>
      <c r="C27" s="26" t="s">
        <v>194</v>
      </c>
      <c r="D27" t="s">
        <v>167</v>
      </c>
      <c r="E27" s="27" t="s">
        <v>2281</v>
      </c>
      <c r="F27" s="28" t="s">
        <v>201</v>
      </c>
      <c r="G27" s="29">
        <v>2</v>
      </c>
      <c r="H27" s="28">
        <v>0</v>
      </c>
      <c r="I27" s="30">
        <f>ROUND(G27*H27,P4)</f>
        <v>0</v>
      </c>
      <c r="L27" s="31">
        <v>0</v>
      </c>
      <c r="M27" s="24">
        <f>ROUND(G27*L27,P4)</f>
        <v>0</v>
      </c>
      <c r="N27" s="25" t="s">
        <v>170</v>
      </c>
      <c r="O27" s="32">
        <f>M27*AA27</f>
        <v>0</v>
      </c>
      <c r="P27" s="1">
        <v>3</v>
      </c>
      <c r="AA27" s="1">
        <f>IF(P27=1,$O$3,IF(P27=2,$O$4,$O$5))</f>
        <v>0</v>
      </c>
    </row>
    <row r="28">
      <c r="A28" s="1" t="s">
        <v>171</v>
      </c>
      <c r="E28" s="27" t="s">
        <v>2281</v>
      </c>
    </row>
    <row r="29">
      <c r="A29" s="1" t="s">
        <v>172</v>
      </c>
    </row>
    <row r="30">
      <c r="A30" s="1" t="s">
        <v>173</v>
      </c>
      <c r="E30" s="27" t="s">
        <v>167</v>
      </c>
    </row>
    <row r="31">
      <c r="A31" s="1" t="s">
        <v>165</v>
      </c>
      <c r="B31" s="1">
        <v>9</v>
      </c>
      <c r="C31" s="26" t="s">
        <v>376</v>
      </c>
      <c r="D31" t="s">
        <v>167</v>
      </c>
      <c r="E31" s="27" t="s">
        <v>2282</v>
      </c>
      <c r="F31" s="28" t="s">
        <v>201</v>
      </c>
      <c r="G31" s="29">
        <v>7</v>
      </c>
      <c r="H31" s="28">
        <v>0</v>
      </c>
      <c r="I31" s="30">
        <f>ROUND(G31*H31,P4)</f>
        <v>0</v>
      </c>
      <c r="L31" s="31">
        <v>0</v>
      </c>
      <c r="M31" s="24">
        <f>ROUND(G31*L31,P4)</f>
        <v>0</v>
      </c>
      <c r="N31" s="25" t="s">
        <v>170</v>
      </c>
      <c r="O31" s="32">
        <f>M31*AA31</f>
        <v>0</v>
      </c>
      <c r="P31" s="1">
        <v>3</v>
      </c>
      <c r="AA31" s="1">
        <f>IF(P31=1,$O$3,IF(P31=2,$O$4,$O$5))</f>
        <v>0</v>
      </c>
    </row>
    <row r="32">
      <c r="A32" s="1" t="s">
        <v>171</v>
      </c>
      <c r="E32" s="27" t="s">
        <v>2282</v>
      </c>
    </row>
    <row r="33">
      <c r="A33" s="1" t="s">
        <v>172</v>
      </c>
    </row>
    <row r="34">
      <c r="A34" s="1" t="s">
        <v>173</v>
      </c>
      <c r="E34" s="27" t="s">
        <v>167</v>
      </c>
    </row>
    <row r="35">
      <c r="A35" s="1" t="s">
        <v>165</v>
      </c>
      <c r="B35" s="1">
        <v>11</v>
      </c>
      <c r="C35" s="26" t="s">
        <v>378</v>
      </c>
      <c r="D35" t="s">
        <v>167</v>
      </c>
      <c r="E35" s="27" t="s">
        <v>327</v>
      </c>
      <c r="F35" s="28" t="s">
        <v>328</v>
      </c>
      <c r="G35" s="29">
        <v>1</v>
      </c>
      <c r="H35" s="28">
        <v>0</v>
      </c>
      <c r="I35" s="30">
        <f>ROUND(G35*H35,P4)</f>
        <v>0</v>
      </c>
      <c r="L35" s="31">
        <v>0</v>
      </c>
      <c r="M35" s="24">
        <f>ROUND(G35*L35,P4)</f>
        <v>0</v>
      </c>
      <c r="N35" s="25" t="s">
        <v>170</v>
      </c>
      <c r="O35" s="32">
        <f>M35*AA35</f>
        <v>0</v>
      </c>
      <c r="P35" s="1">
        <v>3</v>
      </c>
      <c r="AA35" s="1">
        <f>IF(P35=1,$O$3,IF(P35=2,$O$4,$O$5))</f>
        <v>0</v>
      </c>
    </row>
    <row r="36">
      <c r="A36" s="1" t="s">
        <v>171</v>
      </c>
      <c r="E36" s="27" t="s">
        <v>327</v>
      </c>
    </row>
    <row r="37">
      <c r="A37" s="1" t="s">
        <v>172</v>
      </c>
    </row>
    <row r="38">
      <c r="A38" s="1" t="s">
        <v>173</v>
      </c>
      <c r="E38" s="27" t="s">
        <v>167</v>
      </c>
    </row>
    <row r="39">
      <c r="A39" s="1" t="s">
        <v>165</v>
      </c>
      <c r="B39" s="1">
        <v>10</v>
      </c>
      <c r="C39" s="26" t="s">
        <v>2283</v>
      </c>
      <c r="D39" t="s">
        <v>167</v>
      </c>
      <c r="E39" s="27" t="s">
        <v>2284</v>
      </c>
      <c r="F39" s="28" t="s">
        <v>201</v>
      </c>
      <c r="G39" s="29">
        <v>7</v>
      </c>
      <c r="H39" s="28">
        <v>0</v>
      </c>
      <c r="I39" s="30">
        <f>ROUND(G39*H39,P4)</f>
        <v>0</v>
      </c>
      <c r="L39" s="31">
        <v>0</v>
      </c>
      <c r="M39" s="24">
        <f>ROUND(G39*L39,P4)</f>
        <v>0</v>
      </c>
      <c r="N39" s="25" t="s">
        <v>170</v>
      </c>
      <c r="O39" s="32">
        <f>M39*AA39</f>
        <v>0</v>
      </c>
      <c r="P39" s="1">
        <v>3</v>
      </c>
      <c r="AA39" s="1">
        <f>IF(P39=1,$O$3,IF(P39=2,$O$4,$O$5))</f>
        <v>0</v>
      </c>
    </row>
    <row r="40">
      <c r="A40" s="1" t="s">
        <v>171</v>
      </c>
      <c r="E40" s="27" t="s">
        <v>2284</v>
      </c>
    </row>
    <row r="41">
      <c r="A41" s="1" t="s">
        <v>172</v>
      </c>
    </row>
    <row r="42">
      <c r="A42" s="1" t="s">
        <v>173</v>
      </c>
      <c r="E42" s="27" t="s">
        <v>167</v>
      </c>
    </row>
    <row r="43" ht="25.5">
      <c r="A43" s="1" t="s">
        <v>165</v>
      </c>
      <c r="B43" s="1">
        <v>5</v>
      </c>
      <c r="C43" s="26" t="s">
        <v>2285</v>
      </c>
      <c r="D43" t="s">
        <v>167</v>
      </c>
      <c r="E43" s="27" t="s">
        <v>2286</v>
      </c>
      <c r="F43" s="28" t="s">
        <v>201</v>
      </c>
      <c r="G43" s="29">
        <v>1</v>
      </c>
      <c r="H43" s="28">
        <v>0</v>
      </c>
      <c r="I43" s="30">
        <f>ROUND(G43*H43,P4)</f>
        <v>0</v>
      </c>
      <c r="L43" s="31">
        <v>0</v>
      </c>
      <c r="M43" s="24">
        <f>ROUND(G43*L43,P4)</f>
        <v>0</v>
      </c>
      <c r="N43" s="25" t="s">
        <v>185</v>
      </c>
      <c r="O43" s="32">
        <f>M43*AA43</f>
        <v>0</v>
      </c>
      <c r="P43" s="1">
        <v>3</v>
      </c>
      <c r="AA43" s="1">
        <f>IF(P43=1,$O$3,IF(P43=2,$O$4,$O$5))</f>
        <v>0</v>
      </c>
    </row>
    <row r="44" ht="25.5">
      <c r="A44" s="1" t="s">
        <v>171</v>
      </c>
      <c r="E44" s="27" t="s">
        <v>2286</v>
      </c>
    </row>
    <row r="45">
      <c r="A45" s="1" t="s">
        <v>172</v>
      </c>
    </row>
    <row r="46">
      <c r="A46" s="1" t="s">
        <v>173</v>
      </c>
      <c r="E46" s="27" t="s">
        <v>167</v>
      </c>
    </row>
    <row r="47" ht="25.5">
      <c r="A47" s="1" t="s">
        <v>165</v>
      </c>
      <c r="B47" s="1">
        <v>3</v>
      </c>
      <c r="C47" s="26" t="s">
        <v>359</v>
      </c>
      <c r="D47" t="s">
        <v>167</v>
      </c>
      <c r="E47" s="27" t="s">
        <v>360</v>
      </c>
      <c r="F47" s="28" t="s">
        <v>201</v>
      </c>
      <c r="G47" s="29">
        <v>1</v>
      </c>
      <c r="H47" s="28">
        <v>0</v>
      </c>
      <c r="I47" s="30">
        <f>ROUND(G47*H47,P4)</f>
        <v>0</v>
      </c>
      <c r="L47" s="31">
        <v>0</v>
      </c>
      <c r="M47" s="24">
        <f>ROUND(G47*L47,P4)</f>
        <v>0</v>
      </c>
      <c r="N47" s="25" t="s">
        <v>185</v>
      </c>
      <c r="O47" s="32">
        <f>M47*AA47</f>
        <v>0</v>
      </c>
      <c r="P47" s="1">
        <v>3</v>
      </c>
      <c r="AA47" s="1">
        <f>IF(P47=1,$O$3,IF(P47=2,$O$4,$O$5))</f>
        <v>0</v>
      </c>
    </row>
    <row r="48" ht="25.5">
      <c r="A48" s="1" t="s">
        <v>171</v>
      </c>
      <c r="E48" s="27" t="s">
        <v>360</v>
      </c>
    </row>
    <row r="49">
      <c r="A49" s="1" t="s">
        <v>172</v>
      </c>
    </row>
    <row r="50">
      <c r="A50" s="1" t="s">
        <v>173</v>
      </c>
      <c r="E50" s="27" t="s">
        <v>167</v>
      </c>
    </row>
    <row r="51" ht="25.5">
      <c r="A51" s="1" t="s">
        <v>165</v>
      </c>
      <c r="B51" s="1">
        <v>8</v>
      </c>
      <c r="C51" s="26" t="s">
        <v>1828</v>
      </c>
      <c r="D51" t="s">
        <v>167</v>
      </c>
      <c r="E51" s="27" t="s">
        <v>1829</v>
      </c>
      <c r="F51" s="28" t="s">
        <v>201</v>
      </c>
      <c r="G51" s="29">
        <v>10</v>
      </c>
      <c r="H51" s="28">
        <v>0</v>
      </c>
      <c r="I51" s="30">
        <f>ROUND(G51*H51,P4)</f>
        <v>0</v>
      </c>
      <c r="L51" s="31">
        <v>0</v>
      </c>
      <c r="M51" s="24">
        <f>ROUND(G51*L51,P4)</f>
        <v>0</v>
      </c>
      <c r="N51" s="25" t="s">
        <v>185</v>
      </c>
      <c r="O51" s="32">
        <f>M51*AA51</f>
        <v>0</v>
      </c>
      <c r="P51" s="1">
        <v>3</v>
      </c>
      <c r="AA51" s="1">
        <f>IF(P51=1,$O$3,IF(P51=2,$O$4,$O$5))</f>
        <v>0</v>
      </c>
    </row>
    <row r="52" ht="25.5">
      <c r="A52" s="1" t="s">
        <v>171</v>
      </c>
      <c r="E52" s="27" t="s">
        <v>1829</v>
      </c>
    </row>
    <row r="53">
      <c r="A53" s="1" t="s">
        <v>172</v>
      </c>
    </row>
    <row r="54">
      <c r="A54" s="1" t="s">
        <v>173</v>
      </c>
      <c r="E54" s="27" t="s">
        <v>167</v>
      </c>
    </row>
    <row r="55">
      <c r="A55" s="1" t="s">
        <v>162</v>
      </c>
      <c r="C55" s="22" t="s">
        <v>266</v>
      </c>
      <c r="E55" s="23" t="s">
        <v>267</v>
      </c>
      <c r="L55" s="24">
        <f>SUMIFS(L56:L91,A56:A91,"P")</f>
        <v>0</v>
      </c>
      <c r="M55" s="24">
        <f>SUMIFS(M56:M91,A56:A91,"P")</f>
        <v>0</v>
      </c>
      <c r="N55" s="25"/>
    </row>
    <row r="56" ht="25.5">
      <c r="A56" s="1" t="s">
        <v>165</v>
      </c>
      <c r="B56" s="1">
        <v>19</v>
      </c>
      <c r="C56" s="26" t="s">
        <v>1773</v>
      </c>
      <c r="D56" t="s">
        <v>167</v>
      </c>
      <c r="E56" s="27" t="s">
        <v>1774</v>
      </c>
      <c r="F56" s="28" t="s">
        <v>192</v>
      </c>
      <c r="G56" s="29">
        <v>25</v>
      </c>
      <c r="H56" s="28">
        <v>0</v>
      </c>
      <c r="I56" s="30">
        <f>ROUND(G56*H56,P4)</f>
        <v>0</v>
      </c>
      <c r="L56" s="31">
        <v>0</v>
      </c>
      <c r="M56" s="24">
        <f>ROUND(G56*L56,P4)</f>
        <v>0</v>
      </c>
      <c r="N56" s="25" t="s">
        <v>185</v>
      </c>
      <c r="O56" s="32">
        <f>M56*AA56</f>
        <v>0</v>
      </c>
      <c r="P56" s="1">
        <v>3</v>
      </c>
      <c r="AA56" s="1">
        <f>IF(P56=1,$O$3,IF(P56=2,$O$4,$O$5))</f>
        <v>0</v>
      </c>
    </row>
    <row r="57" ht="25.5">
      <c r="A57" s="1" t="s">
        <v>171</v>
      </c>
      <c r="E57" s="27" t="s">
        <v>1774</v>
      </c>
    </row>
    <row r="58">
      <c r="A58" s="1" t="s">
        <v>172</v>
      </c>
    </row>
    <row r="59">
      <c r="A59" s="1" t="s">
        <v>173</v>
      </c>
      <c r="E59" s="27" t="s">
        <v>167</v>
      </c>
    </row>
    <row r="60">
      <c r="A60" s="1" t="s">
        <v>165</v>
      </c>
      <c r="B60" s="1">
        <v>17</v>
      </c>
      <c r="C60" s="26" t="s">
        <v>402</v>
      </c>
      <c r="D60" t="s">
        <v>167</v>
      </c>
      <c r="E60" s="27" t="s">
        <v>403</v>
      </c>
      <c r="F60" s="28" t="s">
        <v>192</v>
      </c>
      <c r="G60" s="29">
        <v>55</v>
      </c>
      <c r="H60" s="28">
        <v>0.12</v>
      </c>
      <c r="I60" s="30">
        <f>ROUND(G60*H60,P4)</f>
        <v>0</v>
      </c>
      <c r="L60" s="31">
        <v>0</v>
      </c>
      <c r="M60" s="24">
        <f>ROUND(G60*L60,P4)</f>
        <v>0</v>
      </c>
      <c r="N60" s="25" t="s">
        <v>185</v>
      </c>
      <c r="O60" s="32">
        <f>M60*AA60</f>
        <v>0</v>
      </c>
      <c r="P60" s="1">
        <v>3</v>
      </c>
      <c r="AA60" s="1">
        <f>IF(P60=1,$O$3,IF(P60=2,$O$4,$O$5))</f>
        <v>0</v>
      </c>
    </row>
    <row r="61">
      <c r="A61" s="1" t="s">
        <v>171</v>
      </c>
      <c r="E61" s="27" t="s">
        <v>403</v>
      </c>
    </row>
    <row r="62">
      <c r="A62" s="1" t="s">
        <v>172</v>
      </c>
    </row>
    <row r="63">
      <c r="A63" s="1" t="s">
        <v>173</v>
      </c>
      <c r="E63" s="27" t="s">
        <v>167</v>
      </c>
    </row>
    <row r="64">
      <c r="A64" s="1" t="s">
        <v>165</v>
      </c>
      <c r="B64" s="1">
        <v>14</v>
      </c>
      <c r="C64" s="26" t="s">
        <v>2287</v>
      </c>
      <c r="D64" t="s">
        <v>167</v>
      </c>
      <c r="E64" s="27" t="s">
        <v>2288</v>
      </c>
      <c r="F64" s="28" t="s">
        <v>192</v>
      </c>
      <c r="G64" s="29">
        <v>3</v>
      </c>
      <c r="H64" s="28">
        <v>0.53000000000000003</v>
      </c>
      <c r="I64" s="30">
        <f>ROUND(G64*H64,P4)</f>
        <v>0</v>
      </c>
      <c r="L64" s="31">
        <v>0</v>
      </c>
      <c r="M64" s="24">
        <f>ROUND(G64*L64,P4)</f>
        <v>0</v>
      </c>
      <c r="N64" s="25" t="s">
        <v>185</v>
      </c>
      <c r="O64" s="32">
        <f>M64*AA64</f>
        <v>0</v>
      </c>
      <c r="P64" s="1">
        <v>3</v>
      </c>
      <c r="AA64" s="1">
        <f>IF(P64=1,$O$3,IF(P64=2,$O$4,$O$5))</f>
        <v>0</v>
      </c>
    </row>
    <row r="65">
      <c r="A65" s="1" t="s">
        <v>171</v>
      </c>
      <c r="E65" s="27" t="s">
        <v>2288</v>
      </c>
    </row>
    <row r="66">
      <c r="A66" s="1" t="s">
        <v>172</v>
      </c>
    </row>
    <row r="67">
      <c r="A67" s="1" t="s">
        <v>173</v>
      </c>
      <c r="E67" s="27" t="s">
        <v>167</v>
      </c>
    </row>
    <row r="68">
      <c r="A68" s="1" t="s">
        <v>165</v>
      </c>
      <c r="B68" s="1">
        <v>15</v>
      </c>
      <c r="C68" s="26" t="s">
        <v>274</v>
      </c>
      <c r="D68" t="s">
        <v>167</v>
      </c>
      <c r="E68" s="27" t="s">
        <v>275</v>
      </c>
      <c r="F68" s="28" t="s">
        <v>192</v>
      </c>
      <c r="G68" s="29">
        <v>70</v>
      </c>
      <c r="H68" s="28">
        <v>0</v>
      </c>
      <c r="I68" s="30">
        <f>ROUND(G68*H68,P4)</f>
        <v>0</v>
      </c>
      <c r="L68" s="31">
        <v>0</v>
      </c>
      <c r="M68" s="24">
        <f>ROUND(G68*L68,P4)</f>
        <v>0</v>
      </c>
      <c r="N68" s="25" t="s">
        <v>185</v>
      </c>
      <c r="O68" s="32">
        <f>M68*AA68</f>
        <v>0</v>
      </c>
      <c r="P68" s="1">
        <v>3</v>
      </c>
      <c r="AA68" s="1">
        <f>IF(P68=1,$O$3,IF(P68=2,$O$4,$O$5))</f>
        <v>0</v>
      </c>
    </row>
    <row r="69">
      <c r="A69" s="1" t="s">
        <v>171</v>
      </c>
      <c r="E69" s="27" t="s">
        <v>275</v>
      </c>
    </row>
    <row r="70">
      <c r="A70" s="1" t="s">
        <v>172</v>
      </c>
    </row>
    <row r="71">
      <c r="A71" s="1" t="s">
        <v>173</v>
      </c>
      <c r="E71" s="27" t="s">
        <v>167</v>
      </c>
    </row>
    <row r="72">
      <c r="A72" s="1" t="s">
        <v>165</v>
      </c>
      <c r="B72" s="1">
        <v>12</v>
      </c>
      <c r="C72" s="26" t="s">
        <v>1789</v>
      </c>
      <c r="D72" t="s">
        <v>167</v>
      </c>
      <c r="E72" s="27" t="s">
        <v>1790</v>
      </c>
      <c r="F72" s="28" t="s">
        <v>201</v>
      </c>
      <c r="G72" s="29">
        <v>8</v>
      </c>
      <c r="H72" s="28">
        <v>0.00012</v>
      </c>
      <c r="I72" s="30">
        <f>ROUND(G72*H72,P4)</f>
        <v>0</v>
      </c>
      <c r="L72" s="31">
        <v>0</v>
      </c>
      <c r="M72" s="24">
        <f>ROUND(G72*L72,P4)</f>
        <v>0</v>
      </c>
      <c r="N72" s="25" t="s">
        <v>185</v>
      </c>
      <c r="O72" s="32">
        <f>M72*AA72</f>
        <v>0</v>
      </c>
      <c r="P72" s="1">
        <v>3</v>
      </c>
      <c r="AA72" s="1">
        <f>IF(P72=1,$O$3,IF(P72=2,$O$4,$O$5))</f>
        <v>0</v>
      </c>
    </row>
    <row r="73">
      <c r="A73" s="1" t="s">
        <v>171</v>
      </c>
      <c r="E73" s="27" t="s">
        <v>1790</v>
      </c>
    </row>
    <row r="74">
      <c r="A74" s="1" t="s">
        <v>172</v>
      </c>
    </row>
    <row r="75">
      <c r="A75" s="1" t="s">
        <v>173</v>
      </c>
      <c r="E75" s="27" t="s">
        <v>167</v>
      </c>
    </row>
    <row r="76" ht="25.5">
      <c r="A76" s="1" t="s">
        <v>165</v>
      </c>
      <c r="B76" s="1">
        <v>18</v>
      </c>
      <c r="C76" s="26" t="s">
        <v>2289</v>
      </c>
      <c r="D76" t="s">
        <v>167</v>
      </c>
      <c r="E76" s="27" t="s">
        <v>2290</v>
      </c>
      <c r="F76" s="28" t="s">
        <v>192</v>
      </c>
      <c r="G76" s="29">
        <v>55</v>
      </c>
      <c r="H76" s="28">
        <v>0</v>
      </c>
      <c r="I76" s="30">
        <f>ROUND(G76*H76,P4)</f>
        <v>0</v>
      </c>
      <c r="L76" s="31">
        <v>0</v>
      </c>
      <c r="M76" s="24">
        <f>ROUND(G76*L76,P4)</f>
        <v>0</v>
      </c>
      <c r="N76" s="25" t="s">
        <v>185</v>
      </c>
      <c r="O76" s="32">
        <f>M76*AA76</f>
        <v>0</v>
      </c>
      <c r="P76" s="1">
        <v>3</v>
      </c>
      <c r="AA76" s="1">
        <f>IF(P76=1,$O$3,IF(P76=2,$O$4,$O$5))</f>
        <v>0</v>
      </c>
    </row>
    <row r="77" ht="25.5">
      <c r="A77" s="1" t="s">
        <v>171</v>
      </c>
      <c r="E77" s="27" t="s">
        <v>2290</v>
      </c>
    </row>
    <row r="78">
      <c r="A78" s="1" t="s">
        <v>172</v>
      </c>
    </row>
    <row r="79">
      <c r="A79" s="1" t="s">
        <v>173</v>
      </c>
      <c r="E79" s="27" t="s">
        <v>167</v>
      </c>
    </row>
    <row r="80" ht="25.5">
      <c r="A80" s="1" t="s">
        <v>165</v>
      </c>
      <c r="B80" s="1">
        <v>20</v>
      </c>
      <c r="C80" s="26" t="s">
        <v>1795</v>
      </c>
      <c r="D80" t="s">
        <v>167</v>
      </c>
      <c r="E80" s="27" t="s">
        <v>1796</v>
      </c>
      <c r="F80" s="28" t="s">
        <v>192</v>
      </c>
      <c r="G80" s="29">
        <v>25</v>
      </c>
      <c r="H80" s="28">
        <v>0</v>
      </c>
      <c r="I80" s="30">
        <f>ROUND(G80*H80,P4)</f>
        <v>0</v>
      </c>
      <c r="L80" s="31">
        <v>0</v>
      </c>
      <c r="M80" s="24">
        <f>ROUND(G80*L80,P4)</f>
        <v>0</v>
      </c>
      <c r="N80" s="25" t="s">
        <v>185</v>
      </c>
      <c r="O80" s="32">
        <f>M80*AA80</f>
        <v>0</v>
      </c>
      <c r="P80" s="1">
        <v>3</v>
      </c>
      <c r="AA80" s="1">
        <f>IF(P80=1,$O$3,IF(P80=2,$O$4,$O$5))</f>
        <v>0</v>
      </c>
    </row>
    <row r="81" ht="25.5">
      <c r="A81" s="1" t="s">
        <v>171</v>
      </c>
      <c r="E81" s="27" t="s">
        <v>1796</v>
      </c>
    </row>
    <row r="82">
      <c r="A82" s="1" t="s">
        <v>172</v>
      </c>
    </row>
    <row r="83">
      <c r="A83" s="1" t="s">
        <v>173</v>
      </c>
      <c r="E83" s="27" t="s">
        <v>167</v>
      </c>
    </row>
    <row r="84" ht="25.5">
      <c r="A84" s="1" t="s">
        <v>165</v>
      </c>
      <c r="B84" s="1">
        <v>16</v>
      </c>
      <c r="C84" s="26" t="s">
        <v>287</v>
      </c>
      <c r="D84" t="s">
        <v>167</v>
      </c>
      <c r="E84" s="27" t="s">
        <v>408</v>
      </c>
      <c r="F84" s="28" t="s">
        <v>192</v>
      </c>
      <c r="G84" s="29">
        <v>73</v>
      </c>
      <c r="H84" s="28">
        <v>0</v>
      </c>
      <c r="I84" s="30">
        <f>ROUND(G84*H84,P4)</f>
        <v>0</v>
      </c>
      <c r="L84" s="31">
        <v>0</v>
      </c>
      <c r="M84" s="24">
        <f>ROUND(G84*L84,P4)</f>
        <v>0</v>
      </c>
      <c r="N84" s="25" t="s">
        <v>185</v>
      </c>
      <c r="O84" s="32">
        <f>M84*AA84</f>
        <v>0</v>
      </c>
      <c r="P84" s="1">
        <v>3</v>
      </c>
      <c r="AA84" s="1">
        <f>IF(P84=1,$O$3,IF(P84=2,$O$4,$O$5))</f>
        <v>0</v>
      </c>
    </row>
    <row r="85" ht="25.5">
      <c r="A85" s="1" t="s">
        <v>171</v>
      </c>
      <c r="E85" s="27" t="s">
        <v>408</v>
      </c>
    </row>
    <row r="86">
      <c r="A86" s="1" t="s">
        <v>172</v>
      </c>
    </row>
    <row r="87">
      <c r="A87" s="1" t="s">
        <v>173</v>
      </c>
      <c r="E87" s="27" t="s">
        <v>167</v>
      </c>
    </row>
    <row r="88" ht="25.5">
      <c r="A88" s="1" t="s">
        <v>165</v>
      </c>
      <c r="B88" s="1">
        <v>13</v>
      </c>
      <c r="C88" s="26" t="s">
        <v>323</v>
      </c>
      <c r="D88" t="s">
        <v>167</v>
      </c>
      <c r="E88" s="27" t="s">
        <v>324</v>
      </c>
      <c r="F88" s="28" t="s">
        <v>201</v>
      </c>
      <c r="G88" s="29">
        <v>8</v>
      </c>
      <c r="H88" s="28">
        <v>0</v>
      </c>
      <c r="I88" s="30">
        <f>ROUND(G88*H88,P4)</f>
        <v>0</v>
      </c>
      <c r="L88" s="31">
        <v>0</v>
      </c>
      <c r="M88" s="24">
        <f>ROUND(G88*L88,P4)</f>
        <v>0</v>
      </c>
      <c r="N88" s="25" t="s">
        <v>185</v>
      </c>
      <c r="O88" s="32">
        <f>M88*AA88</f>
        <v>0</v>
      </c>
      <c r="P88" s="1">
        <v>3</v>
      </c>
      <c r="AA88" s="1">
        <f>IF(P88=1,$O$3,IF(P88=2,$O$4,$O$5))</f>
        <v>0</v>
      </c>
    </row>
    <row r="89" ht="25.5">
      <c r="A89" s="1" t="s">
        <v>171</v>
      </c>
      <c r="E89" s="27" t="s">
        <v>324</v>
      </c>
    </row>
    <row r="90">
      <c r="A90" s="1" t="s">
        <v>172</v>
      </c>
    </row>
    <row r="91">
      <c r="A91" s="1" t="s">
        <v>173</v>
      </c>
      <c r="E91" s="27" t="s">
        <v>167</v>
      </c>
    </row>
    <row r="92">
      <c r="A92" s="1" t="s">
        <v>162</v>
      </c>
      <c r="C92" s="22" t="s">
        <v>299</v>
      </c>
      <c r="E92" s="23" t="s">
        <v>300</v>
      </c>
      <c r="L92" s="24">
        <f>SUMIFS(L93:L100,A93:A100,"P")</f>
        <v>0</v>
      </c>
      <c r="M92" s="24">
        <f>SUMIFS(M93:M100,A93:A100,"P")</f>
        <v>0</v>
      </c>
      <c r="N92" s="25"/>
    </row>
    <row r="93">
      <c r="A93" s="1" t="s">
        <v>165</v>
      </c>
      <c r="B93" s="1">
        <v>22</v>
      </c>
      <c r="C93" s="26" t="s">
        <v>303</v>
      </c>
      <c r="D93" t="s">
        <v>167</v>
      </c>
      <c r="E93" s="27" t="s">
        <v>2291</v>
      </c>
      <c r="F93" s="28" t="s">
        <v>201</v>
      </c>
      <c r="G93" s="29">
        <v>40</v>
      </c>
      <c r="H93" s="28">
        <v>0</v>
      </c>
      <c r="I93" s="30">
        <f>ROUND(G93*H93,P4)</f>
        <v>0</v>
      </c>
      <c r="L93" s="31">
        <v>0</v>
      </c>
      <c r="M93" s="24">
        <f>ROUND(G93*L93,P4)</f>
        <v>0</v>
      </c>
      <c r="N93" s="25" t="s">
        <v>185</v>
      </c>
      <c r="O93" s="32">
        <f>M93*AA93</f>
        <v>0</v>
      </c>
      <c r="P93" s="1">
        <v>3</v>
      </c>
      <c r="AA93" s="1">
        <f>IF(P93=1,$O$3,IF(P93=2,$O$4,$O$5))</f>
        <v>0</v>
      </c>
    </row>
    <row r="94">
      <c r="A94" s="1" t="s">
        <v>171</v>
      </c>
      <c r="E94" s="27" t="s">
        <v>2291</v>
      </c>
    </row>
    <row r="95">
      <c r="A95" s="1" t="s">
        <v>172</v>
      </c>
    </row>
    <row r="96">
      <c r="A96" s="1" t="s">
        <v>173</v>
      </c>
      <c r="E96" s="27" t="s">
        <v>167</v>
      </c>
    </row>
    <row r="97">
      <c r="A97" s="1" t="s">
        <v>165</v>
      </c>
      <c r="B97" s="1">
        <v>21</v>
      </c>
      <c r="C97" s="26" t="s">
        <v>311</v>
      </c>
      <c r="D97" t="s">
        <v>167</v>
      </c>
      <c r="E97" s="27" t="s">
        <v>2292</v>
      </c>
      <c r="F97" s="28" t="s">
        <v>201</v>
      </c>
      <c r="G97" s="29">
        <v>4</v>
      </c>
      <c r="H97" s="28">
        <v>0</v>
      </c>
      <c r="I97" s="30">
        <f>ROUND(G97*H97,P4)</f>
        <v>0</v>
      </c>
      <c r="L97" s="31">
        <v>0</v>
      </c>
      <c r="M97" s="24">
        <f>ROUND(G97*L97,P4)</f>
        <v>0</v>
      </c>
      <c r="N97" s="25" t="s">
        <v>185</v>
      </c>
      <c r="O97" s="32">
        <f>M97*AA97</f>
        <v>0</v>
      </c>
      <c r="P97" s="1">
        <v>3</v>
      </c>
      <c r="AA97" s="1">
        <f>IF(P97=1,$O$3,IF(P97=2,$O$4,$O$5))</f>
        <v>0</v>
      </c>
    </row>
    <row r="98">
      <c r="A98" s="1" t="s">
        <v>171</v>
      </c>
      <c r="E98" s="27" t="s">
        <v>2292</v>
      </c>
    </row>
    <row r="99">
      <c r="A99" s="1" t="s">
        <v>172</v>
      </c>
    </row>
    <row r="100">
      <c r="A100" s="1" t="s">
        <v>173</v>
      </c>
      <c r="E100" s="27" t="s">
        <v>167</v>
      </c>
    </row>
    <row r="101">
      <c r="A101" s="1" t="s">
        <v>162</v>
      </c>
      <c r="C101" s="22" t="s">
        <v>180</v>
      </c>
      <c r="E101" s="23" t="s">
        <v>181</v>
      </c>
      <c r="L101" s="24">
        <f>SUMIFS(L102:L105,A102:A105,"P")</f>
        <v>0</v>
      </c>
      <c r="M101" s="24">
        <f>SUMIFS(M102:M105,A102:A105,"P")</f>
        <v>0</v>
      </c>
      <c r="N101" s="25"/>
    </row>
    <row r="102" ht="25.5">
      <c r="A102" s="1" t="s">
        <v>165</v>
      </c>
      <c r="B102" s="1">
        <v>23</v>
      </c>
      <c r="C102" s="26" t="s">
        <v>182</v>
      </c>
      <c r="D102" t="s">
        <v>167</v>
      </c>
      <c r="E102" s="27" t="s">
        <v>183</v>
      </c>
      <c r="F102" s="28" t="s">
        <v>184</v>
      </c>
      <c r="G102" s="29">
        <v>15</v>
      </c>
      <c r="H102" s="28">
        <v>0</v>
      </c>
      <c r="I102" s="30">
        <f>ROUND(G102*H102,P4)</f>
        <v>0</v>
      </c>
      <c r="L102" s="31">
        <v>0</v>
      </c>
      <c r="M102" s="24">
        <f>ROUND(G102*L102,P4)</f>
        <v>0</v>
      </c>
      <c r="N102" s="25" t="s">
        <v>185</v>
      </c>
      <c r="O102" s="32">
        <f>M102*AA102</f>
        <v>0</v>
      </c>
      <c r="P102" s="1">
        <v>3</v>
      </c>
      <c r="AA102" s="1">
        <f>IF(P102=1,$O$3,IF(P102=2,$O$4,$O$5))</f>
        <v>0</v>
      </c>
    </row>
    <row r="103" ht="25.5">
      <c r="A103" s="1" t="s">
        <v>171</v>
      </c>
      <c r="E103" s="27" t="s">
        <v>183</v>
      </c>
    </row>
    <row r="104">
      <c r="A104" s="1" t="s">
        <v>172</v>
      </c>
    </row>
    <row r="105">
      <c r="A105" s="1" t="s">
        <v>173</v>
      </c>
      <c r="E105" s="27" t="s">
        <v>167</v>
      </c>
    </row>
  </sheetData>
  <sheetProtection sheet="1" objects="1" scenarios="1" spinCount="100000" saltValue="hTvApNCscYKFyv2y2ogCOBASnWUMX7x9PPquezTS5XTI00FoEO+a+JDzavNZBon31uNSAzRWgHZBY/lIaKikfA==" hashValue="xl4k/Zs5lz4rElEX2j4J9PwnuEEcQnEcfusqTXBGxJniRaw/Uic/6YarKA5F961tsVkh7aQYFEvXKGbvAhrAD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COUNTIFS(L8:L169,"=0",A8:A169,"P")+COUNTIFS(L8:L169,"",A8:A169,"P")+SUM(Q8:Q169)</f>
        <v>0</v>
      </c>
    </row>
    <row r="8">
      <c r="A8" s="1" t="s">
        <v>160</v>
      </c>
      <c r="C8" s="22" t="s">
        <v>2293</v>
      </c>
      <c r="E8" s="23" t="s">
        <v>57</v>
      </c>
      <c r="L8" s="24">
        <f>L9+L14+L151+L160</f>
        <v>0</v>
      </c>
      <c r="M8" s="24">
        <f>M9+M14+M151+M160</f>
        <v>0</v>
      </c>
      <c r="N8" s="25"/>
    </row>
    <row r="9">
      <c r="A9" s="1" t="s">
        <v>162</v>
      </c>
      <c r="C9" s="22" t="s">
        <v>197</v>
      </c>
      <c r="E9" s="23" t="s">
        <v>198</v>
      </c>
      <c r="L9" s="24">
        <f>SUMIFS(L10:L13,A10:A13,"P")</f>
        <v>0</v>
      </c>
      <c r="M9" s="24">
        <f>SUMIFS(M10:M13,A10:A13,"P")</f>
        <v>0</v>
      </c>
      <c r="N9" s="25"/>
    </row>
    <row r="10" ht="25.5">
      <c r="A10" s="1" t="s">
        <v>165</v>
      </c>
      <c r="B10" s="1">
        <v>1</v>
      </c>
      <c r="C10" s="26" t="s">
        <v>1757</v>
      </c>
      <c r="D10" t="s">
        <v>167</v>
      </c>
      <c r="E10" s="27" t="s">
        <v>1758</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1758</v>
      </c>
    </row>
    <row r="12">
      <c r="A12" s="1" t="s">
        <v>172</v>
      </c>
    </row>
    <row r="13">
      <c r="A13" s="1" t="s">
        <v>173</v>
      </c>
      <c r="E13" s="27" t="s">
        <v>167</v>
      </c>
    </row>
    <row r="14">
      <c r="A14" s="1" t="s">
        <v>162</v>
      </c>
      <c r="C14" s="22" t="s">
        <v>224</v>
      </c>
      <c r="E14" s="23" t="s">
        <v>225</v>
      </c>
      <c r="L14" s="24">
        <f>SUMIFS(L15:L150,A15:A150,"P")</f>
        <v>0</v>
      </c>
      <c r="M14" s="24">
        <f>SUMIFS(M15:M150,A15:A150,"P")</f>
        <v>0</v>
      </c>
      <c r="N14" s="25"/>
    </row>
    <row r="15" ht="25.5">
      <c r="A15" s="1" t="s">
        <v>165</v>
      </c>
      <c r="B15" s="1">
        <v>9</v>
      </c>
      <c r="C15" s="26" t="s">
        <v>166</v>
      </c>
      <c r="D15" t="s">
        <v>167</v>
      </c>
      <c r="E15" s="27" t="s">
        <v>2294</v>
      </c>
      <c r="F15" s="28" t="s">
        <v>201</v>
      </c>
      <c r="G15" s="29">
        <v>9</v>
      </c>
      <c r="H15" s="28">
        <v>0</v>
      </c>
      <c r="I15" s="30">
        <f>ROUND(G15*H15,P4)</f>
        <v>0</v>
      </c>
      <c r="L15" s="31">
        <v>0</v>
      </c>
      <c r="M15" s="24">
        <f>ROUND(G15*L15,P4)</f>
        <v>0</v>
      </c>
      <c r="N15" s="25" t="s">
        <v>170</v>
      </c>
      <c r="O15" s="32">
        <f>M15*AA15</f>
        <v>0</v>
      </c>
      <c r="P15" s="1">
        <v>3</v>
      </c>
      <c r="AA15" s="1">
        <f>IF(P15=1,$O$3,IF(P15=2,$O$4,$O$5))</f>
        <v>0</v>
      </c>
    </row>
    <row r="16" ht="25.5">
      <c r="A16" s="1" t="s">
        <v>171</v>
      </c>
      <c r="E16" s="27" t="s">
        <v>2294</v>
      </c>
    </row>
    <row r="17">
      <c r="A17" s="1" t="s">
        <v>172</v>
      </c>
    </row>
    <row r="18">
      <c r="A18" s="1" t="s">
        <v>173</v>
      </c>
      <c r="E18" s="27" t="s">
        <v>167</v>
      </c>
    </row>
    <row r="19">
      <c r="A19" s="1" t="s">
        <v>165</v>
      </c>
      <c r="B19" s="1">
        <v>10</v>
      </c>
      <c r="C19" s="26" t="s">
        <v>174</v>
      </c>
      <c r="D19" t="s">
        <v>167</v>
      </c>
      <c r="E19" s="27" t="s">
        <v>2295</v>
      </c>
      <c r="F19" s="28" t="s">
        <v>201</v>
      </c>
      <c r="G19" s="29">
        <v>9</v>
      </c>
      <c r="H19" s="28">
        <v>0</v>
      </c>
      <c r="I19" s="30">
        <f>ROUND(G19*H19,P4)</f>
        <v>0</v>
      </c>
      <c r="L19" s="31">
        <v>0</v>
      </c>
      <c r="M19" s="24">
        <f>ROUND(G19*L19,P4)</f>
        <v>0</v>
      </c>
      <c r="N19" s="25" t="s">
        <v>170</v>
      </c>
      <c r="O19" s="32">
        <f>M19*AA19</f>
        <v>0</v>
      </c>
      <c r="P19" s="1">
        <v>3</v>
      </c>
      <c r="AA19" s="1">
        <f>IF(P19=1,$O$3,IF(P19=2,$O$4,$O$5))</f>
        <v>0</v>
      </c>
    </row>
    <row r="20">
      <c r="A20" s="1" t="s">
        <v>171</v>
      </c>
      <c r="E20" s="27" t="s">
        <v>2295</v>
      </c>
    </row>
    <row r="21">
      <c r="A21" s="1" t="s">
        <v>172</v>
      </c>
    </row>
    <row r="22">
      <c r="A22" s="1" t="s">
        <v>173</v>
      </c>
      <c r="E22" s="27" t="s">
        <v>167</v>
      </c>
    </row>
    <row r="23">
      <c r="A23" s="1" t="s">
        <v>165</v>
      </c>
      <c r="B23" s="1">
        <v>12</v>
      </c>
      <c r="C23" s="26" t="s">
        <v>178</v>
      </c>
      <c r="D23" t="s">
        <v>167</v>
      </c>
      <c r="E23" s="27" t="s">
        <v>2296</v>
      </c>
      <c r="F23" s="28" t="s">
        <v>201</v>
      </c>
      <c r="G23" s="29">
        <v>15</v>
      </c>
      <c r="H23" s="28">
        <v>0</v>
      </c>
      <c r="I23" s="30">
        <f>ROUND(G23*H23,P4)</f>
        <v>0</v>
      </c>
      <c r="L23" s="31">
        <v>0</v>
      </c>
      <c r="M23" s="24">
        <f>ROUND(G23*L23,P4)</f>
        <v>0</v>
      </c>
      <c r="N23" s="25" t="s">
        <v>170</v>
      </c>
      <c r="O23" s="32">
        <f>M23*AA23</f>
        <v>0</v>
      </c>
      <c r="P23" s="1">
        <v>3</v>
      </c>
      <c r="AA23" s="1">
        <f>IF(P23=1,$O$3,IF(P23=2,$O$4,$O$5))</f>
        <v>0</v>
      </c>
    </row>
    <row r="24">
      <c r="A24" s="1" t="s">
        <v>171</v>
      </c>
      <c r="E24" s="27" t="s">
        <v>2296</v>
      </c>
    </row>
    <row r="25">
      <c r="A25" s="1" t="s">
        <v>172</v>
      </c>
    </row>
    <row r="26">
      <c r="A26" s="1" t="s">
        <v>173</v>
      </c>
      <c r="E26" s="27" t="s">
        <v>167</v>
      </c>
    </row>
    <row r="27">
      <c r="A27" s="1" t="s">
        <v>165</v>
      </c>
      <c r="B27" s="1">
        <v>16</v>
      </c>
      <c r="C27" s="26" t="s">
        <v>194</v>
      </c>
      <c r="D27" t="s">
        <v>167</v>
      </c>
      <c r="E27" s="27" t="s">
        <v>2297</v>
      </c>
      <c r="F27" s="28" t="s">
        <v>201</v>
      </c>
      <c r="G27" s="29">
        <v>15</v>
      </c>
      <c r="H27" s="28">
        <v>0</v>
      </c>
      <c r="I27" s="30">
        <f>ROUND(G27*H27,P4)</f>
        <v>0</v>
      </c>
      <c r="L27" s="31">
        <v>0</v>
      </c>
      <c r="M27" s="24">
        <f>ROUND(G27*L27,P4)</f>
        <v>0</v>
      </c>
      <c r="N27" s="25" t="s">
        <v>170</v>
      </c>
      <c r="O27" s="32">
        <f>M27*AA27</f>
        <v>0</v>
      </c>
      <c r="P27" s="1">
        <v>3</v>
      </c>
      <c r="AA27" s="1">
        <f>IF(P27=1,$O$3,IF(P27=2,$O$4,$O$5))</f>
        <v>0</v>
      </c>
    </row>
    <row r="28">
      <c r="A28" s="1" t="s">
        <v>171</v>
      </c>
      <c r="E28" s="27" t="s">
        <v>2297</v>
      </c>
    </row>
    <row r="29">
      <c r="A29" s="1" t="s">
        <v>172</v>
      </c>
    </row>
    <row r="30">
      <c r="A30" s="1" t="s">
        <v>173</v>
      </c>
      <c r="E30" s="27" t="s">
        <v>167</v>
      </c>
    </row>
    <row r="31">
      <c r="A31" s="1" t="s">
        <v>165</v>
      </c>
      <c r="B31" s="1">
        <v>5</v>
      </c>
      <c r="C31" s="26" t="s">
        <v>376</v>
      </c>
      <c r="D31" t="s">
        <v>167</v>
      </c>
      <c r="E31" s="27" t="s">
        <v>2298</v>
      </c>
      <c r="F31" s="28" t="s">
        <v>201</v>
      </c>
      <c r="G31" s="29">
        <v>40</v>
      </c>
      <c r="H31" s="28">
        <v>0</v>
      </c>
      <c r="I31" s="30">
        <f>ROUND(G31*H31,P4)</f>
        <v>0</v>
      </c>
      <c r="L31" s="31">
        <v>0</v>
      </c>
      <c r="M31" s="24">
        <f>ROUND(G31*L31,P4)</f>
        <v>0</v>
      </c>
      <c r="N31" s="25" t="s">
        <v>170</v>
      </c>
      <c r="O31" s="32">
        <f>M31*AA31</f>
        <v>0</v>
      </c>
      <c r="P31" s="1">
        <v>3</v>
      </c>
      <c r="AA31" s="1">
        <f>IF(P31=1,$O$3,IF(P31=2,$O$4,$O$5))</f>
        <v>0</v>
      </c>
    </row>
    <row r="32">
      <c r="A32" s="1" t="s">
        <v>171</v>
      </c>
      <c r="E32" s="27" t="s">
        <v>2298</v>
      </c>
    </row>
    <row r="33">
      <c r="A33" s="1" t="s">
        <v>172</v>
      </c>
    </row>
    <row r="34">
      <c r="A34" s="1" t="s">
        <v>173</v>
      </c>
      <c r="E34" s="27" t="s">
        <v>167</v>
      </c>
    </row>
    <row r="35">
      <c r="A35" s="1" t="s">
        <v>165</v>
      </c>
      <c r="B35" s="1">
        <v>19</v>
      </c>
      <c r="C35" s="26" t="s">
        <v>378</v>
      </c>
      <c r="D35" t="s">
        <v>167</v>
      </c>
      <c r="E35" s="27" t="s">
        <v>2299</v>
      </c>
      <c r="F35" s="28" t="s">
        <v>201</v>
      </c>
      <c r="G35" s="29">
        <v>3</v>
      </c>
      <c r="H35" s="28">
        <v>0</v>
      </c>
      <c r="I35" s="30">
        <f>ROUND(G35*H35,P4)</f>
        <v>0</v>
      </c>
      <c r="L35" s="31">
        <v>0</v>
      </c>
      <c r="M35" s="24">
        <f>ROUND(G35*L35,P4)</f>
        <v>0</v>
      </c>
      <c r="N35" s="25" t="s">
        <v>170</v>
      </c>
      <c r="O35" s="32">
        <f>M35*AA35</f>
        <v>0</v>
      </c>
      <c r="P35" s="1">
        <v>3</v>
      </c>
      <c r="AA35" s="1">
        <f>IF(P35=1,$O$3,IF(P35=2,$O$4,$O$5))</f>
        <v>0</v>
      </c>
    </row>
    <row r="36">
      <c r="A36" s="1" t="s">
        <v>171</v>
      </c>
      <c r="E36" s="27" t="s">
        <v>2299</v>
      </c>
    </row>
    <row r="37">
      <c r="A37" s="1" t="s">
        <v>172</v>
      </c>
    </row>
    <row r="38">
      <c r="A38" s="1" t="s">
        <v>173</v>
      </c>
      <c r="E38" s="27" t="s">
        <v>167</v>
      </c>
    </row>
    <row r="39" ht="25.5">
      <c r="A39" s="1" t="s">
        <v>165</v>
      </c>
      <c r="B39" s="1">
        <v>23</v>
      </c>
      <c r="C39" s="26" t="s">
        <v>382</v>
      </c>
      <c r="D39" t="s">
        <v>167</v>
      </c>
      <c r="E39" s="27" t="s">
        <v>2300</v>
      </c>
      <c r="F39" s="28" t="s">
        <v>201</v>
      </c>
      <c r="G39" s="29">
        <v>9</v>
      </c>
      <c r="H39" s="28">
        <v>0</v>
      </c>
      <c r="I39" s="30">
        <f>ROUND(G39*H39,P4)</f>
        <v>0</v>
      </c>
      <c r="L39" s="31">
        <v>0</v>
      </c>
      <c r="M39" s="24">
        <f>ROUND(G39*L39,P4)</f>
        <v>0</v>
      </c>
      <c r="N39" s="25" t="s">
        <v>170</v>
      </c>
      <c r="O39" s="32">
        <f>M39*AA39</f>
        <v>0</v>
      </c>
      <c r="P39" s="1">
        <v>3</v>
      </c>
      <c r="AA39" s="1">
        <f>IF(P39=1,$O$3,IF(P39=2,$O$4,$O$5))</f>
        <v>0</v>
      </c>
    </row>
    <row r="40" ht="25.5">
      <c r="A40" s="1" t="s">
        <v>171</v>
      </c>
      <c r="E40" s="27" t="s">
        <v>2300</v>
      </c>
    </row>
    <row r="41">
      <c r="A41" s="1" t="s">
        <v>172</v>
      </c>
    </row>
    <row r="42">
      <c r="A42" s="1" t="s">
        <v>173</v>
      </c>
      <c r="E42" s="27" t="s">
        <v>167</v>
      </c>
    </row>
    <row r="43">
      <c r="A43" s="1" t="s">
        <v>165</v>
      </c>
      <c r="B43" s="1">
        <v>3</v>
      </c>
      <c r="C43" s="26" t="s">
        <v>386</v>
      </c>
      <c r="D43" t="s">
        <v>167</v>
      </c>
      <c r="E43" s="27" t="s">
        <v>2301</v>
      </c>
      <c r="F43" s="28" t="s">
        <v>201</v>
      </c>
      <c r="G43" s="29">
        <v>20</v>
      </c>
      <c r="H43" s="28">
        <v>0</v>
      </c>
      <c r="I43" s="30">
        <f>ROUND(G43*H43,P4)</f>
        <v>0</v>
      </c>
      <c r="L43" s="31">
        <v>0</v>
      </c>
      <c r="M43" s="24">
        <f>ROUND(G43*L43,P4)</f>
        <v>0</v>
      </c>
      <c r="N43" s="25" t="s">
        <v>170</v>
      </c>
      <c r="O43" s="32">
        <f>M43*AA43</f>
        <v>0</v>
      </c>
      <c r="P43" s="1">
        <v>3</v>
      </c>
      <c r="AA43" s="1">
        <f>IF(P43=1,$O$3,IF(P43=2,$O$4,$O$5))</f>
        <v>0</v>
      </c>
    </row>
    <row r="44">
      <c r="A44" s="1" t="s">
        <v>171</v>
      </c>
      <c r="E44" s="27" t="s">
        <v>2301</v>
      </c>
    </row>
    <row r="45">
      <c r="A45" s="1" t="s">
        <v>172</v>
      </c>
    </row>
    <row r="46">
      <c r="A46" s="1" t="s">
        <v>173</v>
      </c>
      <c r="E46" s="27" t="s">
        <v>167</v>
      </c>
    </row>
    <row r="47">
      <c r="A47" s="1" t="s">
        <v>165</v>
      </c>
      <c r="B47" s="1">
        <v>35</v>
      </c>
      <c r="C47" s="26" t="s">
        <v>2302</v>
      </c>
      <c r="D47" t="s">
        <v>167</v>
      </c>
      <c r="E47" s="27" t="s">
        <v>327</v>
      </c>
      <c r="F47" s="28" t="s">
        <v>328</v>
      </c>
      <c r="G47" s="29">
        <v>1</v>
      </c>
      <c r="H47" s="28">
        <v>0</v>
      </c>
      <c r="I47" s="30">
        <f>ROUND(G47*H47,P4)</f>
        <v>0</v>
      </c>
      <c r="L47" s="31">
        <v>0</v>
      </c>
      <c r="M47" s="24">
        <f>ROUND(G47*L47,P4)</f>
        <v>0</v>
      </c>
      <c r="N47" s="25" t="s">
        <v>170</v>
      </c>
      <c r="O47" s="32">
        <f>M47*AA47</f>
        <v>0</v>
      </c>
      <c r="P47" s="1">
        <v>3</v>
      </c>
      <c r="AA47" s="1">
        <f>IF(P47=1,$O$3,IF(P47=2,$O$4,$O$5))</f>
        <v>0</v>
      </c>
    </row>
    <row r="48">
      <c r="A48" s="1" t="s">
        <v>171</v>
      </c>
      <c r="E48" s="27" t="s">
        <v>327</v>
      </c>
    </row>
    <row r="49">
      <c r="A49" s="1" t="s">
        <v>172</v>
      </c>
    </row>
    <row r="50">
      <c r="A50" s="1" t="s">
        <v>173</v>
      </c>
      <c r="E50" s="27" t="s">
        <v>167</v>
      </c>
    </row>
    <row r="51">
      <c r="A51" s="1" t="s">
        <v>165</v>
      </c>
      <c r="B51" s="1">
        <v>34</v>
      </c>
      <c r="C51" s="26" t="s">
        <v>226</v>
      </c>
      <c r="D51" t="s">
        <v>167</v>
      </c>
      <c r="E51" s="27" t="s">
        <v>227</v>
      </c>
      <c r="F51" s="28" t="s">
        <v>228</v>
      </c>
      <c r="G51" s="29">
        <v>6</v>
      </c>
      <c r="H51" s="28">
        <v>0</v>
      </c>
      <c r="I51" s="30">
        <f>ROUND(G51*H51,P4)</f>
        <v>0</v>
      </c>
      <c r="L51" s="31">
        <v>0</v>
      </c>
      <c r="M51" s="24">
        <f>ROUND(G51*L51,P4)</f>
        <v>0</v>
      </c>
      <c r="N51" s="25" t="s">
        <v>170</v>
      </c>
      <c r="O51" s="32">
        <f>M51*AA51</f>
        <v>0</v>
      </c>
      <c r="P51" s="1">
        <v>3</v>
      </c>
      <c r="AA51" s="1">
        <f>IF(P51=1,$O$3,IF(P51=2,$O$4,$O$5))</f>
        <v>0</v>
      </c>
    </row>
    <row r="52">
      <c r="A52" s="1" t="s">
        <v>171</v>
      </c>
      <c r="E52" s="27" t="s">
        <v>227</v>
      </c>
    </row>
    <row r="53">
      <c r="A53" s="1" t="s">
        <v>172</v>
      </c>
    </row>
    <row r="54">
      <c r="A54" s="1" t="s">
        <v>173</v>
      </c>
      <c r="E54" s="27" t="s">
        <v>167</v>
      </c>
    </row>
    <row r="55" ht="25.5">
      <c r="A55" s="1" t="s">
        <v>165</v>
      </c>
      <c r="B55" s="1">
        <v>26</v>
      </c>
      <c r="C55" s="26" t="s">
        <v>1851</v>
      </c>
      <c r="D55" t="s">
        <v>167</v>
      </c>
      <c r="E55" s="27" t="s">
        <v>1852</v>
      </c>
      <c r="F55" s="28" t="s">
        <v>1485</v>
      </c>
      <c r="G55" s="29">
        <v>3</v>
      </c>
      <c r="H55" s="28">
        <v>0</v>
      </c>
      <c r="I55" s="30">
        <f>ROUND(G55*H55,P4)</f>
        <v>0</v>
      </c>
      <c r="L55" s="31">
        <v>0</v>
      </c>
      <c r="M55" s="24">
        <f>ROUND(G55*L55,P4)</f>
        <v>0</v>
      </c>
      <c r="N55" s="25" t="s">
        <v>170</v>
      </c>
      <c r="O55" s="32">
        <f>M55*AA55</f>
        <v>0</v>
      </c>
      <c r="P55" s="1">
        <v>3</v>
      </c>
      <c r="AA55" s="1">
        <f>IF(P55=1,$O$3,IF(P55=2,$O$4,$O$5))</f>
        <v>0</v>
      </c>
    </row>
    <row r="56" ht="25.5">
      <c r="A56" s="1" t="s">
        <v>171</v>
      </c>
      <c r="E56" s="27" t="s">
        <v>1852</v>
      </c>
    </row>
    <row r="57">
      <c r="A57" s="1" t="s">
        <v>172</v>
      </c>
    </row>
    <row r="58">
      <c r="A58" s="1" t="s">
        <v>173</v>
      </c>
      <c r="E58" s="27" t="s">
        <v>167</v>
      </c>
    </row>
    <row r="59">
      <c r="A59" s="1" t="s">
        <v>165</v>
      </c>
      <c r="B59" s="1">
        <v>17</v>
      </c>
      <c r="C59" s="26" t="s">
        <v>1857</v>
      </c>
      <c r="D59" t="s">
        <v>167</v>
      </c>
      <c r="E59" s="27" t="s">
        <v>1858</v>
      </c>
      <c r="F59" s="28" t="s">
        <v>331</v>
      </c>
      <c r="G59" s="29">
        <v>8.5</v>
      </c>
      <c r="H59" s="28">
        <v>0</v>
      </c>
      <c r="I59" s="30">
        <f>ROUND(G59*H59,P4)</f>
        <v>0</v>
      </c>
      <c r="L59" s="31">
        <v>0</v>
      </c>
      <c r="M59" s="24">
        <f>ROUND(G59*L59,P4)</f>
        <v>0</v>
      </c>
      <c r="N59" s="25" t="s">
        <v>185</v>
      </c>
      <c r="O59" s="32">
        <f>M59*AA59</f>
        <v>0</v>
      </c>
      <c r="P59" s="1">
        <v>3</v>
      </c>
      <c r="AA59" s="1">
        <f>IF(P59=1,$O$3,IF(P59=2,$O$4,$O$5))</f>
        <v>0</v>
      </c>
    </row>
    <row r="60">
      <c r="A60" s="1" t="s">
        <v>171</v>
      </c>
      <c r="E60" s="27" t="s">
        <v>1858</v>
      </c>
    </row>
    <row r="61">
      <c r="A61" s="1" t="s">
        <v>172</v>
      </c>
    </row>
    <row r="62">
      <c r="A62" s="1" t="s">
        <v>173</v>
      </c>
      <c r="E62" s="27" t="s">
        <v>167</v>
      </c>
    </row>
    <row r="63">
      <c r="A63" s="1" t="s">
        <v>165</v>
      </c>
      <c r="B63" s="1">
        <v>20</v>
      </c>
      <c r="C63" s="26" t="s">
        <v>1859</v>
      </c>
      <c r="D63" t="s">
        <v>167</v>
      </c>
      <c r="E63" s="27" t="s">
        <v>2303</v>
      </c>
      <c r="F63" s="28" t="s">
        <v>201</v>
      </c>
      <c r="G63" s="29">
        <v>3</v>
      </c>
      <c r="H63" s="28">
        <v>0.0068999999999999999</v>
      </c>
      <c r="I63" s="30">
        <f>ROUND(G63*H63,P4)</f>
        <v>0</v>
      </c>
      <c r="L63" s="31">
        <v>0</v>
      </c>
      <c r="M63" s="24">
        <f>ROUND(G63*L63,P4)</f>
        <v>0</v>
      </c>
      <c r="N63" s="25" t="s">
        <v>185</v>
      </c>
      <c r="O63" s="32">
        <f>M63*AA63</f>
        <v>0</v>
      </c>
      <c r="P63" s="1">
        <v>3</v>
      </c>
      <c r="AA63" s="1">
        <f>IF(P63=1,$O$3,IF(P63=2,$O$4,$O$5))</f>
        <v>0</v>
      </c>
    </row>
    <row r="64">
      <c r="A64" s="1" t="s">
        <v>171</v>
      </c>
      <c r="E64" s="27" t="s">
        <v>2303</v>
      </c>
    </row>
    <row r="65">
      <c r="A65" s="1" t="s">
        <v>172</v>
      </c>
    </row>
    <row r="66">
      <c r="A66" s="1" t="s">
        <v>173</v>
      </c>
      <c r="E66" s="27" t="s">
        <v>167</v>
      </c>
    </row>
    <row r="67" ht="25.5">
      <c r="A67" s="1" t="s">
        <v>165</v>
      </c>
      <c r="B67" s="1">
        <v>2</v>
      </c>
      <c r="C67" s="26" t="s">
        <v>1861</v>
      </c>
      <c r="D67" t="s">
        <v>167</v>
      </c>
      <c r="E67" s="27" t="s">
        <v>1862</v>
      </c>
      <c r="F67" s="28" t="s">
        <v>201</v>
      </c>
      <c r="G67" s="29">
        <v>20</v>
      </c>
      <c r="H67" s="28">
        <v>0</v>
      </c>
      <c r="I67" s="30">
        <f>ROUND(G67*H67,P4)</f>
        <v>0</v>
      </c>
      <c r="L67" s="31">
        <v>0</v>
      </c>
      <c r="M67" s="24">
        <f>ROUND(G67*L67,P4)</f>
        <v>0</v>
      </c>
      <c r="N67" s="25" t="s">
        <v>170</v>
      </c>
      <c r="O67" s="32">
        <f>M67*AA67</f>
        <v>0</v>
      </c>
      <c r="P67" s="1">
        <v>3</v>
      </c>
      <c r="AA67" s="1">
        <f>IF(P67=1,$O$3,IF(P67=2,$O$4,$O$5))</f>
        <v>0</v>
      </c>
    </row>
    <row r="68" ht="25.5">
      <c r="A68" s="1" t="s">
        <v>171</v>
      </c>
      <c r="E68" s="27" t="s">
        <v>1862</v>
      </c>
    </row>
    <row r="69">
      <c r="A69" s="1" t="s">
        <v>172</v>
      </c>
    </row>
    <row r="70">
      <c r="A70" s="1" t="s">
        <v>173</v>
      </c>
      <c r="E70" s="27" t="s">
        <v>167</v>
      </c>
    </row>
    <row r="71" ht="25.5">
      <c r="A71" s="1" t="s">
        <v>165</v>
      </c>
      <c r="B71" s="1">
        <v>33</v>
      </c>
      <c r="C71" s="26" t="s">
        <v>1869</v>
      </c>
      <c r="D71" t="s">
        <v>167</v>
      </c>
      <c r="E71" s="27" t="s">
        <v>1870</v>
      </c>
      <c r="F71" s="28" t="s">
        <v>201</v>
      </c>
      <c r="G71" s="29">
        <v>3</v>
      </c>
      <c r="H71" s="28">
        <v>0</v>
      </c>
      <c r="I71" s="30">
        <f>ROUND(G71*H71,P4)</f>
        <v>0</v>
      </c>
      <c r="L71" s="31">
        <v>0</v>
      </c>
      <c r="M71" s="24">
        <f>ROUND(G71*L71,P4)</f>
        <v>0</v>
      </c>
      <c r="N71" s="25" t="s">
        <v>170</v>
      </c>
      <c r="O71" s="32">
        <f>M71*AA71</f>
        <v>0</v>
      </c>
      <c r="P71" s="1">
        <v>3</v>
      </c>
      <c r="AA71" s="1">
        <f>IF(P71=1,$O$3,IF(P71=2,$O$4,$O$5))</f>
        <v>0</v>
      </c>
    </row>
    <row r="72" ht="25.5">
      <c r="A72" s="1" t="s">
        <v>171</v>
      </c>
      <c r="E72" s="27" t="s">
        <v>1870</v>
      </c>
    </row>
    <row r="73">
      <c r="A73" s="1" t="s">
        <v>172</v>
      </c>
    </row>
    <row r="74">
      <c r="A74" s="1" t="s">
        <v>173</v>
      </c>
      <c r="E74" s="27" t="s">
        <v>167</v>
      </c>
    </row>
    <row r="75">
      <c r="A75" s="1" t="s">
        <v>165</v>
      </c>
      <c r="B75" s="1">
        <v>24</v>
      </c>
      <c r="C75" s="26" t="s">
        <v>1873</v>
      </c>
      <c r="D75" t="s">
        <v>167</v>
      </c>
      <c r="E75" s="27" t="s">
        <v>1874</v>
      </c>
      <c r="F75" s="28" t="s">
        <v>201</v>
      </c>
      <c r="G75" s="29">
        <v>3</v>
      </c>
      <c r="H75" s="28">
        <v>0.00025999999999999998</v>
      </c>
      <c r="I75" s="30">
        <f>ROUND(G75*H75,P4)</f>
        <v>0</v>
      </c>
      <c r="L75" s="31">
        <v>0</v>
      </c>
      <c r="M75" s="24">
        <f>ROUND(G75*L75,P4)</f>
        <v>0</v>
      </c>
      <c r="N75" s="25" t="s">
        <v>185</v>
      </c>
      <c r="O75" s="32">
        <f>M75*AA75</f>
        <v>0</v>
      </c>
      <c r="P75" s="1">
        <v>3</v>
      </c>
      <c r="AA75" s="1">
        <f>IF(P75=1,$O$3,IF(P75=2,$O$4,$O$5))</f>
        <v>0</v>
      </c>
    </row>
    <row r="76">
      <c r="A76" s="1" t="s">
        <v>171</v>
      </c>
      <c r="E76" s="27" t="s">
        <v>1874</v>
      </c>
    </row>
    <row r="77">
      <c r="A77" s="1" t="s">
        <v>172</v>
      </c>
    </row>
    <row r="78">
      <c r="A78" s="1" t="s">
        <v>173</v>
      </c>
      <c r="E78" s="27" t="s">
        <v>167</v>
      </c>
    </row>
    <row r="79">
      <c r="A79" s="1" t="s">
        <v>165</v>
      </c>
      <c r="B79" s="1">
        <v>28</v>
      </c>
      <c r="C79" s="26" t="s">
        <v>2304</v>
      </c>
      <c r="D79" t="s">
        <v>167</v>
      </c>
      <c r="E79" s="27" t="s">
        <v>1878</v>
      </c>
      <c r="F79" s="28" t="s">
        <v>201</v>
      </c>
      <c r="G79" s="29">
        <v>3</v>
      </c>
      <c r="H79" s="28">
        <v>0</v>
      </c>
      <c r="I79" s="30">
        <f>ROUND(G79*H79,P4)</f>
        <v>0</v>
      </c>
      <c r="L79" s="31">
        <v>0</v>
      </c>
      <c r="M79" s="24">
        <f>ROUND(G79*L79,P4)</f>
        <v>0</v>
      </c>
      <c r="N79" s="25" t="s">
        <v>185</v>
      </c>
      <c r="O79" s="32">
        <f>M79*AA79</f>
        <v>0</v>
      </c>
      <c r="P79" s="1">
        <v>3</v>
      </c>
      <c r="AA79" s="1">
        <f>IF(P79=1,$O$3,IF(P79=2,$O$4,$O$5))</f>
        <v>0</v>
      </c>
    </row>
    <row r="80">
      <c r="A80" s="1" t="s">
        <v>171</v>
      </c>
      <c r="E80" s="27" t="s">
        <v>1878</v>
      </c>
    </row>
    <row r="81" ht="51">
      <c r="A81" s="1" t="s">
        <v>172</v>
      </c>
      <c r="E81" s="33" t="s">
        <v>2305</v>
      </c>
    </row>
    <row r="82">
      <c r="A82" s="1" t="s">
        <v>173</v>
      </c>
      <c r="E82" s="27" t="s">
        <v>167</v>
      </c>
    </row>
    <row r="83">
      <c r="A83" s="1" t="s">
        <v>165</v>
      </c>
      <c r="B83" s="1">
        <v>30</v>
      </c>
      <c r="C83" s="26" t="s">
        <v>1880</v>
      </c>
      <c r="D83" t="s">
        <v>167</v>
      </c>
      <c r="E83" s="27" t="s">
        <v>1881</v>
      </c>
      <c r="F83" s="28" t="s">
        <v>331</v>
      </c>
      <c r="G83" s="29">
        <v>21</v>
      </c>
      <c r="H83" s="28">
        <v>0</v>
      </c>
      <c r="I83" s="30">
        <f>ROUND(G83*H83,P4)</f>
        <v>0</v>
      </c>
      <c r="L83" s="31">
        <v>0</v>
      </c>
      <c r="M83" s="24">
        <f>ROUND(G83*L83,P4)</f>
        <v>0</v>
      </c>
      <c r="N83" s="25" t="s">
        <v>185</v>
      </c>
      <c r="O83" s="32">
        <f>M83*AA83</f>
        <v>0</v>
      </c>
      <c r="P83" s="1">
        <v>3</v>
      </c>
      <c r="AA83" s="1">
        <f>IF(P83=1,$O$3,IF(P83=2,$O$4,$O$5))</f>
        <v>0</v>
      </c>
    </row>
    <row r="84">
      <c r="A84" s="1" t="s">
        <v>171</v>
      </c>
      <c r="E84" s="27" t="s">
        <v>1881</v>
      </c>
    </row>
    <row r="85">
      <c r="A85" s="1" t="s">
        <v>172</v>
      </c>
    </row>
    <row r="86">
      <c r="A86" s="1" t="s">
        <v>173</v>
      </c>
      <c r="E86" s="27" t="s">
        <v>167</v>
      </c>
    </row>
    <row r="87">
      <c r="A87" s="1" t="s">
        <v>165</v>
      </c>
      <c r="B87" s="1">
        <v>32</v>
      </c>
      <c r="C87" s="26" t="s">
        <v>1888</v>
      </c>
      <c r="D87" t="s">
        <v>167</v>
      </c>
      <c r="E87" s="27" t="s">
        <v>1889</v>
      </c>
      <c r="F87" s="28" t="s">
        <v>201</v>
      </c>
      <c r="G87" s="29">
        <v>4</v>
      </c>
      <c r="H87" s="28">
        <v>0</v>
      </c>
      <c r="I87" s="30">
        <f>ROUND(G87*H87,P4)</f>
        <v>0</v>
      </c>
      <c r="L87" s="31">
        <v>0</v>
      </c>
      <c r="M87" s="24">
        <f>ROUND(G87*L87,P4)</f>
        <v>0</v>
      </c>
      <c r="N87" s="25" t="s">
        <v>170</v>
      </c>
      <c r="O87" s="32">
        <f>M87*AA87</f>
        <v>0</v>
      </c>
      <c r="P87" s="1">
        <v>3</v>
      </c>
      <c r="AA87" s="1">
        <f>IF(P87=1,$O$3,IF(P87=2,$O$4,$O$5))</f>
        <v>0</v>
      </c>
    </row>
    <row r="88">
      <c r="A88" s="1" t="s">
        <v>171</v>
      </c>
      <c r="E88" s="27" t="s">
        <v>1889</v>
      </c>
    </row>
    <row r="89">
      <c r="A89" s="1" t="s">
        <v>172</v>
      </c>
    </row>
    <row r="90">
      <c r="A90" s="1" t="s">
        <v>173</v>
      </c>
      <c r="E90" s="27" t="s">
        <v>167</v>
      </c>
    </row>
    <row r="91" ht="25.5">
      <c r="A91" s="1" t="s">
        <v>165</v>
      </c>
      <c r="B91" s="1">
        <v>15</v>
      </c>
      <c r="C91" s="26" t="s">
        <v>1895</v>
      </c>
      <c r="D91" t="s">
        <v>167</v>
      </c>
      <c r="E91" s="27" t="s">
        <v>1896</v>
      </c>
      <c r="F91" s="28" t="s">
        <v>201</v>
      </c>
      <c r="G91" s="29">
        <v>15</v>
      </c>
      <c r="H91" s="28">
        <v>0</v>
      </c>
      <c r="I91" s="30">
        <f>ROUND(G91*H91,P4)</f>
        <v>0</v>
      </c>
      <c r="L91" s="31">
        <v>0</v>
      </c>
      <c r="M91" s="24">
        <f>ROUND(G91*L91,P4)</f>
        <v>0</v>
      </c>
      <c r="N91" s="25" t="s">
        <v>170</v>
      </c>
      <c r="O91" s="32">
        <f>M91*AA91</f>
        <v>0</v>
      </c>
      <c r="P91" s="1">
        <v>3</v>
      </c>
      <c r="AA91" s="1">
        <f>IF(P91=1,$O$3,IF(P91=2,$O$4,$O$5))</f>
        <v>0</v>
      </c>
    </row>
    <row r="92" ht="25.5">
      <c r="A92" s="1" t="s">
        <v>171</v>
      </c>
      <c r="E92" s="27" t="s">
        <v>1896</v>
      </c>
    </row>
    <row r="93">
      <c r="A93" s="1" t="s">
        <v>172</v>
      </c>
    </row>
    <row r="94">
      <c r="A94" s="1" t="s">
        <v>173</v>
      </c>
      <c r="E94" s="27" t="s">
        <v>167</v>
      </c>
    </row>
    <row r="95">
      <c r="A95" s="1" t="s">
        <v>165</v>
      </c>
      <c r="B95" s="1">
        <v>11</v>
      </c>
      <c r="C95" s="26" t="s">
        <v>1897</v>
      </c>
      <c r="D95" t="s">
        <v>167</v>
      </c>
      <c r="E95" s="27" t="s">
        <v>1898</v>
      </c>
      <c r="F95" s="28" t="s">
        <v>201</v>
      </c>
      <c r="G95" s="29">
        <v>15</v>
      </c>
      <c r="H95" s="28">
        <v>0</v>
      </c>
      <c r="I95" s="30">
        <f>ROUND(G95*H95,P4)</f>
        <v>0</v>
      </c>
      <c r="L95" s="31">
        <v>0</v>
      </c>
      <c r="M95" s="24">
        <f>ROUND(G95*L95,P4)</f>
        <v>0</v>
      </c>
      <c r="N95" s="25" t="s">
        <v>170</v>
      </c>
      <c r="O95" s="32">
        <f>M95*AA95</f>
        <v>0</v>
      </c>
      <c r="P95" s="1">
        <v>3</v>
      </c>
      <c r="AA95" s="1">
        <f>IF(P95=1,$O$3,IF(P95=2,$O$4,$O$5))</f>
        <v>0</v>
      </c>
    </row>
    <row r="96">
      <c r="A96" s="1" t="s">
        <v>171</v>
      </c>
      <c r="E96" s="27" t="s">
        <v>1898</v>
      </c>
    </row>
    <row r="97">
      <c r="A97" s="1" t="s">
        <v>172</v>
      </c>
    </row>
    <row r="98">
      <c r="A98" s="1" t="s">
        <v>173</v>
      </c>
      <c r="E98" s="27" t="s">
        <v>167</v>
      </c>
    </row>
    <row r="99">
      <c r="A99" s="1" t="s">
        <v>165</v>
      </c>
      <c r="B99" s="1">
        <v>22</v>
      </c>
      <c r="C99" s="26" t="s">
        <v>2306</v>
      </c>
      <c r="D99" t="s">
        <v>167</v>
      </c>
      <c r="E99" s="27" t="s">
        <v>2307</v>
      </c>
      <c r="F99" s="28" t="s">
        <v>201</v>
      </c>
      <c r="G99" s="29">
        <v>9</v>
      </c>
      <c r="H99" s="28">
        <v>0</v>
      </c>
      <c r="I99" s="30">
        <f>ROUND(G99*H99,P4)</f>
        <v>0</v>
      </c>
      <c r="L99" s="31">
        <v>0</v>
      </c>
      <c r="M99" s="24">
        <f>ROUND(G99*L99,P4)</f>
        <v>0</v>
      </c>
      <c r="N99" s="25" t="s">
        <v>170</v>
      </c>
      <c r="O99" s="32">
        <f>M99*AA99</f>
        <v>0</v>
      </c>
      <c r="P99" s="1">
        <v>3</v>
      </c>
      <c r="AA99" s="1">
        <f>IF(P99=1,$O$3,IF(P99=2,$O$4,$O$5))</f>
        <v>0</v>
      </c>
    </row>
    <row r="100">
      <c r="A100" s="1" t="s">
        <v>171</v>
      </c>
      <c r="E100" s="27" t="s">
        <v>2307</v>
      </c>
    </row>
    <row r="101">
      <c r="A101" s="1" t="s">
        <v>172</v>
      </c>
    </row>
    <row r="102">
      <c r="A102" s="1" t="s">
        <v>173</v>
      </c>
      <c r="E102" s="27" t="s">
        <v>167</v>
      </c>
    </row>
    <row r="103" ht="25.5">
      <c r="A103" s="1" t="s">
        <v>165</v>
      </c>
      <c r="B103" s="1">
        <v>4</v>
      </c>
      <c r="C103" s="26" t="s">
        <v>1907</v>
      </c>
      <c r="D103" t="s">
        <v>167</v>
      </c>
      <c r="E103" s="27" t="s">
        <v>1908</v>
      </c>
      <c r="F103" s="28" t="s">
        <v>201</v>
      </c>
      <c r="G103" s="29">
        <v>3</v>
      </c>
      <c r="H103" s="28">
        <v>0</v>
      </c>
      <c r="I103" s="30">
        <f>ROUND(G103*H103,P4)</f>
        <v>0</v>
      </c>
      <c r="L103" s="31">
        <v>0</v>
      </c>
      <c r="M103" s="24">
        <f>ROUND(G103*L103,P4)</f>
        <v>0</v>
      </c>
      <c r="N103" s="25" t="s">
        <v>170</v>
      </c>
      <c r="O103" s="32">
        <f>M103*AA103</f>
        <v>0</v>
      </c>
      <c r="P103" s="1">
        <v>3</v>
      </c>
      <c r="AA103" s="1">
        <f>IF(P103=1,$O$3,IF(P103=2,$O$4,$O$5))</f>
        <v>0</v>
      </c>
    </row>
    <row r="104" ht="38.25">
      <c r="A104" s="1" t="s">
        <v>171</v>
      </c>
      <c r="E104" s="27" t="s">
        <v>1909</v>
      </c>
    </row>
    <row r="105">
      <c r="A105" s="1" t="s">
        <v>172</v>
      </c>
    </row>
    <row r="106">
      <c r="A106" s="1" t="s">
        <v>173</v>
      </c>
      <c r="E106" s="27" t="s">
        <v>167</v>
      </c>
    </row>
    <row r="107" ht="25.5">
      <c r="A107" s="1" t="s">
        <v>165</v>
      </c>
      <c r="B107" s="1">
        <v>13</v>
      </c>
      <c r="C107" s="26" t="s">
        <v>1912</v>
      </c>
      <c r="D107" t="s">
        <v>167</v>
      </c>
      <c r="E107" s="27" t="s">
        <v>1913</v>
      </c>
      <c r="F107" s="28" t="s">
        <v>192</v>
      </c>
      <c r="G107" s="29">
        <v>20</v>
      </c>
      <c r="H107" s="28">
        <v>0</v>
      </c>
      <c r="I107" s="30">
        <f>ROUND(G107*H107,P4)</f>
        <v>0</v>
      </c>
      <c r="L107" s="31">
        <v>0</v>
      </c>
      <c r="M107" s="24">
        <f>ROUND(G107*L107,P4)</f>
        <v>0</v>
      </c>
      <c r="N107" s="25" t="s">
        <v>170</v>
      </c>
      <c r="O107" s="32">
        <f>M107*AA107</f>
        <v>0</v>
      </c>
      <c r="P107" s="1">
        <v>3</v>
      </c>
      <c r="AA107" s="1">
        <f>IF(P107=1,$O$3,IF(P107=2,$O$4,$O$5))</f>
        <v>0</v>
      </c>
    </row>
    <row r="108" ht="38.25">
      <c r="A108" s="1" t="s">
        <v>171</v>
      </c>
      <c r="E108" s="27" t="s">
        <v>1914</v>
      </c>
    </row>
    <row r="109">
      <c r="A109" s="1" t="s">
        <v>172</v>
      </c>
    </row>
    <row r="110">
      <c r="A110" s="1" t="s">
        <v>173</v>
      </c>
      <c r="E110" s="27" t="s">
        <v>167</v>
      </c>
    </row>
    <row r="111" ht="25.5">
      <c r="A111" s="1" t="s">
        <v>165</v>
      </c>
      <c r="B111" s="1">
        <v>6</v>
      </c>
      <c r="C111" s="26" t="s">
        <v>1923</v>
      </c>
      <c r="D111" t="s">
        <v>167</v>
      </c>
      <c r="E111" s="27" t="s">
        <v>1924</v>
      </c>
      <c r="F111" s="28" t="s">
        <v>201</v>
      </c>
      <c r="G111" s="29">
        <v>40</v>
      </c>
      <c r="H111" s="28">
        <v>0</v>
      </c>
      <c r="I111" s="30">
        <f>ROUND(G111*H111,P4)</f>
        <v>0</v>
      </c>
      <c r="L111" s="31">
        <v>0</v>
      </c>
      <c r="M111" s="24">
        <f>ROUND(G111*L111,P4)</f>
        <v>0</v>
      </c>
      <c r="N111" s="25" t="s">
        <v>170</v>
      </c>
      <c r="O111" s="32">
        <f>M111*AA111</f>
        <v>0</v>
      </c>
      <c r="P111" s="1">
        <v>3</v>
      </c>
      <c r="AA111" s="1">
        <f>IF(P111=1,$O$3,IF(P111=2,$O$4,$O$5))</f>
        <v>0</v>
      </c>
    </row>
    <row r="112" ht="25.5">
      <c r="A112" s="1" t="s">
        <v>171</v>
      </c>
      <c r="E112" s="27" t="s">
        <v>1924</v>
      </c>
    </row>
    <row r="113">
      <c r="A113" s="1" t="s">
        <v>172</v>
      </c>
    </row>
    <row r="114">
      <c r="A114" s="1" t="s">
        <v>173</v>
      </c>
      <c r="E114" s="27" t="s">
        <v>167</v>
      </c>
    </row>
    <row r="115" ht="25.5">
      <c r="A115" s="1" t="s">
        <v>165</v>
      </c>
      <c r="B115" s="1">
        <v>31</v>
      </c>
      <c r="C115" s="26" t="s">
        <v>1933</v>
      </c>
      <c r="D115" t="s">
        <v>167</v>
      </c>
      <c r="E115" s="27" t="s">
        <v>1934</v>
      </c>
      <c r="F115" s="28" t="s">
        <v>192</v>
      </c>
      <c r="G115" s="29">
        <v>25</v>
      </c>
      <c r="H115" s="28">
        <v>0</v>
      </c>
      <c r="I115" s="30">
        <f>ROUND(G115*H115,P4)</f>
        <v>0</v>
      </c>
      <c r="L115" s="31">
        <v>0</v>
      </c>
      <c r="M115" s="24">
        <f>ROUND(G115*L115,P4)</f>
        <v>0</v>
      </c>
      <c r="N115" s="25" t="s">
        <v>185</v>
      </c>
      <c r="O115" s="32">
        <f>M115*AA115</f>
        <v>0</v>
      </c>
      <c r="P115" s="1">
        <v>3</v>
      </c>
      <c r="AA115" s="1">
        <f>IF(P115=1,$O$3,IF(P115=2,$O$4,$O$5))</f>
        <v>0</v>
      </c>
    </row>
    <row r="116" ht="25.5">
      <c r="A116" s="1" t="s">
        <v>171</v>
      </c>
      <c r="E116" s="27" t="s">
        <v>1934</v>
      </c>
    </row>
    <row r="117">
      <c r="A117" s="1" t="s">
        <v>172</v>
      </c>
    </row>
    <row r="118">
      <c r="A118" s="1" t="s">
        <v>173</v>
      </c>
      <c r="E118" s="27" t="s">
        <v>167</v>
      </c>
    </row>
    <row r="119" ht="25.5">
      <c r="A119" s="1" t="s">
        <v>165</v>
      </c>
      <c r="B119" s="1">
        <v>27</v>
      </c>
      <c r="C119" s="26" t="s">
        <v>1935</v>
      </c>
      <c r="D119" t="s">
        <v>167</v>
      </c>
      <c r="E119" s="27" t="s">
        <v>1936</v>
      </c>
      <c r="F119" s="28" t="s">
        <v>192</v>
      </c>
      <c r="G119" s="29">
        <v>3</v>
      </c>
      <c r="H119" s="28">
        <v>0</v>
      </c>
      <c r="I119" s="30">
        <f>ROUND(G119*H119,P4)</f>
        <v>0</v>
      </c>
      <c r="L119" s="31">
        <v>0</v>
      </c>
      <c r="M119" s="24">
        <f>ROUND(G119*L119,P4)</f>
        <v>0</v>
      </c>
      <c r="N119" s="25" t="s">
        <v>185</v>
      </c>
      <c r="O119" s="32">
        <f>M119*AA119</f>
        <v>0</v>
      </c>
      <c r="P119" s="1">
        <v>3</v>
      </c>
      <c r="AA119" s="1">
        <f>IF(P119=1,$O$3,IF(P119=2,$O$4,$O$5))</f>
        <v>0</v>
      </c>
    </row>
    <row r="120" ht="25.5">
      <c r="A120" s="1" t="s">
        <v>171</v>
      </c>
      <c r="E120" s="27" t="s">
        <v>1936</v>
      </c>
    </row>
    <row r="121">
      <c r="A121" s="1" t="s">
        <v>172</v>
      </c>
    </row>
    <row r="122">
      <c r="A122" s="1" t="s">
        <v>173</v>
      </c>
      <c r="E122" s="27" t="s">
        <v>167</v>
      </c>
    </row>
    <row r="123">
      <c r="A123" s="1" t="s">
        <v>165</v>
      </c>
      <c r="B123" s="1">
        <v>18</v>
      </c>
      <c r="C123" s="26" t="s">
        <v>1937</v>
      </c>
      <c r="D123" t="s">
        <v>167</v>
      </c>
      <c r="E123" s="27" t="s">
        <v>1938</v>
      </c>
      <c r="F123" s="28" t="s">
        <v>192</v>
      </c>
      <c r="G123" s="29">
        <v>19</v>
      </c>
      <c r="H123" s="28">
        <v>0</v>
      </c>
      <c r="I123" s="30">
        <f>ROUND(G123*H123,P4)</f>
        <v>0</v>
      </c>
      <c r="L123" s="31">
        <v>0</v>
      </c>
      <c r="M123" s="24">
        <f>ROUND(G123*L123,P4)</f>
        <v>0</v>
      </c>
      <c r="N123" s="25" t="s">
        <v>185</v>
      </c>
      <c r="O123" s="32">
        <f>M123*AA123</f>
        <v>0</v>
      </c>
      <c r="P123" s="1">
        <v>3</v>
      </c>
      <c r="AA123" s="1">
        <f>IF(P123=1,$O$3,IF(P123=2,$O$4,$O$5))</f>
        <v>0</v>
      </c>
    </row>
    <row r="124">
      <c r="A124" s="1" t="s">
        <v>171</v>
      </c>
      <c r="E124" s="27" t="s">
        <v>1938</v>
      </c>
    </row>
    <row r="125">
      <c r="A125" s="1" t="s">
        <v>172</v>
      </c>
    </row>
    <row r="126">
      <c r="A126" s="1" t="s">
        <v>173</v>
      </c>
      <c r="E126" s="27" t="s">
        <v>167</v>
      </c>
    </row>
    <row r="127">
      <c r="A127" s="1" t="s">
        <v>165</v>
      </c>
      <c r="B127" s="1">
        <v>14</v>
      </c>
      <c r="C127" s="26" t="s">
        <v>1939</v>
      </c>
      <c r="D127" t="s">
        <v>167</v>
      </c>
      <c r="E127" s="27" t="s">
        <v>1940</v>
      </c>
      <c r="F127" s="28" t="s">
        <v>192</v>
      </c>
      <c r="G127" s="29">
        <v>20</v>
      </c>
      <c r="H127" s="28">
        <v>0</v>
      </c>
      <c r="I127" s="30">
        <f>ROUND(G127*H127,P4)</f>
        <v>0</v>
      </c>
      <c r="L127" s="31">
        <v>0</v>
      </c>
      <c r="M127" s="24">
        <f>ROUND(G127*L127,P4)</f>
        <v>0</v>
      </c>
      <c r="N127" s="25" t="s">
        <v>185</v>
      </c>
      <c r="O127" s="32">
        <f>M127*AA127</f>
        <v>0</v>
      </c>
      <c r="P127" s="1">
        <v>3</v>
      </c>
      <c r="AA127" s="1">
        <f>IF(P127=1,$O$3,IF(P127=2,$O$4,$O$5))</f>
        <v>0</v>
      </c>
    </row>
    <row r="128">
      <c r="A128" s="1" t="s">
        <v>171</v>
      </c>
      <c r="E128" s="27" t="s">
        <v>1940</v>
      </c>
    </row>
    <row r="129">
      <c r="A129" s="1" t="s">
        <v>172</v>
      </c>
    </row>
    <row r="130">
      <c r="A130" s="1" t="s">
        <v>173</v>
      </c>
      <c r="E130" s="27" t="s">
        <v>167</v>
      </c>
    </row>
    <row r="131">
      <c r="A131" s="1" t="s">
        <v>165</v>
      </c>
      <c r="B131" s="1">
        <v>25</v>
      </c>
      <c r="C131" s="26" t="s">
        <v>1941</v>
      </c>
      <c r="D131" t="s">
        <v>167</v>
      </c>
      <c r="E131" s="27" t="s">
        <v>1942</v>
      </c>
      <c r="F131" s="28" t="s">
        <v>201</v>
      </c>
      <c r="G131" s="29">
        <v>13</v>
      </c>
      <c r="H131" s="28">
        <v>0</v>
      </c>
      <c r="I131" s="30">
        <f>ROUND(G131*H131,P4)</f>
        <v>0</v>
      </c>
      <c r="L131" s="31">
        <v>0</v>
      </c>
      <c r="M131" s="24">
        <f>ROUND(G131*L131,P4)</f>
        <v>0</v>
      </c>
      <c r="N131" s="25" t="s">
        <v>185</v>
      </c>
      <c r="O131" s="32">
        <f>M131*AA131</f>
        <v>0</v>
      </c>
      <c r="P131" s="1">
        <v>3</v>
      </c>
      <c r="AA131" s="1">
        <f>IF(P131=1,$O$3,IF(P131=2,$O$4,$O$5))</f>
        <v>0</v>
      </c>
    </row>
    <row r="132">
      <c r="A132" s="1" t="s">
        <v>171</v>
      </c>
      <c r="E132" s="27" t="s">
        <v>1942</v>
      </c>
    </row>
    <row r="133">
      <c r="A133" s="1" t="s">
        <v>172</v>
      </c>
    </row>
    <row r="134">
      <c r="A134" s="1" t="s">
        <v>173</v>
      </c>
      <c r="E134" s="27" t="s">
        <v>167</v>
      </c>
    </row>
    <row r="135">
      <c r="A135" s="1" t="s">
        <v>165</v>
      </c>
      <c r="B135" s="1">
        <v>29</v>
      </c>
      <c r="C135" s="26" t="s">
        <v>1947</v>
      </c>
      <c r="D135" t="s">
        <v>167</v>
      </c>
      <c r="E135" s="27" t="s">
        <v>1948</v>
      </c>
      <c r="F135" s="28" t="s">
        <v>201</v>
      </c>
      <c r="G135" s="29">
        <v>3</v>
      </c>
      <c r="H135" s="28">
        <v>0</v>
      </c>
      <c r="I135" s="30">
        <f>ROUND(G135*H135,P4)</f>
        <v>0</v>
      </c>
      <c r="L135" s="31">
        <v>0</v>
      </c>
      <c r="M135" s="24">
        <f>ROUND(G135*L135,P4)</f>
        <v>0</v>
      </c>
      <c r="N135" s="25" t="s">
        <v>185</v>
      </c>
      <c r="O135" s="32">
        <f>M135*AA135</f>
        <v>0</v>
      </c>
      <c r="P135" s="1">
        <v>3</v>
      </c>
      <c r="AA135" s="1">
        <f>IF(P135=1,$O$3,IF(P135=2,$O$4,$O$5))</f>
        <v>0</v>
      </c>
    </row>
    <row r="136">
      <c r="A136" s="1" t="s">
        <v>171</v>
      </c>
      <c r="E136" s="27" t="s">
        <v>1948</v>
      </c>
    </row>
    <row r="137">
      <c r="A137" s="1" t="s">
        <v>172</v>
      </c>
    </row>
    <row r="138">
      <c r="A138" s="1" t="s">
        <v>173</v>
      </c>
      <c r="E138" s="27" t="s">
        <v>167</v>
      </c>
    </row>
    <row r="139">
      <c r="A139" s="1" t="s">
        <v>165</v>
      </c>
      <c r="B139" s="1">
        <v>7</v>
      </c>
      <c r="C139" s="26" t="s">
        <v>2308</v>
      </c>
      <c r="D139" t="s">
        <v>167</v>
      </c>
      <c r="E139" s="27" t="s">
        <v>1950</v>
      </c>
      <c r="F139" s="28" t="s">
        <v>328</v>
      </c>
      <c r="G139" s="29">
        <v>1</v>
      </c>
      <c r="H139" s="28">
        <v>0</v>
      </c>
      <c r="I139" s="30">
        <f>ROUND(G139*H139,P4)</f>
        <v>0</v>
      </c>
      <c r="L139" s="31">
        <v>0</v>
      </c>
      <c r="M139" s="24">
        <f>ROUND(G139*L139,P4)</f>
        <v>0</v>
      </c>
      <c r="N139" s="25" t="s">
        <v>170</v>
      </c>
      <c r="O139" s="32">
        <f>M139*AA139</f>
        <v>0</v>
      </c>
      <c r="P139" s="1">
        <v>3</v>
      </c>
      <c r="AA139" s="1">
        <f>IF(P139=1,$O$3,IF(P139=2,$O$4,$O$5))</f>
        <v>0</v>
      </c>
    </row>
    <row r="140">
      <c r="A140" s="1" t="s">
        <v>171</v>
      </c>
      <c r="E140" s="27" t="s">
        <v>1950</v>
      </c>
    </row>
    <row r="141">
      <c r="A141" s="1" t="s">
        <v>172</v>
      </c>
    </row>
    <row r="142">
      <c r="A142" s="1" t="s">
        <v>173</v>
      </c>
      <c r="E142" s="27" t="s">
        <v>167</v>
      </c>
    </row>
    <row r="143">
      <c r="A143" s="1" t="s">
        <v>165</v>
      </c>
      <c r="B143" s="1">
        <v>21</v>
      </c>
      <c r="C143" s="26" t="s">
        <v>1951</v>
      </c>
      <c r="D143" t="s">
        <v>167</v>
      </c>
      <c r="E143" s="27" t="s">
        <v>1952</v>
      </c>
      <c r="F143" s="28" t="s">
        <v>201</v>
      </c>
      <c r="G143" s="29">
        <v>14</v>
      </c>
      <c r="H143" s="28">
        <v>0</v>
      </c>
      <c r="I143" s="30">
        <f>ROUND(G143*H143,P4)</f>
        <v>0</v>
      </c>
      <c r="L143" s="31">
        <v>0</v>
      </c>
      <c r="M143" s="24">
        <f>ROUND(G143*L143,P4)</f>
        <v>0</v>
      </c>
      <c r="N143" s="25" t="s">
        <v>185</v>
      </c>
      <c r="O143" s="32">
        <f>M143*AA143</f>
        <v>0</v>
      </c>
      <c r="P143" s="1">
        <v>3</v>
      </c>
      <c r="AA143" s="1">
        <f>IF(P143=1,$O$3,IF(P143=2,$O$4,$O$5))</f>
        <v>0</v>
      </c>
    </row>
    <row r="144">
      <c r="A144" s="1" t="s">
        <v>171</v>
      </c>
      <c r="E144" s="27" t="s">
        <v>1952</v>
      </c>
    </row>
    <row r="145">
      <c r="A145" s="1" t="s">
        <v>172</v>
      </c>
    </row>
    <row r="146">
      <c r="A146" s="1" t="s">
        <v>173</v>
      </c>
      <c r="E146" s="27" t="s">
        <v>167</v>
      </c>
    </row>
    <row r="147">
      <c r="A147" s="1" t="s">
        <v>165</v>
      </c>
      <c r="B147" s="1">
        <v>8</v>
      </c>
      <c r="C147" s="26" t="s">
        <v>1953</v>
      </c>
      <c r="D147" t="s">
        <v>167</v>
      </c>
      <c r="E147" s="27" t="s">
        <v>1954</v>
      </c>
      <c r="F147" s="28" t="s">
        <v>201</v>
      </c>
      <c r="G147" s="29">
        <v>3</v>
      </c>
      <c r="H147" s="28">
        <v>0</v>
      </c>
      <c r="I147" s="30">
        <f>ROUND(G147*H147,P4)</f>
        <v>0</v>
      </c>
      <c r="L147" s="31">
        <v>0</v>
      </c>
      <c r="M147" s="24">
        <f>ROUND(G147*L147,P4)</f>
        <v>0</v>
      </c>
      <c r="N147" s="25" t="s">
        <v>185</v>
      </c>
      <c r="O147" s="32">
        <f>M147*AA147</f>
        <v>0</v>
      </c>
      <c r="P147" s="1">
        <v>3</v>
      </c>
      <c r="AA147" s="1">
        <f>IF(P147=1,$O$3,IF(P147=2,$O$4,$O$5))</f>
        <v>0</v>
      </c>
    </row>
    <row r="148">
      <c r="A148" s="1" t="s">
        <v>171</v>
      </c>
      <c r="E148" s="27" t="s">
        <v>1954</v>
      </c>
    </row>
    <row r="149">
      <c r="A149" s="1" t="s">
        <v>172</v>
      </c>
    </row>
    <row r="150">
      <c r="A150" s="1" t="s">
        <v>173</v>
      </c>
      <c r="E150" s="27" t="s">
        <v>167</v>
      </c>
    </row>
    <row r="151">
      <c r="A151" s="1" t="s">
        <v>162</v>
      </c>
      <c r="C151" s="22" t="s">
        <v>325</v>
      </c>
      <c r="E151" s="23" t="s">
        <v>326</v>
      </c>
      <c r="L151" s="24">
        <f>SUMIFS(L152:L159,A152:A159,"P")</f>
        <v>0</v>
      </c>
      <c r="M151" s="24">
        <f>SUMIFS(M152:M159,A152:A159,"P")</f>
        <v>0</v>
      </c>
      <c r="N151" s="25"/>
    </row>
    <row r="152" ht="25.5">
      <c r="A152" s="1" t="s">
        <v>165</v>
      </c>
      <c r="B152" s="1">
        <v>36</v>
      </c>
      <c r="C152" s="26" t="s">
        <v>2309</v>
      </c>
      <c r="D152" t="s">
        <v>167</v>
      </c>
      <c r="E152" s="27" t="s">
        <v>2310</v>
      </c>
      <c r="F152" s="28" t="s">
        <v>201</v>
      </c>
      <c r="G152" s="29">
        <v>1</v>
      </c>
      <c r="H152" s="28">
        <v>0</v>
      </c>
      <c r="I152" s="30">
        <f>ROUND(G152*H152,P4)</f>
        <v>0</v>
      </c>
      <c r="L152" s="31">
        <v>0</v>
      </c>
      <c r="M152" s="24">
        <f>ROUND(G152*L152,P4)</f>
        <v>0</v>
      </c>
      <c r="N152" s="25" t="s">
        <v>170</v>
      </c>
      <c r="O152" s="32">
        <f>M152*AA152</f>
        <v>0</v>
      </c>
      <c r="P152" s="1">
        <v>3</v>
      </c>
      <c r="AA152" s="1">
        <f>IF(P152=1,$O$3,IF(P152=2,$O$4,$O$5))</f>
        <v>0</v>
      </c>
    </row>
    <row r="153" ht="25.5">
      <c r="A153" s="1" t="s">
        <v>171</v>
      </c>
      <c r="E153" s="27" t="s">
        <v>2310</v>
      </c>
    </row>
    <row r="154">
      <c r="A154" s="1" t="s">
        <v>172</v>
      </c>
    </row>
    <row r="155">
      <c r="A155" s="1" t="s">
        <v>173</v>
      </c>
      <c r="E155" s="27" t="s">
        <v>167</v>
      </c>
    </row>
    <row r="156" ht="25.5">
      <c r="A156" s="1" t="s">
        <v>165</v>
      </c>
      <c r="B156" s="1">
        <v>37</v>
      </c>
      <c r="C156" s="26" t="s">
        <v>1770</v>
      </c>
      <c r="D156" t="s">
        <v>167</v>
      </c>
      <c r="E156" s="27" t="s">
        <v>1771</v>
      </c>
      <c r="F156" s="28" t="s">
        <v>201</v>
      </c>
      <c r="G156" s="29">
        <v>1</v>
      </c>
      <c r="H156" s="28">
        <v>0</v>
      </c>
      <c r="I156" s="30">
        <f>ROUND(G156*H156,P4)</f>
        <v>0</v>
      </c>
      <c r="L156" s="31">
        <v>0</v>
      </c>
      <c r="M156" s="24">
        <f>ROUND(G156*L156,P4)</f>
        <v>0</v>
      </c>
      <c r="N156" s="25" t="s">
        <v>185</v>
      </c>
      <c r="O156" s="32">
        <f>M156*AA156</f>
        <v>0</v>
      </c>
      <c r="P156" s="1">
        <v>3</v>
      </c>
      <c r="AA156" s="1">
        <f>IF(P156=1,$O$3,IF(P156=2,$O$4,$O$5))</f>
        <v>0</v>
      </c>
    </row>
    <row r="157" ht="38.25">
      <c r="A157" s="1" t="s">
        <v>171</v>
      </c>
      <c r="E157" s="27" t="s">
        <v>1772</v>
      </c>
    </row>
    <row r="158">
      <c r="A158" s="1" t="s">
        <v>172</v>
      </c>
    </row>
    <row r="159">
      <c r="A159" s="1" t="s">
        <v>173</v>
      </c>
      <c r="E159" s="27" t="s">
        <v>167</v>
      </c>
    </row>
    <row r="160">
      <c r="A160" s="1" t="s">
        <v>162</v>
      </c>
      <c r="C160" s="22" t="s">
        <v>180</v>
      </c>
      <c r="E160" s="23" t="s">
        <v>181</v>
      </c>
      <c r="L160" s="24">
        <f>SUMIFS(L161:L168,A161:A168,"P")</f>
        <v>0</v>
      </c>
      <c r="M160" s="24">
        <f>SUMIFS(M161:M168,A161:A168,"P")</f>
        <v>0</v>
      </c>
      <c r="N160" s="25"/>
    </row>
    <row r="161">
      <c r="A161" s="1" t="s">
        <v>165</v>
      </c>
      <c r="B161" s="1">
        <v>38</v>
      </c>
      <c r="C161" s="26" t="s">
        <v>1957</v>
      </c>
      <c r="D161" t="s">
        <v>167</v>
      </c>
      <c r="E161" s="27" t="s">
        <v>1958</v>
      </c>
      <c r="F161" s="28" t="s">
        <v>184</v>
      </c>
      <c r="G161" s="29">
        <v>40</v>
      </c>
      <c r="H161" s="28">
        <v>0</v>
      </c>
      <c r="I161" s="30">
        <f>ROUND(G161*H161,P4)</f>
        <v>0</v>
      </c>
      <c r="L161" s="31">
        <v>0</v>
      </c>
      <c r="M161" s="24">
        <f>ROUND(G161*L161,P4)</f>
        <v>0</v>
      </c>
      <c r="N161" s="25" t="s">
        <v>185</v>
      </c>
      <c r="O161" s="32">
        <f>M161*AA161</f>
        <v>0</v>
      </c>
      <c r="P161" s="1">
        <v>3</v>
      </c>
      <c r="AA161" s="1">
        <f>IF(P161=1,$O$3,IF(P161=2,$O$4,$O$5))</f>
        <v>0</v>
      </c>
    </row>
    <row r="162">
      <c r="A162" s="1" t="s">
        <v>171</v>
      </c>
      <c r="E162" s="27" t="s">
        <v>1958</v>
      </c>
    </row>
    <row r="163">
      <c r="A163" s="1" t="s">
        <v>172</v>
      </c>
    </row>
    <row r="164">
      <c r="A164" s="1" t="s">
        <v>173</v>
      </c>
      <c r="E164" s="27" t="s">
        <v>167</v>
      </c>
    </row>
    <row r="165" ht="25.5">
      <c r="A165" s="1" t="s">
        <v>165</v>
      </c>
      <c r="B165" s="1">
        <v>39</v>
      </c>
      <c r="C165" s="26" t="s">
        <v>182</v>
      </c>
      <c r="D165" t="s">
        <v>167</v>
      </c>
      <c r="E165" s="27" t="s">
        <v>183</v>
      </c>
      <c r="F165" s="28" t="s">
        <v>184</v>
      </c>
      <c r="G165" s="29">
        <v>10</v>
      </c>
      <c r="H165" s="28">
        <v>0</v>
      </c>
      <c r="I165" s="30">
        <f>ROUND(G165*H165,P4)</f>
        <v>0</v>
      </c>
      <c r="L165" s="31">
        <v>0</v>
      </c>
      <c r="M165" s="24">
        <f>ROUND(G165*L165,P4)</f>
        <v>0</v>
      </c>
      <c r="N165" s="25" t="s">
        <v>185</v>
      </c>
      <c r="O165" s="32">
        <f>M165*AA165</f>
        <v>0</v>
      </c>
      <c r="P165" s="1">
        <v>3</v>
      </c>
      <c r="AA165" s="1">
        <f>IF(P165=1,$O$3,IF(P165=2,$O$4,$O$5))</f>
        <v>0</v>
      </c>
    </row>
    <row r="166" ht="25.5">
      <c r="A166" s="1" t="s">
        <v>171</v>
      </c>
      <c r="E166" s="27" t="s">
        <v>183</v>
      </c>
    </row>
    <row r="167">
      <c r="A167" s="1" t="s">
        <v>172</v>
      </c>
    </row>
    <row r="168">
      <c r="A168" s="1" t="s">
        <v>173</v>
      </c>
      <c r="E168" s="27" t="s">
        <v>167</v>
      </c>
    </row>
  </sheetData>
  <sheetProtection sheet="1" objects="1" scenarios="1" spinCount="100000" saltValue="hKhq413ttspYSy37CEhKW/oEJITLMFrNSntnCBQ/GhykizsLVILRt5aWU8XKCpvnn5ae+sjil4XblALkEMPl6Q==" hashValue="qABvFq52ruvbBWIo41K1tUbKVF6zKTCNs8KVt7lFg+chG48xJOJNJhGxyMEMV/NLwsGvTWPop/1+TwwIIisnJ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COUNTIFS(L8:L32,"=0",A8:A32,"P")+COUNTIFS(L8:L32,"",A8:A32,"P")+SUM(Q8:Q32)</f>
        <v>0</v>
      </c>
    </row>
    <row r="8">
      <c r="A8" s="1" t="s">
        <v>160</v>
      </c>
      <c r="C8" s="22" t="s">
        <v>2311</v>
      </c>
      <c r="E8" s="23" t="s">
        <v>59</v>
      </c>
      <c r="L8" s="24">
        <f>L9+L18+L27</f>
        <v>0</v>
      </c>
      <c r="M8" s="24">
        <f>M9+M18+M27</f>
        <v>0</v>
      </c>
      <c r="N8" s="25"/>
    </row>
    <row r="9">
      <c r="A9" s="1" t="s">
        <v>162</v>
      </c>
      <c r="C9" s="22" t="s">
        <v>163</v>
      </c>
      <c r="E9" s="23" t="s">
        <v>2312</v>
      </c>
      <c r="L9" s="24">
        <f>SUMIFS(L10:L17,A10:A17,"P")</f>
        <v>0</v>
      </c>
      <c r="M9" s="24">
        <f>SUMIFS(M10:M17,A10:A17,"P")</f>
        <v>0</v>
      </c>
      <c r="N9" s="25"/>
    </row>
    <row r="10" ht="25.5">
      <c r="A10" s="1" t="s">
        <v>165</v>
      </c>
      <c r="B10" s="1">
        <v>2</v>
      </c>
      <c r="C10" s="26" t="s">
        <v>166</v>
      </c>
      <c r="D10" t="s">
        <v>167</v>
      </c>
      <c r="E10" s="27" t="s">
        <v>2313</v>
      </c>
      <c r="F10" s="28" t="s">
        <v>447</v>
      </c>
      <c r="G10" s="29">
        <v>2</v>
      </c>
      <c r="H10" s="28">
        <v>0</v>
      </c>
      <c r="I10" s="30">
        <f>ROUND(G10*H10,P4)</f>
        <v>0</v>
      </c>
      <c r="L10" s="31">
        <v>0</v>
      </c>
      <c r="M10" s="24">
        <f>ROUND(G10*L10,P4)</f>
        <v>0</v>
      </c>
      <c r="N10" s="25" t="s">
        <v>170</v>
      </c>
      <c r="O10" s="32">
        <f>M10*AA10</f>
        <v>0</v>
      </c>
      <c r="P10" s="1">
        <v>3</v>
      </c>
      <c r="AA10" s="1">
        <f>IF(P10=1,$O$3,IF(P10=2,$O$4,$O$5))</f>
        <v>0</v>
      </c>
    </row>
    <row r="11" ht="25.5">
      <c r="A11" s="1" t="s">
        <v>171</v>
      </c>
      <c r="E11" s="27" t="s">
        <v>2313</v>
      </c>
    </row>
    <row r="12">
      <c r="A12" s="1" t="s">
        <v>172</v>
      </c>
    </row>
    <row r="13">
      <c r="A13" s="1" t="s">
        <v>173</v>
      </c>
      <c r="E13" s="27" t="s">
        <v>167</v>
      </c>
    </row>
    <row r="14">
      <c r="A14" s="1" t="s">
        <v>165</v>
      </c>
      <c r="B14" s="1">
        <v>1</v>
      </c>
      <c r="C14" s="26" t="s">
        <v>2314</v>
      </c>
      <c r="D14" t="s">
        <v>167</v>
      </c>
      <c r="E14" s="27" t="s">
        <v>2315</v>
      </c>
      <c r="F14" s="28" t="s">
        <v>201</v>
      </c>
      <c r="G14" s="29">
        <v>4</v>
      </c>
      <c r="H14" s="28">
        <v>0.0067000000000000002</v>
      </c>
      <c r="I14" s="30">
        <f>ROUND(G14*H14,P4)</f>
        <v>0</v>
      </c>
      <c r="L14" s="31">
        <v>0</v>
      </c>
      <c r="M14" s="24">
        <f>ROUND(G14*L14,P4)</f>
        <v>0</v>
      </c>
      <c r="N14" s="25" t="s">
        <v>185</v>
      </c>
      <c r="O14" s="32">
        <f>M14*AA14</f>
        <v>0</v>
      </c>
      <c r="P14" s="1">
        <v>3</v>
      </c>
      <c r="AA14" s="1">
        <f>IF(P14=1,$O$3,IF(P14=2,$O$4,$O$5))</f>
        <v>0</v>
      </c>
    </row>
    <row r="15">
      <c r="A15" s="1" t="s">
        <v>171</v>
      </c>
      <c r="E15" s="27" t="s">
        <v>2315</v>
      </c>
    </row>
    <row r="16" ht="25.5">
      <c r="A16" s="1" t="s">
        <v>172</v>
      </c>
      <c r="E16" s="33" t="s">
        <v>2316</v>
      </c>
    </row>
    <row r="17">
      <c r="A17" s="1" t="s">
        <v>173</v>
      </c>
      <c r="E17" s="27" t="s">
        <v>167</v>
      </c>
    </row>
    <row r="18">
      <c r="A18" s="1" t="s">
        <v>162</v>
      </c>
      <c r="C18" s="22" t="s">
        <v>176</v>
      </c>
      <c r="E18" s="23" t="s">
        <v>2317</v>
      </c>
      <c r="L18" s="24">
        <f>SUMIFS(L19:L26,A19:A26,"P")</f>
        <v>0</v>
      </c>
      <c r="M18" s="24">
        <f>SUMIFS(M19:M26,A19:A26,"P")</f>
        <v>0</v>
      </c>
      <c r="N18" s="25"/>
    </row>
    <row r="19" ht="25.5">
      <c r="A19" s="1" t="s">
        <v>165</v>
      </c>
      <c r="B19" s="1">
        <v>4</v>
      </c>
      <c r="C19" s="26" t="s">
        <v>1645</v>
      </c>
      <c r="D19" t="s">
        <v>167</v>
      </c>
      <c r="E19" s="27" t="s">
        <v>1646</v>
      </c>
      <c r="F19" s="28" t="s">
        <v>184</v>
      </c>
      <c r="G19" s="29">
        <v>5</v>
      </c>
      <c r="H19" s="28">
        <v>0</v>
      </c>
      <c r="I19" s="30">
        <f>ROUND(G19*H19,P4)</f>
        <v>0</v>
      </c>
      <c r="L19" s="31">
        <v>0</v>
      </c>
      <c r="M19" s="24">
        <f>ROUND(G19*L19,P4)</f>
        <v>0</v>
      </c>
      <c r="N19" s="25" t="s">
        <v>185</v>
      </c>
      <c r="O19" s="32">
        <f>M19*AA19</f>
        <v>0</v>
      </c>
      <c r="P19" s="1">
        <v>3</v>
      </c>
      <c r="AA19" s="1">
        <f>IF(P19=1,$O$3,IF(P19=2,$O$4,$O$5))</f>
        <v>0</v>
      </c>
    </row>
    <row r="20" ht="25.5">
      <c r="A20" s="1" t="s">
        <v>171</v>
      </c>
      <c r="E20" s="27" t="s">
        <v>1646</v>
      </c>
    </row>
    <row r="21">
      <c r="A21" s="1" t="s">
        <v>172</v>
      </c>
    </row>
    <row r="22">
      <c r="A22" s="1" t="s">
        <v>173</v>
      </c>
      <c r="E22" s="27" t="s">
        <v>167</v>
      </c>
    </row>
    <row r="23" ht="25.5">
      <c r="A23" s="1" t="s">
        <v>165</v>
      </c>
      <c r="B23" s="1">
        <v>3</v>
      </c>
      <c r="C23" s="26" t="s">
        <v>1649</v>
      </c>
      <c r="D23" t="s">
        <v>167</v>
      </c>
      <c r="E23" s="27" t="s">
        <v>1650</v>
      </c>
      <c r="F23" s="28" t="s">
        <v>184</v>
      </c>
      <c r="G23" s="29">
        <v>8</v>
      </c>
      <c r="H23" s="28">
        <v>0</v>
      </c>
      <c r="I23" s="30">
        <f>ROUND(G23*H23,P4)</f>
        <v>0</v>
      </c>
      <c r="L23" s="31">
        <v>0</v>
      </c>
      <c r="M23" s="24">
        <f>ROUND(G23*L23,P4)</f>
        <v>0</v>
      </c>
      <c r="N23" s="25" t="s">
        <v>185</v>
      </c>
      <c r="O23" s="32">
        <f>M23*AA23</f>
        <v>0</v>
      </c>
      <c r="P23" s="1">
        <v>3</v>
      </c>
      <c r="AA23" s="1">
        <f>IF(P23=1,$O$3,IF(P23=2,$O$4,$O$5))</f>
        <v>0</v>
      </c>
    </row>
    <row r="24" ht="25.5">
      <c r="A24" s="1" t="s">
        <v>171</v>
      </c>
      <c r="E24" s="27" t="s">
        <v>1650</v>
      </c>
    </row>
    <row r="25">
      <c r="A25" s="1" t="s">
        <v>172</v>
      </c>
    </row>
    <row r="26">
      <c r="A26" s="1" t="s">
        <v>173</v>
      </c>
      <c r="E26" s="27" t="s">
        <v>167</v>
      </c>
    </row>
    <row r="27">
      <c r="A27" s="1" t="s">
        <v>162</v>
      </c>
      <c r="C27" s="22" t="s">
        <v>180</v>
      </c>
      <c r="E27" s="23" t="s">
        <v>181</v>
      </c>
      <c r="L27" s="24">
        <f>SUMIFS(L28:L31,A28:A31,"P")</f>
        <v>0</v>
      </c>
      <c r="M27" s="24">
        <f>SUMIFS(M28:M31,A28:A31,"P")</f>
        <v>0</v>
      </c>
      <c r="N27" s="25"/>
    </row>
    <row r="28">
      <c r="A28" s="1" t="s">
        <v>165</v>
      </c>
      <c r="B28" s="1">
        <v>5</v>
      </c>
      <c r="C28" s="26" t="s">
        <v>2318</v>
      </c>
      <c r="D28" t="s">
        <v>167</v>
      </c>
      <c r="E28" s="27" t="s">
        <v>2319</v>
      </c>
      <c r="F28" s="28" t="s">
        <v>184</v>
      </c>
      <c r="G28" s="29">
        <v>6</v>
      </c>
      <c r="H28" s="28">
        <v>0</v>
      </c>
      <c r="I28" s="30">
        <f>ROUND(G28*H28,P4)</f>
        <v>0</v>
      </c>
      <c r="L28" s="31">
        <v>0</v>
      </c>
      <c r="M28" s="24">
        <f>ROUND(G28*L28,P4)</f>
        <v>0</v>
      </c>
      <c r="N28" s="25" t="s">
        <v>185</v>
      </c>
      <c r="O28" s="32">
        <f>M28*AA28</f>
        <v>0</v>
      </c>
      <c r="P28" s="1">
        <v>3</v>
      </c>
      <c r="AA28" s="1">
        <f>IF(P28=1,$O$3,IF(P28=2,$O$4,$O$5))</f>
        <v>0</v>
      </c>
    </row>
    <row r="29">
      <c r="A29" s="1" t="s">
        <v>171</v>
      </c>
      <c r="E29" s="27" t="s">
        <v>2319</v>
      </c>
    </row>
    <row r="30" ht="38.25">
      <c r="A30" s="1" t="s">
        <v>172</v>
      </c>
      <c r="E30" s="33" t="s">
        <v>2320</v>
      </c>
    </row>
    <row r="31">
      <c r="A31" s="1" t="s">
        <v>173</v>
      </c>
      <c r="E31" s="27" t="s">
        <v>167</v>
      </c>
    </row>
  </sheetData>
  <sheetProtection sheet="1" objects="1" scenarios="1" spinCount="100000" saltValue="xajdZwP1g8Xq7wnh5tsvaVFhdImVHdVT44fZI0M8k/X+CO6tFcjAwHpOyyrxFvbT3roqXvd6IG7Tfib3dTL4Tg==" hashValue="9NWM0ekeV9BxoiuGEEmGceERjRl4kOBcZVcN6yDbkZpt6KCWLfisl23c2WKQj1pD/jkemXw5b4IC5WYFGkr1b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COUNTIFS(L8:L153,"=0",A8:A153,"P")+COUNTIFS(L8:L153,"",A8:A153,"P")+SUM(Q8:Q153)</f>
        <v>0</v>
      </c>
    </row>
    <row r="8">
      <c r="A8" s="1" t="s">
        <v>160</v>
      </c>
      <c r="C8" s="22" t="s">
        <v>2321</v>
      </c>
      <c r="E8" s="23" t="s">
        <v>61</v>
      </c>
      <c r="L8" s="24">
        <f>L9+L50+L91+L100+L109+L130+L135+L148</f>
        <v>0</v>
      </c>
      <c r="M8" s="24">
        <f>M9+M50+M91+M100+M109+M130+M135+M148</f>
        <v>0</v>
      </c>
      <c r="N8" s="25"/>
    </row>
    <row r="9">
      <c r="A9" s="1" t="s">
        <v>162</v>
      </c>
      <c r="C9" s="22" t="s">
        <v>394</v>
      </c>
      <c r="E9" s="23" t="s">
        <v>421</v>
      </c>
      <c r="L9" s="24">
        <f>SUMIFS(L10:L49,A10:A49,"P")</f>
        <v>0</v>
      </c>
      <c r="M9" s="24">
        <f>SUMIFS(M10:M49,A10:A49,"P")</f>
        <v>0</v>
      </c>
      <c r="N9" s="25"/>
    </row>
    <row r="10" ht="25.5">
      <c r="A10" s="1" t="s">
        <v>165</v>
      </c>
      <c r="B10" s="1">
        <v>1</v>
      </c>
      <c r="C10" s="26" t="s">
        <v>2322</v>
      </c>
      <c r="D10" t="s">
        <v>167</v>
      </c>
      <c r="E10" s="27" t="s">
        <v>2323</v>
      </c>
      <c r="F10" s="28" t="s">
        <v>184</v>
      </c>
      <c r="G10" s="29">
        <v>300</v>
      </c>
      <c r="H10" s="28">
        <v>4.0000000000000003E-05</v>
      </c>
      <c r="I10" s="30">
        <f>ROUND(G10*H10,P4)</f>
        <v>0</v>
      </c>
      <c r="L10" s="31">
        <v>0</v>
      </c>
      <c r="M10" s="24">
        <f>ROUND(G10*L10,P4)</f>
        <v>0</v>
      </c>
      <c r="N10" s="25" t="s">
        <v>185</v>
      </c>
      <c r="O10" s="32">
        <f>M10*AA10</f>
        <v>0</v>
      </c>
      <c r="P10" s="1">
        <v>3</v>
      </c>
      <c r="AA10" s="1">
        <f>IF(P10=1,$O$3,IF(P10=2,$O$4,$O$5))</f>
        <v>0</v>
      </c>
    </row>
    <row r="11" ht="25.5">
      <c r="A11" s="1" t="s">
        <v>171</v>
      </c>
      <c r="E11" s="27" t="s">
        <v>2323</v>
      </c>
    </row>
    <row r="12">
      <c r="A12" s="1" t="s">
        <v>172</v>
      </c>
    </row>
    <row r="13">
      <c r="A13" s="1" t="s">
        <v>173</v>
      </c>
      <c r="E13" s="27" t="s">
        <v>167</v>
      </c>
    </row>
    <row r="14" ht="25.5">
      <c r="A14" s="1" t="s">
        <v>165</v>
      </c>
      <c r="B14" s="1">
        <v>2</v>
      </c>
      <c r="C14" s="26" t="s">
        <v>2324</v>
      </c>
      <c r="D14" t="s">
        <v>167</v>
      </c>
      <c r="E14" s="27" t="s">
        <v>2325</v>
      </c>
      <c r="F14" s="28" t="s">
        <v>2326</v>
      </c>
      <c r="G14" s="29">
        <v>30</v>
      </c>
      <c r="H14" s="28">
        <v>0</v>
      </c>
      <c r="I14" s="30">
        <f>ROUND(G14*H14,P4)</f>
        <v>0</v>
      </c>
      <c r="L14" s="31">
        <v>0</v>
      </c>
      <c r="M14" s="24">
        <f>ROUND(G14*L14,P4)</f>
        <v>0</v>
      </c>
      <c r="N14" s="25" t="s">
        <v>185</v>
      </c>
      <c r="O14" s="32">
        <f>M14*AA14</f>
        <v>0</v>
      </c>
      <c r="P14" s="1">
        <v>3</v>
      </c>
      <c r="AA14" s="1">
        <f>IF(P14=1,$O$3,IF(P14=2,$O$4,$O$5))</f>
        <v>0</v>
      </c>
    </row>
    <row r="15" ht="25.5">
      <c r="A15" s="1" t="s">
        <v>171</v>
      </c>
      <c r="E15" s="27" t="s">
        <v>2325</v>
      </c>
    </row>
    <row r="16">
      <c r="A16" s="1" t="s">
        <v>172</v>
      </c>
    </row>
    <row r="17">
      <c r="A17" s="1" t="s">
        <v>173</v>
      </c>
      <c r="E17" s="27" t="s">
        <v>167</v>
      </c>
    </row>
    <row r="18" ht="25.5">
      <c r="A18" s="1" t="s">
        <v>165</v>
      </c>
      <c r="B18" s="1">
        <v>3</v>
      </c>
      <c r="C18" s="26" t="s">
        <v>2327</v>
      </c>
      <c r="D18" t="s">
        <v>167</v>
      </c>
      <c r="E18" s="27" t="s">
        <v>2328</v>
      </c>
      <c r="F18" s="28" t="s">
        <v>424</v>
      </c>
      <c r="G18" s="29">
        <v>974.32000000000005</v>
      </c>
      <c r="H18" s="28">
        <v>0</v>
      </c>
      <c r="I18" s="30">
        <f>ROUND(G18*H18,P4)</f>
        <v>0</v>
      </c>
      <c r="L18" s="31">
        <v>0</v>
      </c>
      <c r="M18" s="24">
        <f>ROUND(G18*L18,P4)</f>
        <v>0</v>
      </c>
      <c r="N18" s="25" t="s">
        <v>185</v>
      </c>
      <c r="O18" s="32">
        <f>M18*AA18</f>
        <v>0</v>
      </c>
      <c r="P18" s="1">
        <v>3</v>
      </c>
      <c r="AA18" s="1">
        <f>IF(P18=1,$O$3,IF(P18=2,$O$4,$O$5))</f>
        <v>0</v>
      </c>
    </row>
    <row r="19" ht="25.5">
      <c r="A19" s="1" t="s">
        <v>171</v>
      </c>
      <c r="E19" s="27" t="s">
        <v>2328</v>
      </c>
    </row>
    <row r="20" ht="140.25">
      <c r="A20" s="1" t="s">
        <v>172</v>
      </c>
      <c r="E20" s="33" t="s">
        <v>2329</v>
      </c>
    </row>
    <row r="21">
      <c r="A21" s="1" t="s">
        <v>173</v>
      </c>
      <c r="E21" s="27" t="s">
        <v>167</v>
      </c>
    </row>
    <row r="22" ht="25.5">
      <c r="A22" s="1" t="s">
        <v>165</v>
      </c>
      <c r="B22" s="1">
        <v>4</v>
      </c>
      <c r="C22" s="26" t="s">
        <v>606</v>
      </c>
      <c r="D22" t="s">
        <v>167</v>
      </c>
      <c r="E22" s="27" t="s">
        <v>607</v>
      </c>
      <c r="F22" s="28" t="s">
        <v>424</v>
      </c>
      <c r="G22" s="29">
        <v>974.32000000000005</v>
      </c>
      <c r="H22" s="28">
        <v>0</v>
      </c>
      <c r="I22" s="30">
        <f>ROUND(G22*H22,P4)</f>
        <v>0</v>
      </c>
      <c r="L22" s="31">
        <v>0</v>
      </c>
      <c r="M22" s="24">
        <f>ROUND(G22*L22,P4)</f>
        <v>0</v>
      </c>
      <c r="N22" s="25" t="s">
        <v>185</v>
      </c>
      <c r="O22" s="32">
        <f>M22*AA22</f>
        <v>0</v>
      </c>
      <c r="P22" s="1">
        <v>3</v>
      </c>
      <c r="AA22" s="1">
        <f>IF(P22=1,$O$3,IF(P22=2,$O$4,$O$5))</f>
        <v>0</v>
      </c>
    </row>
    <row r="23" ht="38.25">
      <c r="A23" s="1" t="s">
        <v>171</v>
      </c>
      <c r="E23" s="27" t="s">
        <v>608</v>
      </c>
    </row>
    <row r="24" ht="38.25">
      <c r="A24" s="1" t="s">
        <v>172</v>
      </c>
      <c r="E24" s="33" t="s">
        <v>2330</v>
      </c>
    </row>
    <row r="25">
      <c r="A25" s="1" t="s">
        <v>173</v>
      </c>
      <c r="E25" s="27" t="s">
        <v>167</v>
      </c>
    </row>
    <row r="26" ht="25.5">
      <c r="A26" s="1" t="s">
        <v>165</v>
      </c>
      <c r="B26" s="1">
        <v>5</v>
      </c>
      <c r="C26" s="26" t="s">
        <v>610</v>
      </c>
      <c r="D26" t="s">
        <v>167</v>
      </c>
      <c r="E26" s="27" t="s">
        <v>607</v>
      </c>
      <c r="F26" s="28" t="s">
        <v>424</v>
      </c>
      <c r="G26" s="29">
        <v>9743.2000000000007</v>
      </c>
      <c r="H26" s="28">
        <v>0</v>
      </c>
      <c r="I26" s="30">
        <f>ROUND(G26*H26,P4)</f>
        <v>0</v>
      </c>
      <c r="L26" s="31">
        <v>0</v>
      </c>
      <c r="M26" s="24">
        <f>ROUND(G26*L26,P4)</f>
        <v>0</v>
      </c>
      <c r="N26" s="25" t="s">
        <v>185</v>
      </c>
      <c r="O26" s="32">
        <f>M26*AA26</f>
        <v>0</v>
      </c>
      <c r="P26" s="1">
        <v>3</v>
      </c>
      <c r="AA26" s="1">
        <f>IF(P26=1,$O$3,IF(P26=2,$O$4,$O$5))</f>
        <v>0</v>
      </c>
    </row>
    <row r="27" ht="51">
      <c r="A27" s="1" t="s">
        <v>171</v>
      </c>
      <c r="E27" s="27" t="s">
        <v>611</v>
      </c>
    </row>
    <row r="28" ht="25.5">
      <c r="A28" s="1" t="s">
        <v>172</v>
      </c>
      <c r="E28" s="33" t="s">
        <v>2331</v>
      </c>
    </row>
    <row r="29">
      <c r="A29" s="1" t="s">
        <v>173</v>
      </c>
      <c r="E29" s="27" t="s">
        <v>167</v>
      </c>
    </row>
    <row r="30" ht="25.5">
      <c r="A30" s="1" t="s">
        <v>165</v>
      </c>
      <c r="B30" s="1">
        <v>7</v>
      </c>
      <c r="C30" s="26" t="s">
        <v>613</v>
      </c>
      <c r="D30" t="s">
        <v>614</v>
      </c>
      <c r="E30" s="27" t="s">
        <v>615</v>
      </c>
      <c r="F30" s="28" t="s">
        <v>432</v>
      </c>
      <c r="G30" s="29">
        <v>1656.3440000000001</v>
      </c>
      <c r="H30" s="28">
        <v>0</v>
      </c>
      <c r="I30" s="30">
        <f>ROUND(G30*H30,P4)</f>
        <v>0</v>
      </c>
      <c r="L30" s="31">
        <v>0</v>
      </c>
      <c r="M30" s="24">
        <f>ROUND(G30*L30,P4)</f>
        <v>0</v>
      </c>
      <c r="N30" s="25" t="s">
        <v>185</v>
      </c>
      <c r="O30" s="32">
        <f>M30*AA30</f>
        <v>0</v>
      </c>
      <c r="P30" s="1">
        <v>3</v>
      </c>
      <c r="AA30" s="1">
        <f>IF(P30=1,$O$3,IF(P30=2,$O$4,$O$5))</f>
        <v>0</v>
      </c>
    </row>
    <row r="31" ht="25.5">
      <c r="A31" s="1" t="s">
        <v>171</v>
      </c>
      <c r="E31" s="27" t="s">
        <v>616</v>
      </c>
    </row>
    <row r="32" ht="25.5">
      <c r="A32" s="1" t="s">
        <v>172</v>
      </c>
      <c r="E32" s="33" t="s">
        <v>2332</v>
      </c>
    </row>
    <row r="33">
      <c r="A33" s="1" t="s">
        <v>173</v>
      </c>
      <c r="E33" s="27" t="s">
        <v>167</v>
      </c>
    </row>
    <row r="34" ht="25.5">
      <c r="A34" s="1" t="s">
        <v>165</v>
      </c>
      <c r="B34" s="1">
        <v>6</v>
      </c>
      <c r="C34" s="26" t="s">
        <v>2333</v>
      </c>
      <c r="D34" t="s">
        <v>167</v>
      </c>
      <c r="E34" s="27" t="s">
        <v>2334</v>
      </c>
      <c r="F34" s="28" t="s">
        <v>424</v>
      </c>
      <c r="G34" s="29">
        <v>974.32000000000005</v>
      </c>
      <c r="H34" s="28">
        <v>0</v>
      </c>
      <c r="I34" s="30">
        <f>ROUND(G34*H34,P4)</f>
        <v>0</v>
      </c>
      <c r="L34" s="31">
        <v>0</v>
      </c>
      <c r="M34" s="24">
        <f>ROUND(G34*L34,P4)</f>
        <v>0</v>
      </c>
      <c r="N34" s="25" t="s">
        <v>185</v>
      </c>
      <c r="O34" s="32">
        <f>M34*AA34</f>
        <v>0</v>
      </c>
      <c r="P34" s="1">
        <v>3</v>
      </c>
      <c r="AA34" s="1">
        <f>IF(P34=1,$O$3,IF(P34=2,$O$4,$O$5))</f>
        <v>0</v>
      </c>
    </row>
    <row r="35" ht="25.5">
      <c r="A35" s="1" t="s">
        <v>171</v>
      </c>
      <c r="E35" s="27" t="s">
        <v>2334</v>
      </c>
    </row>
    <row r="36" ht="25.5">
      <c r="A36" s="1" t="s">
        <v>172</v>
      </c>
      <c r="E36" s="33" t="s">
        <v>2335</v>
      </c>
    </row>
    <row r="37">
      <c r="A37" s="1" t="s">
        <v>173</v>
      </c>
      <c r="E37" s="27" t="s">
        <v>167</v>
      </c>
    </row>
    <row r="38" ht="25.5">
      <c r="A38" s="1" t="s">
        <v>165</v>
      </c>
      <c r="B38" s="1">
        <v>8</v>
      </c>
      <c r="C38" s="26" t="s">
        <v>2336</v>
      </c>
      <c r="D38" t="s">
        <v>167</v>
      </c>
      <c r="E38" s="27" t="s">
        <v>426</v>
      </c>
      <c r="F38" s="28" t="s">
        <v>424</v>
      </c>
      <c r="G38" s="29">
        <v>833.84799999999996</v>
      </c>
      <c r="H38" s="28">
        <v>0</v>
      </c>
      <c r="I38" s="30">
        <f>ROUND(G38*H38,P4)</f>
        <v>0</v>
      </c>
      <c r="L38" s="31">
        <v>0</v>
      </c>
      <c r="M38" s="24">
        <f>ROUND(G38*L38,P4)</f>
        <v>0</v>
      </c>
      <c r="N38" s="25" t="s">
        <v>185</v>
      </c>
      <c r="O38" s="32">
        <f>M38*AA38</f>
        <v>0</v>
      </c>
      <c r="P38" s="1">
        <v>3</v>
      </c>
      <c r="AA38" s="1">
        <f>IF(P38=1,$O$3,IF(P38=2,$O$4,$O$5))</f>
        <v>0</v>
      </c>
    </row>
    <row r="39" ht="25.5">
      <c r="A39" s="1" t="s">
        <v>171</v>
      </c>
      <c r="E39" s="27" t="s">
        <v>426</v>
      </c>
    </row>
    <row r="40" ht="38.25">
      <c r="A40" s="1" t="s">
        <v>172</v>
      </c>
      <c r="E40" s="33" t="s">
        <v>2337</v>
      </c>
    </row>
    <row r="41">
      <c r="A41" s="1" t="s">
        <v>173</v>
      </c>
      <c r="E41" s="27" t="s">
        <v>167</v>
      </c>
    </row>
    <row r="42" ht="25.5">
      <c r="A42" s="1" t="s">
        <v>165</v>
      </c>
      <c r="B42" s="1">
        <v>10</v>
      </c>
      <c r="C42" s="26" t="s">
        <v>2338</v>
      </c>
      <c r="D42" t="s">
        <v>167</v>
      </c>
      <c r="E42" s="27" t="s">
        <v>2339</v>
      </c>
      <c r="F42" s="28" t="s">
        <v>447</v>
      </c>
      <c r="G42" s="29">
        <v>169.54499999999999</v>
      </c>
      <c r="H42" s="28">
        <v>0</v>
      </c>
      <c r="I42" s="30">
        <f>ROUND(G42*H42,P4)</f>
        <v>0</v>
      </c>
      <c r="L42" s="31">
        <v>0</v>
      </c>
      <c r="M42" s="24">
        <f>ROUND(G42*L42,P4)</f>
        <v>0</v>
      </c>
      <c r="N42" s="25" t="s">
        <v>185</v>
      </c>
      <c r="O42" s="32">
        <f>M42*AA42</f>
        <v>0</v>
      </c>
      <c r="P42" s="1">
        <v>3</v>
      </c>
      <c r="AA42" s="1">
        <f>IF(P42=1,$O$3,IF(P42=2,$O$4,$O$5))</f>
        <v>0</v>
      </c>
    </row>
    <row r="43" ht="25.5">
      <c r="A43" s="1" t="s">
        <v>171</v>
      </c>
      <c r="E43" s="27" t="s">
        <v>2339</v>
      </c>
    </row>
    <row r="44" ht="140.25">
      <c r="A44" s="1" t="s">
        <v>172</v>
      </c>
      <c r="E44" s="33" t="s">
        <v>2340</v>
      </c>
    </row>
    <row r="45">
      <c r="A45" s="1" t="s">
        <v>173</v>
      </c>
      <c r="E45" s="27" t="s">
        <v>167</v>
      </c>
    </row>
    <row r="46">
      <c r="A46" s="1" t="s">
        <v>165</v>
      </c>
      <c r="B46" s="1">
        <v>9</v>
      </c>
      <c r="C46" s="26" t="s">
        <v>2341</v>
      </c>
      <c r="D46" t="s">
        <v>167</v>
      </c>
      <c r="E46" s="27" t="s">
        <v>2342</v>
      </c>
      <c r="F46" s="28" t="s">
        <v>432</v>
      </c>
      <c r="G46" s="29">
        <v>1751.0809999999999</v>
      </c>
      <c r="H46" s="28">
        <v>1</v>
      </c>
      <c r="I46" s="30">
        <f>ROUND(G46*H46,P4)</f>
        <v>0</v>
      </c>
      <c r="L46" s="31">
        <v>0</v>
      </c>
      <c r="M46" s="24">
        <f>ROUND(G46*L46,P4)</f>
        <v>0</v>
      </c>
      <c r="N46" s="25" t="s">
        <v>185</v>
      </c>
      <c r="O46" s="32">
        <f>M46*AA46</f>
        <v>0</v>
      </c>
      <c r="P46" s="1">
        <v>3</v>
      </c>
      <c r="AA46" s="1">
        <f>IF(P46=1,$O$3,IF(P46=2,$O$4,$O$5))</f>
        <v>0</v>
      </c>
    </row>
    <row r="47">
      <c r="A47" s="1" t="s">
        <v>171</v>
      </c>
      <c r="E47" s="27" t="s">
        <v>2342</v>
      </c>
    </row>
    <row r="48" ht="25.5">
      <c r="A48" s="1" t="s">
        <v>172</v>
      </c>
      <c r="E48" s="33" t="s">
        <v>2343</v>
      </c>
    </row>
    <row r="49">
      <c r="A49" s="1" t="s">
        <v>173</v>
      </c>
      <c r="E49" s="27" t="s">
        <v>167</v>
      </c>
    </row>
    <row r="50">
      <c r="A50" s="1" t="s">
        <v>162</v>
      </c>
      <c r="C50" s="22" t="s">
        <v>395</v>
      </c>
      <c r="E50" s="23" t="s">
        <v>627</v>
      </c>
      <c r="L50" s="24">
        <f>SUMIFS(L51:L90,A51:A90,"P")</f>
        <v>0</v>
      </c>
      <c r="M50" s="24">
        <f>SUMIFS(M51:M90,A51:A90,"P")</f>
        <v>0</v>
      </c>
      <c r="N50" s="25"/>
    </row>
    <row r="51" ht="25.5">
      <c r="A51" s="1" t="s">
        <v>165</v>
      </c>
      <c r="B51" s="1">
        <v>11</v>
      </c>
      <c r="C51" s="26" t="s">
        <v>2344</v>
      </c>
      <c r="D51" t="s">
        <v>167</v>
      </c>
      <c r="E51" s="27" t="s">
        <v>2345</v>
      </c>
      <c r="F51" s="28" t="s">
        <v>424</v>
      </c>
      <c r="G51" s="29">
        <v>23.831</v>
      </c>
      <c r="H51" s="28">
        <v>2.5018699999999998</v>
      </c>
      <c r="I51" s="30">
        <f>ROUND(G51*H51,P4)</f>
        <v>0</v>
      </c>
      <c r="L51" s="31">
        <v>0</v>
      </c>
      <c r="M51" s="24">
        <f>ROUND(G51*L51,P4)</f>
        <v>0</v>
      </c>
      <c r="N51" s="25" t="s">
        <v>185</v>
      </c>
      <c r="O51" s="32">
        <f>M51*AA51</f>
        <v>0</v>
      </c>
      <c r="P51" s="1">
        <v>3</v>
      </c>
      <c r="AA51" s="1">
        <f>IF(P51=1,$O$3,IF(P51=2,$O$4,$O$5))</f>
        <v>0</v>
      </c>
    </row>
    <row r="52" ht="25.5">
      <c r="A52" s="1" t="s">
        <v>171</v>
      </c>
      <c r="E52" s="27" t="s">
        <v>2345</v>
      </c>
    </row>
    <row r="53" ht="38.25">
      <c r="A53" s="1" t="s">
        <v>172</v>
      </c>
      <c r="E53" s="33" t="s">
        <v>2346</v>
      </c>
    </row>
    <row r="54">
      <c r="A54" s="1" t="s">
        <v>173</v>
      </c>
      <c r="E54" s="27" t="s">
        <v>167</v>
      </c>
    </row>
    <row r="55">
      <c r="A55" s="1" t="s">
        <v>165</v>
      </c>
      <c r="B55" s="1">
        <v>12</v>
      </c>
      <c r="C55" s="26" t="s">
        <v>2110</v>
      </c>
      <c r="D55" t="s">
        <v>167</v>
      </c>
      <c r="E55" s="27" t="s">
        <v>2111</v>
      </c>
      <c r="F55" s="28" t="s">
        <v>447</v>
      </c>
      <c r="G55" s="29">
        <v>320.75</v>
      </c>
      <c r="H55" s="28">
        <v>0.0026900000000000001</v>
      </c>
      <c r="I55" s="30">
        <f>ROUND(G55*H55,P4)</f>
        <v>0</v>
      </c>
      <c r="L55" s="31">
        <v>0</v>
      </c>
      <c r="M55" s="24">
        <f>ROUND(G55*L55,P4)</f>
        <v>0</v>
      </c>
      <c r="N55" s="25" t="s">
        <v>185</v>
      </c>
      <c r="O55" s="32">
        <f>M55*AA55</f>
        <v>0</v>
      </c>
      <c r="P55" s="1">
        <v>3</v>
      </c>
      <c r="AA55" s="1">
        <f>IF(P55=1,$O$3,IF(P55=2,$O$4,$O$5))</f>
        <v>0</v>
      </c>
    </row>
    <row r="56">
      <c r="A56" s="1" t="s">
        <v>171</v>
      </c>
      <c r="E56" s="27" t="s">
        <v>2111</v>
      </c>
    </row>
    <row r="57" ht="38.25">
      <c r="A57" s="1" t="s">
        <v>172</v>
      </c>
      <c r="E57" s="33" t="s">
        <v>2347</v>
      </c>
    </row>
    <row r="58">
      <c r="A58" s="1" t="s">
        <v>173</v>
      </c>
      <c r="E58" s="27" t="s">
        <v>167</v>
      </c>
    </row>
    <row r="59">
      <c r="A59" s="1" t="s">
        <v>165</v>
      </c>
      <c r="B59" s="1">
        <v>13</v>
      </c>
      <c r="C59" s="26" t="s">
        <v>2113</v>
      </c>
      <c r="D59" t="s">
        <v>167</v>
      </c>
      <c r="E59" s="27" t="s">
        <v>2114</v>
      </c>
      <c r="F59" s="28" t="s">
        <v>447</v>
      </c>
      <c r="G59" s="29">
        <v>320.75</v>
      </c>
      <c r="H59" s="28">
        <v>0</v>
      </c>
      <c r="I59" s="30">
        <f>ROUND(G59*H59,P4)</f>
        <v>0</v>
      </c>
      <c r="L59" s="31">
        <v>0</v>
      </c>
      <c r="M59" s="24">
        <f>ROUND(G59*L59,P4)</f>
        <v>0</v>
      </c>
      <c r="N59" s="25" t="s">
        <v>185</v>
      </c>
      <c r="O59" s="32">
        <f>M59*AA59</f>
        <v>0</v>
      </c>
      <c r="P59" s="1">
        <v>3</v>
      </c>
      <c r="AA59" s="1">
        <f>IF(P59=1,$O$3,IF(P59=2,$O$4,$O$5))</f>
        <v>0</v>
      </c>
    </row>
    <row r="60">
      <c r="A60" s="1" t="s">
        <v>171</v>
      </c>
      <c r="E60" s="27" t="s">
        <v>2114</v>
      </c>
    </row>
    <row r="61">
      <c r="A61" s="1" t="s">
        <v>172</v>
      </c>
    </row>
    <row r="62">
      <c r="A62" s="1" t="s">
        <v>173</v>
      </c>
      <c r="E62" s="27" t="s">
        <v>167</v>
      </c>
    </row>
    <row r="63" ht="25.5">
      <c r="A63" s="1" t="s">
        <v>165</v>
      </c>
      <c r="B63" s="1">
        <v>14</v>
      </c>
      <c r="C63" s="26" t="s">
        <v>2348</v>
      </c>
      <c r="D63" t="s">
        <v>167</v>
      </c>
      <c r="E63" s="27" t="s">
        <v>2349</v>
      </c>
      <c r="F63" s="28" t="s">
        <v>424</v>
      </c>
      <c r="G63" s="29">
        <v>109.218</v>
      </c>
      <c r="H63" s="28">
        <v>2.5018699999999998</v>
      </c>
      <c r="I63" s="30">
        <f>ROUND(G63*H63,P4)</f>
        <v>0</v>
      </c>
      <c r="L63" s="31">
        <v>0</v>
      </c>
      <c r="M63" s="24">
        <f>ROUND(G63*L63,P4)</f>
        <v>0</v>
      </c>
      <c r="N63" s="25" t="s">
        <v>185</v>
      </c>
      <c r="O63" s="32">
        <f>M63*AA63</f>
        <v>0</v>
      </c>
      <c r="P63" s="1">
        <v>3</v>
      </c>
      <c r="AA63" s="1">
        <f>IF(P63=1,$O$3,IF(P63=2,$O$4,$O$5))</f>
        <v>0</v>
      </c>
    </row>
    <row r="64" ht="25.5">
      <c r="A64" s="1" t="s">
        <v>171</v>
      </c>
      <c r="E64" s="27" t="s">
        <v>2349</v>
      </c>
    </row>
    <row r="65" ht="114.75">
      <c r="A65" s="1" t="s">
        <v>172</v>
      </c>
      <c r="E65" s="33" t="s">
        <v>2350</v>
      </c>
    </row>
    <row r="66">
      <c r="A66" s="1" t="s">
        <v>173</v>
      </c>
      <c r="E66" s="27" t="s">
        <v>167</v>
      </c>
    </row>
    <row r="67">
      <c r="A67" s="1" t="s">
        <v>165</v>
      </c>
      <c r="B67" s="1">
        <v>15</v>
      </c>
      <c r="C67" s="26" t="s">
        <v>631</v>
      </c>
      <c r="D67" t="s">
        <v>167</v>
      </c>
      <c r="E67" s="27" t="s">
        <v>632</v>
      </c>
      <c r="F67" s="28" t="s">
        <v>447</v>
      </c>
      <c r="G67" s="29">
        <v>207.99000000000001</v>
      </c>
      <c r="H67" s="28">
        <v>0.00264</v>
      </c>
      <c r="I67" s="30">
        <f>ROUND(G67*H67,P4)</f>
        <v>0</v>
      </c>
      <c r="L67" s="31">
        <v>0</v>
      </c>
      <c r="M67" s="24">
        <f>ROUND(G67*L67,P4)</f>
        <v>0</v>
      </c>
      <c r="N67" s="25" t="s">
        <v>185</v>
      </c>
      <c r="O67" s="32">
        <f>M67*AA67</f>
        <v>0</v>
      </c>
      <c r="P67" s="1">
        <v>3</v>
      </c>
      <c r="AA67" s="1">
        <f>IF(P67=1,$O$3,IF(P67=2,$O$4,$O$5))</f>
        <v>0</v>
      </c>
    </row>
    <row r="68">
      <c r="A68" s="1" t="s">
        <v>171</v>
      </c>
      <c r="E68" s="27" t="s">
        <v>632</v>
      </c>
    </row>
    <row r="69" ht="114.75">
      <c r="A69" s="1" t="s">
        <v>172</v>
      </c>
      <c r="E69" s="33" t="s">
        <v>2351</v>
      </c>
    </row>
    <row r="70">
      <c r="A70" s="1" t="s">
        <v>173</v>
      </c>
      <c r="E70" s="27" t="s">
        <v>167</v>
      </c>
    </row>
    <row r="71">
      <c r="A71" s="1" t="s">
        <v>165</v>
      </c>
      <c r="B71" s="1">
        <v>16</v>
      </c>
      <c r="C71" s="26" t="s">
        <v>634</v>
      </c>
      <c r="D71" t="s">
        <v>167</v>
      </c>
      <c r="E71" s="27" t="s">
        <v>635</v>
      </c>
      <c r="F71" s="28" t="s">
        <v>447</v>
      </c>
      <c r="G71" s="29">
        <v>207.99000000000001</v>
      </c>
      <c r="H71" s="28">
        <v>0</v>
      </c>
      <c r="I71" s="30">
        <f>ROUND(G71*H71,P4)</f>
        <v>0</v>
      </c>
      <c r="L71" s="31">
        <v>0</v>
      </c>
      <c r="M71" s="24">
        <f>ROUND(G71*L71,P4)</f>
        <v>0</v>
      </c>
      <c r="N71" s="25" t="s">
        <v>185</v>
      </c>
      <c r="O71" s="32">
        <f>M71*AA71</f>
        <v>0</v>
      </c>
      <c r="P71" s="1">
        <v>3</v>
      </c>
      <c r="AA71" s="1">
        <f>IF(P71=1,$O$3,IF(P71=2,$O$4,$O$5))</f>
        <v>0</v>
      </c>
    </row>
    <row r="72">
      <c r="A72" s="1" t="s">
        <v>171</v>
      </c>
      <c r="E72" s="27" t="s">
        <v>635</v>
      </c>
    </row>
    <row r="73">
      <c r="A73" s="1" t="s">
        <v>172</v>
      </c>
    </row>
    <row r="74">
      <c r="A74" s="1" t="s">
        <v>173</v>
      </c>
      <c r="E74" s="27" t="s">
        <v>167</v>
      </c>
    </row>
    <row r="75" ht="25.5">
      <c r="A75" s="1" t="s">
        <v>165</v>
      </c>
      <c r="B75" s="1">
        <v>17</v>
      </c>
      <c r="C75" s="26" t="s">
        <v>2352</v>
      </c>
      <c r="D75" t="s">
        <v>167</v>
      </c>
      <c r="E75" s="27" t="s">
        <v>2353</v>
      </c>
      <c r="F75" s="28" t="s">
        <v>201</v>
      </c>
      <c r="G75" s="29">
        <v>3</v>
      </c>
      <c r="H75" s="28">
        <v>0.0049800000000000001</v>
      </c>
      <c r="I75" s="30">
        <f>ROUND(G75*H75,P4)</f>
        <v>0</v>
      </c>
      <c r="L75" s="31">
        <v>0</v>
      </c>
      <c r="M75" s="24">
        <f>ROUND(G75*L75,P4)</f>
        <v>0</v>
      </c>
      <c r="N75" s="25" t="s">
        <v>185</v>
      </c>
      <c r="O75" s="32">
        <f>M75*AA75</f>
        <v>0</v>
      </c>
      <c r="P75" s="1">
        <v>3</v>
      </c>
      <c r="AA75" s="1">
        <f>IF(P75=1,$O$3,IF(P75=2,$O$4,$O$5))</f>
        <v>0</v>
      </c>
    </row>
    <row r="76" ht="38.25">
      <c r="A76" s="1" t="s">
        <v>171</v>
      </c>
      <c r="E76" s="27" t="s">
        <v>2354</v>
      </c>
    </row>
    <row r="77">
      <c r="A77" s="1" t="s">
        <v>172</v>
      </c>
    </row>
    <row r="78">
      <c r="A78" s="1" t="s">
        <v>173</v>
      </c>
      <c r="E78" s="27" t="s">
        <v>167</v>
      </c>
    </row>
    <row r="79">
      <c r="A79" s="1" t="s">
        <v>165</v>
      </c>
      <c r="B79" s="1">
        <v>18</v>
      </c>
      <c r="C79" s="26" t="s">
        <v>2355</v>
      </c>
      <c r="D79" t="s">
        <v>167</v>
      </c>
      <c r="E79" s="27" t="s">
        <v>2356</v>
      </c>
      <c r="F79" s="28" t="s">
        <v>432</v>
      </c>
      <c r="G79" s="29">
        <v>9.6289999999999996</v>
      </c>
      <c r="H79" s="28">
        <v>1.0606199999999999</v>
      </c>
      <c r="I79" s="30">
        <f>ROUND(G79*H79,P4)</f>
        <v>0</v>
      </c>
      <c r="L79" s="31">
        <v>0</v>
      </c>
      <c r="M79" s="24">
        <f>ROUND(G79*L79,P4)</f>
        <v>0</v>
      </c>
      <c r="N79" s="25" t="s">
        <v>185</v>
      </c>
      <c r="O79" s="32">
        <f>M79*AA79</f>
        <v>0</v>
      </c>
      <c r="P79" s="1">
        <v>3</v>
      </c>
      <c r="AA79" s="1">
        <f>IF(P79=1,$O$3,IF(P79=2,$O$4,$O$5))</f>
        <v>0</v>
      </c>
    </row>
    <row r="80">
      <c r="A80" s="1" t="s">
        <v>171</v>
      </c>
      <c r="E80" s="27" t="s">
        <v>2356</v>
      </c>
    </row>
    <row r="81" ht="38.25">
      <c r="A81" s="1" t="s">
        <v>172</v>
      </c>
      <c r="E81" s="33" t="s">
        <v>2357</v>
      </c>
    </row>
    <row r="82">
      <c r="A82" s="1" t="s">
        <v>173</v>
      </c>
      <c r="E82" s="27" t="s">
        <v>167</v>
      </c>
    </row>
    <row r="83" ht="25.5">
      <c r="A83" s="1" t="s">
        <v>165</v>
      </c>
      <c r="B83" s="1">
        <v>19</v>
      </c>
      <c r="C83" s="26" t="s">
        <v>2358</v>
      </c>
      <c r="D83" t="s">
        <v>167</v>
      </c>
      <c r="E83" s="27" t="s">
        <v>2359</v>
      </c>
      <c r="F83" s="28" t="s">
        <v>424</v>
      </c>
      <c r="G83" s="29">
        <v>0.033000000000000002</v>
      </c>
      <c r="H83" s="28">
        <v>2.5018699999999998</v>
      </c>
      <c r="I83" s="30">
        <f>ROUND(G83*H83,P4)</f>
        <v>0</v>
      </c>
      <c r="L83" s="31">
        <v>0</v>
      </c>
      <c r="M83" s="24">
        <f>ROUND(G83*L83,P4)</f>
        <v>0</v>
      </c>
      <c r="N83" s="25" t="s">
        <v>185</v>
      </c>
      <c r="O83" s="32">
        <f>M83*AA83</f>
        <v>0</v>
      </c>
      <c r="P83" s="1">
        <v>3</v>
      </c>
      <c r="AA83" s="1">
        <f>IF(P83=1,$O$3,IF(P83=2,$O$4,$O$5))</f>
        <v>0</v>
      </c>
    </row>
    <row r="84" ht="25.5">
      <c r="A84" s="1" t="s">
        <v>171</v>
      </c>
      <c r="E84" s="27" t="s">
        <v>2359</v>
      </c>
    </row>
    <row r="85" ht="25.5">
      <c r="A85" s="1" t="s">
        <v>172</v>
      </c>
      <c r="E85" s="33" t="s">
        <v>2360</v>
      </c>
    </row>
    <row r="86">
      <c r="A86" s="1" t="s">
        <v>173</v>
      </c>
      <c r="E86" s="27" t="s">
        <v>167</v>
      </c>
    </row>
    <row r="87">
      <c r="A87" s="1" t="s">
        <v>165</v>
      </c>
      <c r="B87" s="1">
        <v>20</v>
      </c>
      <c r="C87" s="26" t="s">
        <v>2361</v>
      </c>
      <c r="D87" t="s">
        <v>167</v>
      </c>
      <c r="E87" s="27" t="s">
        <v>2362</v>
      </c>
      <c r="F87" s="28" t="s">
        <v>169</v>
      </c>
      <c r="G87" s="29">
        <v>1</v>
      </c>
      <c r="H87" s="28">
        <v>0</v>
      </c>
      <c r="I87" s="30">
        <f>ROUND(G87*H87,P4)</f>
        <v>0</v>
      </c>
      <c r="L87" s="31">
        <v>0</v>
      </c>
      <c r="M87" s="24">
        <f>ROUND(G87*L87,P4)</f>
        <v>0</v>
      </c>
      <c r="N87" s="25" t="s">
        <v>170</v>
      </c>
      <c r="O87" s="32">
        <f>M87*AA87</f>
        <v>0</v>
      </c>
      <c r="P87" s="1">
        <v>3</v>
      </c>
      <c r="AA87" s="1">
        <f>IF(P87=1,$O$3,IF(P87=2,$O$4,$O$5))</f>
        <v>0</v>
      </c>
    </row>
    <row r="88">
      <c r="A88" s="1" t="s">
        <v>171</v>
      </c>
      <c r="E88" s="27" t="s">
        <v>2362</v>
      </c>
    </row>
    <row r="89">
      <c r="A89" s="1" t="s">
        <v>172</v>
      </c>
    </row>
    <row r="90">
      <c r="A90" s="1" t="s">
        <v>173</v>
      </c>
      <c r="E90" s="27" t="s">
        <v>167</v>
      </c>
    </row>
    <row r="91">
      <c r="A91" s="1" t="s">
        <v>162</v>
      </c>
      <c r="C91" s="22" t="s">
        <v>2122</v>
      </c>
      <c r="E91" s="23" t="s">
        <v>2123</v>
      </c>
      <c r="L91" s="24">
        <f>SUMIFS(L92:L99,A92:A99,"P")</f>
        <v>0</v>
      </c>
      <c r="M91" s="24">
        <f>SUMIFS(M92:M99,A92:A99,"P")</f>
        <v>0</v>
      </c>
      <c r="N91" s="25"/>
    </row>
    <row r="92" ht="25.5">
      <c r="A92" s="1" t="s">
        <v>165</v>
      </c>
      <c r="B92" s="1">
        <v>33</v>
      </c>
      <c r="C92" s="26" t="s">
        <v>2124</v>
      </c>
      <c r="D92" t="s">
        <v>167</v>
      </c>
      <c r="E92" s="27" t="s">
        <v>2125</v>
      </c>
      <c r="F92" s="28" t="s">
        <v>192</v>
      </c>
      <c r="G92" s="29">
        <v>200</v>
      </c>
      <c r="H92" s="28">
        <v>0</v>
      </c>
      <c r="I92" s="30">
        <f>ROUND(G92*H92,P4)</f>
        <v>0</v>
      </c>
      <c r="L92" s="31">
        <v>0</v>
      </c>
      <c r="M92" s="24">
        <f>ROUND(G92*L92,P4)</f>
        <v>0</v>
      </c>
      <c r="N92" s="25" t="s">
        <v>185</v>
      </c>
      <c r="O92" s="32">
        <f>M92*AA92</f>
        <v>0</v>
      </c>
      <c r="P92" s="1">
        <v>3</v>
      </c>
      <c r="AA92" s="1">
        <f>IF(P92=1,$O$3,IF(P92=2,$O$4,$O$5))</f>
        <v>0</v>
      </c>
    </row>
    <row r="93" ht="25.5">
      <c r="A93" s="1" t="s">
        <v>171</v>
      </c>
      <c r="E93" s="27" t="s">
        <v>2125</v>
      </c>
    </row>
    <row r="94">
      <c r="A94" s="1" t="s">
        <v>172</v>
      </c>
    </row>
    <row r="95">
      <c r="A95" s="1" t="s">
        <v>173</v>
      </c>
      <c r="E95" s="27" t="s">
        <v>167</v>
      </c>
    </row>
    <row r="96">
      <c r="A96" s="1" t="s">
        <v>165</v>
      </c>
      <c r="B96" s="1">
        <v>34</v>
      </c>
      <c r="C96" s="26" t="s">
        <v>2126</v>
      </c>
      <c r="D96" t="s">
        <v>167</v>
      </c>
      <c r="E96" s="27" t="s">
        <v>2127</v>
      </c>
      <c r="F96" s="28" t="s">
        <v>331</v>
      </c>
      <c r="G96" s="29">
        <v>242</v>
      </c>
      <c r="H96" s="28">
        <v>0.001</v>
      </c>
      <c r="I96" s="30">
        <f>ROUND(G96*H96,P4)</f>
        <v>0</v>
      </c>
      <c r="L96" s="31">
        <v>0</v>
      </c>
      <c r="M96" s="24">
        <f>ROUND(G96*L96,P4)</f>
        <v>0</v>
      </c>
      <c r="N96" s="25" t="s">
        <v>185</v>
      </c>
      <c r="O96" s="32">
        <f>M96*AA96</f>
        <v>0</v>
      </c>
      <c r="P96" s="1">
        <v>3</v>
      </c>
      <c r="AA96" s="1">
        <f>IF(P96=1,$O$3,IF(P96=2,$O$4,$O$5))</f>
        <v>0</v>
      </c>
    </row>
    <row r="97">
      <c r="A97" s="1" t="s">
        <v>171</v>
      </c>
      <c r="E97" s="27" t="s">
        <v>2127</v>
      </c>
    </row>
    <row r="98" ht="25.5">
      <c r="A98" s="1" t="s">
        <v>172</v>
      </c>
      <c r="E98" s="33" t="s">
        <v>2363</v>
      </c>
    </row>
    <row r="99">
      <c r="A99" s="1" t="s">
        <v>173</v>
      </c>
      <c r="E99" s="27" t="s">
        <v>167</v>
      </c>
    </row>
    <row r="100">
      <c r="A100" s="1" t="s">
        <v>162</v>
      </c>
      <c r="C100" s="22" t="s">
        <v>567</v>
      </c>
      <c r="E100" s="23" t="s">
        <v>700</v>
      </c>
      <c r="L100" s="24">
        <f>SUMIFS(L101:L108,A101:A108,"P")</f>
        <v>0</v>
      </c>
      <c r="M100" s="24">
        <f>SUMIFS(M101:M108,A101:A108,"P")</f>
        <v>0</v>
      </c>
      <c r="N100" s="25"/>
    </row>
    <row r="101" ht="25.5">
      <c r="A101" s="1" t="s">
        <v>165</v>
      </c>
      <c r="B101" s="1">
        <v>21</v>
      </c>
      <c r="C101" s="26" t="s">
        <v>809</v>
      </c>
      <c r="D101" t="s">
        <v>167</v>
      </c>
      <c r="E101" s="27" t="s">
        <v>810</v>
      </c>
      <c r="F101" s="28" t="s">
        <v>424</v>
      </c>
      <c r="G101" s="29">
        <v>16.954999999999998</v>
      </c>
      <c r="H101" s="28">
        <v>2.3010199999999998</v>
      </c>
      <c r="I101" s="30">
        <f>ROUND(G101*H101,P4)</f>
        <v>0</v>
      </c>
      <c r="L101" s="31">
        <v>0</v>
      </c>
      <c r="M101" s="24">
        <f>ROUND(G101*L101,P4)</f>
        <v>0</v>
      </c>
      <c r="N101" s="25" t="s">
        <v>185</v>
      </c>
      <c r="O101" s="32">
        <f>M101*AA101</f>
        <v>0</v>
      </c>
      <c r="P101" s="1">
        <v>3</v>
      </c>
      <c r="AA101" s="1">
        <f>IF(P101=1,$O$3,IF(P101=2,$O$4,$O$5))</f>
        <v>0</v>
      </c>
    </row>
    <row r="102" ht="25.5">
      <c r="A102" s="1" t="s">
        <v>171</v>
      </c>
      <c r="E102" s="27" t="s">
        <v>810</v>
      </c>
    </row>
    <row r="103" ht="153">
      <c r="A103" s="1" t="s">
        <v>172</v>
      </c>
      <c r="E103" s="33" t="s">
        <v>2364</v>
      </c>
    </row>
    <row r="104">
      <c r="A104" s="1" t="s">
        <v>173</v>
      </c>
      <c r="E104" s="27" t="s">
        <v>167</v>
      </c>
    </row>
    <row r="105" ht="25.5">
      <c r="A105" s="1" t="s">
        <v>165</v>
      </c>
      <c r="B105" s="1">
        <v>22</v>
      </c>
      <c r="C105" s="26" t="s">
        <v>2365</v>
      </c>
      <c r="D105" t="s">
        <v>167</v>
      </c>
      <c r="E105" s="27" t="s">
        <v>2366</v>
      </c>
      <c r="F105" s="28" t="s">
        <v>447</v>
      </c>
      <c r="G105" s="29">
        <v>9</v>
      </c>
      <c r="H105" s="28">
        <v>0.040000000000000001</v>
      </c>
      <c r="I105" s="30">
        <f>ROUND(G105*H105,P4)</f>
        <v>0</v>
      </c>
      <c r="L105" s="31">
        <v>0</v>
      </c>
      <c r="M105" s="24">
        <f>ROUND(G105*L105,P4)</f>
        <v>0</v>
      </c>
      <c r="N105" s="25" t="s">
        <v>185</v>
      </c>
      <c r="O105" s="32">
        <f>M105*AA105</f>
        <v>0</v>
      </c>
      <c r="P105" s="1">
        <v>3</v>
      </c>
      <c r="AA105" s="1">
        <f>IF(P105=1,$O$3,IF(P105=2,$O$4,$O$5))</f>
        <v>0</v>
      </c>
    </row>
    <row r="106" ht="25.5">
      <c r="A106" s="1" t="s">
        <v>171</v>
      </c>
      <c r="E106" s="27" t="s">
        <v>2366</v>
      </c>
    </row>
    <row r="107" ht="38.25">
      <c r="A107" s="1" t="s">
        <v>172</v>
      </c>
      <c r="E107" s="33" t="s">
        <v>2367</v>
      </c>
    </row>
    <row r="108">
      <c r="A108" s="1" t="s">
        <v>173</v>
      </c>
      <c r="E108" s="27" t="s">
        <v>167</v>
      </c>
    </row>
    <row r="109">
      <c r="A109" s="1" t="s">
        <v>162</v>
      </c>
      <c r="C109" s="22" t="s">
        <v>852</v>
      </c>
      <c r="E109" s="23" t="s">
        <v>853</v>
      </c>
      <c r="L109" s="24">
        <f>SUMIFS(L110:L129,A110:A129,"P")</f>
        <v>0</v>
      </c>
      <c r="M109" s="24">
        <f>SUMIFS(M110:M129,A110:A129,"P")</f>
        <v>0</v>
      </c>
      <c r="N109" s="25"/>
    </row>
    <row r="110">
      <c r="A110" s="1" t="s">
        <v>165</v>
      </c>
      <c r="B110" s="1">
        <v>30</v>
      </c>
      <c r="C110" s="26" t="s">
        <v>854</v>
      </c>
      <c r="D110" t="s">
        <v>167</v>
      </c>
      <c r="E110" s="27" t="s">
        <v>855</v>
      </c>
      <c r="F110" s="28" t="s">
        <v>856</v>
      </c>
      <c r="G110" s="29">
        <v>399.16300000000001</v>
      </c>
      <c r="H110" s="28">
        <v>0.001</v>
      </c>
      <c r="I110" s="30">
        <f>ROUND(G110*H110,P4)</f>
        <v>0</v>
      </c>
      <c r="L110" s="31">
        <v>0</v>
      </c>
      <c r="M110" s="24">
        <f>ROUND(G110*L110,P4)</f>
        <v>0</v>
      </c>
      <c r="N110" s="25" t="s">
        <v>185</v>
      </c>
      <c r="O110" s="32">
        <f>M110*AA110</f>
        <v>0</v>
      </c>
      <c r="P110" s="1">
        <v>3</v>
      </c>
      <c r="AA110" s="1">
        <f>IF(P110=1,$O$3,IF(P110=2,$O$4,$O$5))</f>
        <v>0</v>
      </c>
    </row>
    <row r="111">
      <c r="A111" s="1" t="s">
        <v>171</v>
      </c>
      <c r="E111" s="27" t="s">
        <v>855</v>
      </c>
    </row>
    <row r="112" ht="38.25">
      <c r="A112" s="1" t="s">
        <v>172</v>
      </c>
      <c r="E112" s="33" t="s">
        <v>2368</v>
      </c>
    </row>
    <row r="113">
      <c r="A113" s="1" t="s">
        <v>173</v>
      </c>
      <c r="E113" s="27" t="s">
        <v>167</v>
      </c>
    </row>
    <row r="114" ht="25.5">
      <c r="A114" s="1" t="s">
        <v>165</v>
      </c>
      <c r="B114" s="1">
        <v>28</v>
      </c>
      <c r="C114" s="26" t="s">
        <v>861</v>
      </c>
      <c r="D114" t="s">
        <v>167</v>
      </c>
      <c r="E114" s="27" t="s">
        <v>862</v>
      </c>
      <c r="F114" s="28" t="s">
        <v>447</v>
      </c>
      <c r="G114" s="29">
        <v>247.05000000000001</v>
      </c>
      <c r="H114" s="28">
        <v>0</v>
      </c>
      <c r="I114" s="30">
        <f>ROUND(G114*H114,P4)</f>
        <v>0</v>
      </c>
      <c r="L114" s="31">
        <v>0</v>
      </c>
      <c r="M114" s="24">
        <f>ROUND(G114*L114,P4)</f>
        <v>0</v>
      </c>
      <c r="N114" s="25" t="s">
        <v>185</v>
      </c>
      <c r="O114" s="32">
        <f>M114*AA114</f>
        <v>0</v>
      </c>
      <c r="P114" s="1">
        <v>3</v>
      </c>
      <c r="AA114" s="1">
        <f>IF(P114=1,$O$3,IF(P114=2,$O$4,$O$5))</f>
        <v>0</v>
      </c>
    </row>
    <row r="115" ht="25.5">
      <c r="A115" s="1" t="s">
        <v>171</v>
      </c>
      <c r="E115" s="27" t="s">
        <v>862</v>
      </c>
    </row>
    <row r="116" ht="140.25">
      <c r="A116" s="1" t="s">
        <v>172</v>
      </c>
      <c r="E116" s="33" t="s">
        <v>2369</v>
      </c>
    </row>
    <row r="117">
      <c r="A117" s="1" t="s">
        <v>173</v>
      </c>
      <c r="E117" s="27" t="s">
        <v>167</v>
      </c>
    </row>
    <row r="118" ht="25.5">
      <c r="A118" s="1" t="s">
        <v>165</v>
      </c>
      <c r="B118" s="1">
        <v>29</v>
      </c>
      <c r="C118" s="26" t="s">
        <v>863</v>
      </c>
      <c r="D118" t="s">
        <v>167</v>
      </c>
      <c r="E118" s="27" t="s">
        <v>864</v>
      </c>
      <c r="F118" s="28" t="s">
        <v>447</v>
      </c>
      <c r="G118" s="29">
        <v>528.74000000000001</v>
      </c>
      <c r="H118" s="28">
        <v>0</v>
      </c>
      <c r="I118" s="30">
        <f>ROUND(G118*H118,P4)</f>
        <v>0</v>
      </c>
      <c r="L118" s="31">
        <v>0</v>
      </c>
      <c r="M118" s="24">
        <f>ROUND(G118*L118,P4)</f>
        <v>0</v>
      </c>
      <c r="N118" s="25" t="s">
        <v>185</v>
      </c>
      <c r="O118" s="32">
        <f>M118*AA118</f>
        <v>0</v>
      </c>
      <c r="P118" s="1">
        <v>3</v>
      </c>
      <c r="AA118" s="1">
        <f>IF(P118=1,$O$3,IF(P118=2,$O$4,$O$5))</f>
        <v>0</v>
      </c>
    </row>
    <row r="119" ht="25.5">
      <c r="A119" s="1" t="s">
        <v>171</v>
      </c>
      <c r="E119" s="27" t="s">
        <v>864</v>
      </c>
    </row>
    <row r="120" ht="140.25">
      <c r="A120" s="1" t="s">
        <v>172</v>
      </c>
      <c r="E120" s="33" t="s">
        <v>2370</v>
      </c>
    </row>
    <row r="121">
      <c r="A121" s="1" t="s">
        <v>173</v>
      </c>
      <c r="E121" s="27" t="s">
        <v>167</v>
      </c>
    </row>
    <row r="122" ht="25.5">
      <c r="A122" s="1" t="s">
        <v>165</v>
      </c>
      <c r="B122" s="1">
        <v>31</v>
      </c>
      <c r="C122" s="26" t="s">
        <v>873</v>
      </c>
      <c r="D122" t="s">
        <v>167</v>
      </c>
      <c r="E122" s="27" t="s">
        <v>874</v>
      </c>
      <c r="F122" s="28" t="s">
        <v>432</v>
      </c>
      <c r="G122" s="29">
        <v>0.39900000000000002</v>
      </c>
      <c r="H122" s="28">
        <v>0</v>
      </c>
      <c r="I122" s="30">
        <f>ROUND(G122*H122,P4)</f>
        <v>0</v>
      </c>
      <c r="L122" s="31">
        <v>0</v>
      </c>
      <c r="M122" s="24">
        <f>ROUND(G122*L122,P4)</f>
        <v>0</v>
      </c>
      <c r="N122" s="25" t="s">
        <v>185</v>
      </c>
      <c r="O122" s="32">
        <f>M122*AA122</f>
        <v>0</v>
      </c>
      <c r="P122" s="1">
        <v>3</v>
      </c>
      <c r="AA122" s="1">
        <f>IF(P122=1,$O$3,IF(P122=2,$O$4,$O$5))</f>
        <v>0</v>
      </c>
    </row>
    <row r="123" ht="38.25">
      <c r="A123" s="1" t="s">
        <v>171</v>
      </c>
      <c r="E123" s="27" t="s">
        <v>875</v>
      </c>
    </row>
    <row r="124">
      <c r="A124" s="1" t="s">
        <v>172</v>
      </c>
    </row>
    <row r="125">
      <c r="A125" s="1" t="s">
        <v>173</v>
      </c>
      <c r="E125" s="27" t="s">
        <v>167</v>
      </c>
    </row>
    <row r="126" ht="38.25">
      <c r="A126" s="1" t="s">
        <v>165</v>
      </c>
      <c r="B126" s="1">
        <v>32</v>
      </c>
      <c r="C126" s="26" t="s">
        <v>876</v>
      </c>
      <c r="D126" t="s">
        <v>167</v>
      </c>
      <c r="E126" s="27" t="s">
        <v>877</v>
      </c>
      <c r="F126" s="28" t="s">
        <v>432</v>
      </c>
      <c r="G126" s="29">
        <v>0.39900000000000002</v>
      </c>
      <c r="H126" s="28">
        <v>0</v>
      </c>
      <c r="I126" s="30">
        <f>ROUND(G126*H126,P4)</f>
        <v>0</v>
      </c>
      <c r="L126" s="31">
        <v>0</v>
      </c>
      <c r="M126" s="24">
        <f>ROUND(G126*L126,P4)</f>
        <v>0</v>
      </c>
      <c r="N126" s="25" t="s">
        <v>185</v>
      </c>
      <c r="O126" s="32">
        <f>M126*AA126</f>
        <v>0</v>
      </c>
      <c r="P126" s="1">
        <v>3</v>
      </c>
      <c r="AA126" s="1">
        <f>IF(P126=1,$O$3,IF(P126=2,$O$4,$O$5))</f>
        <v>0</v>
      </c>
    </row>
    <row r="127" ht="38.25">
      <c r="A127" s="1" t="s">
        <v>171</v>
      </c>
      <c r="E127" s="27" t="s">
        <v>878</v>
      </c>
    </row>
    <row r="128">
      <c r="A128" s="1" t="s">
        <v>172</v>
      </c>
    </row>
    <row r="129">
      <c r="A129" s="1" t="s">
        <v>173</v>
      </c>
      <c r="E129" s="27" t="s">
        <v>167</v>
      </c>
    </row>
    <row r="130">
      <c r="A130" s="1" t="s">
        <v>162</v>
      </c>
      <c r="C130" s="22" t="s">
        <v>1259</v>
      </c>
      <c r="E130" s="23" t="s">
        <v>1260</v>
      </c>
      <c r="L130" s="24">
        <f>SUMIFS(L131:L134,A131:A134,"P")</f>
        <v>0</v>
      </c>
      <c r="M130" s="24">
        <f>SUMIFS(M131:M134,A131:A134,"P")</f>
        <v>0</v>
      </c>
      <c r="N130" s="25"/>
    </row>
    <row r="131">
      <c r="A131" s="1" t="s">
        <v>165</v>
      </c>
      <c r="B131" s="1">
        <v>23</v>
      </c>
      <c r="C131" s="26" t="s">
        <v>1317</v>
      </c>
      <c r="D131" t="s">
        <v>167</v>
      </c>
      <c r="E131" s="27" t="s">
        <v>1318</v>
      </c>
      <c r="F131" s="28" t="s">
        <v>424</v>
      </c>
      <c r="G131" s="29">
        <v>129.59999999999999</v>
      </c>
      <c r="H131" s="28">
        <v>0</v>
      </c>
      <c r="I131" s="30">
        <f>ROUND(G131*H131,P4)</f>
        <v>0</v>
      </c>
      <c r="L131" s="31">
        <v>0</v>
      </c>
      <c r="M131" s="24">
        <f>ROUND(G131*L131,P4)</f>
        <v>0</v>
      </c>
      <c r="N131" s="25" t="s">
        <v>185</v>
      </c>
      <c r="O131" s="32">
        <f>M131*AA131</f>
        <v>0</v>
      </c>
      <c r="P131" s="1">
        <v>3</v>
      </c>
      <c r="AA131" s="1">
        <f>IF(P131=1,$O$3,IF(P131=2,$O$4,$O$5))</f>
        <v>0</v>
      </c>
    </row>
    <row r="132">
      <c r="A132" s="1" t="s">
        <v>171</v>
      </c>
      <c r="E132" s="27" t="s">
        <v>1318</v>
      </c>
    </row>
    <row r="133" ht="38.25">
      <c r="A133" s="1" t="s">
        <v>172</v>
      </c>
      <c r="E133" s="33" t="s">
        <v>2371</v>
      </c>
    </row>
    <row r="134">
      <c r="A134" s="1" t="s">
        <v>173</v>
      </c>
      <c r="E134" s="27" t="s">
        <v>167</v>
      </c>
    </row>
    <row r="135">
      <c r="A135" s="1" t="s">
        <v>162</v>
      </c>
      <c r="C135" s="22" t="s">
        <v>1383</v>
      </c>
      <c r="E135" s="23" t="s">
        <v>1384</v>
      </c>
      <c r="L135" s="24">
        <f>SUMIFS(L136:L147,A136:A147,"P")</f>
        <v>0</v>
      </c>
      <c r="M135" s="24">
        <f>SUMIFS(M136:M147,A136:A147,"P")</f>
        <v>0</v>
      </c>
      <c r="N135" s="25"/>
    </row>
    <row r="136" ht="25.5">
      <c r="A136" s="1" t="s">
        <v>165</v>
      </c>
      <c r="B136" s="1">
        <v>24</v>
      </c>
      <c r="C136" s="26" t="s">
        <v>1387</v>
      </c>
      <c r="D136" t="s">
        <v>167</v>
      </c>
      <c r="E136" s="27" t="s">
        <v>1388</v>
      </c>
      <c r="F136" s="28" t="s">
        <v>432</v>
      </c>
      <c r="G136" s="29">
        <v>285.12</v>
      </c>
      <c r="H136" s="28">
        <v>0</v>
      </c>
      <c r="I136" s="30">
        <f>ROUND(G136*H136,P4)</f>
        <v>0</v>
      </c>
      <c r="L136" s="31">
        <v>0</v>
      </c>
      <c r="M136" s="24">
        <f>ROUND(G136*L136,P4)</f>
        <v>0</v>
      </c>
      <c r="N136" s="25" t="s">
        <v>185</v>
      </c>
      <c r="O136" s="32">
        <f>M136*AA136</f>
        <v>0</v>
      </c>
      <c r="P136" s="1">
        <v>3</v>
      </c>
      <c r="AA136" s="1">
        <f>IF(P136=1,$O$3,IF(P136=2,$O$4,$O$5))</f>
        <v>0</v>
      </c>
    </row>
    <row r="137" ht="25.5">
      <c r="A137" s="1" t="s">
        <v>171</v>
      </c>
      <c r="E137" s="27" t="s">
        <v>1388</v>
      </c>
    </row>
    <row r="138">
      <c r="A138" s="1" t="s">
        <v>172</v>
      </c>
    </row>
    <row r="139">
      <c r="A139" s="1" t="s">
        <v>173</v>
      </c>
      <c r="E139" s="27" t="s">
        <v>167</v>
      </c>
    </row>
    <row r="140" ht="25.5">
      <c r="A140" s="1" t="s">
        <v>165</v>
      </c>
      <c r="B140" s="1">
        <v>25</v>
      </c>
      <c r="C140" s="26" t="s">
        <v>1389</v>
      </c>
      <c r="D140" t="s">
        <v>167</v>
      </c>
      <c r="E140" s="27" t="s">
        <v>1390</v>
      </c>
      <c r="F140" s="28" t="s">
        <v>432</v>
      </c>
      <c r="G140" s="29">
        <v>5417.2799999999997</v>
      </c>
      <c r="H140" s="28">
        <v>0</v>
      </c>
      <c r="I140" s="30">
        <f>ROUND(G140*H140,P4)</f>
        <v>0</v>
      </c>
      <c r="L140" s="31">
        <v>0</v>
      </c>
      <c r="M140" s="24">
        <f>ROUND(G140*L140,P4)</f>
        <v>0</v>
      </c>
      <c r="N140" s="25" t="s">
        <v>185</v>
      </c>
      <c r="O140" s="32">
        <f>M140*AA140</f>
        <v>0</v>
      </c>
      <c r="P140" s="1">
        <v>3</v>
      </c>
      <c r="AA140" s="1">
        <f>IF(P140=1,$O$3,IF(P140=2,$O$4,$O$5))</f>
        <v>0</v>
      </c>
    </row>
    <row r="141" ht="25.5">
      <c r="A141" s="1" t="s">
        <v>171</v>
      </c>
      <c r="E141" s="27" t="s">
        <v>1390</v>
      </c>
    </row>
    <row r="142">
      <c r="A142" s="1" t="s">
        <v>172</v>
      </c>
      <c r="E142" s="33" t="s">
        <v>2372</v>
      </c>
    </row>
    <row r="143">
      <c r="A143" s="1" t="s">
        <v>173</v>
      </c>
      <c r="E143" s="27" t="s">
        <v>167</v>
      </c>
    </row>
    <row r="144" ht="25.5">
      <c r="A144" s="1" t="s">
        <v>165</v>
      </c>
      <c r="B144" s="1">
        <v>26</v>
      </c>
      <c r="C144" s="26" t="s">
        <v>1397</v>
      </c>
      <c r="D144" t="s">
        <v>1398</v>
      </c>
      <c r="E144" s="27" t="s">
        <v>1399</v>
      </c>
      <c r="F144" s="28" t="s">
        <v>432</v>
      </c>
      <c r="G144" s="29">
        <v>285.12</v>
      </c>
      <c r="H144" s="28">
        <v>0</v>
      </c>
      <c r="I144" s="30">
        <f>ROUND(G144*H144,P4)</f>
        <v>0</v>
      </c>
      <c r="L144" s="31">
        <v>0</v>
      </c>
      <c r="M144" s="24">
        <f>ROUND(G144*L144,P4)</f>
        <v>0</v>
      </c>
      <c r="N144" s="25" t="s">
        <v>185</v>
      </c>
      <c r="O144" s="32">
        <f>M144*AA144</f>
        <v>0</v>
      </c>
      <c r="P144" s="1">
        <v>3</v>
      </c>
      <c r="AA144" s="1">
        <f>IF(P144=1,$O$3,IF(P144=2,$O$4,$O$5))</f>
        <v>0</v>
      </c>
    </row>
    <row r="145" ht="25.5">
      <c r="A145" s="1" t="s">
        <v>171</v>
      </c>
      <c r="E145" s="27" t="s">
        <v>1400</v>
      </c>
    </row>
    <row r="146">
      <c r="A146" s="1" t="s">
        <v>172</v>
      </c>
    </row>
    <row r="147">
      <c r="A147" s="1" t="s">
        <v>173</v>
      </c>
      <c r="E147" s="27" t="s">
        <v>167</v>
      </c>
    </row>
    <row r="148">
      <c r="A148" s="1" t="s">
        <v>162</v>
      </c>
      <c r="C148" s="22" t="s">
        <v>499</v>
      </c>
      <c r="E148" s="23" t="s">
        <v>500</v>
      </c>
      <c r="L148" s="24">
        <f>SUMIFS(L149:L152,A149:A152,"P")</f>
        <v>0</v>
      </c>
      <c r="M148" s="24">
        <f>SUMIFS(M149:M152,A149:A152,"P")</f>
        <v>0</v>
      </c>
      <c r="N148" s="25"/>
    </row>
    <row r="149" ht="25.5">
      <c r="A149" s="1" t="s">
        <v>165</v>
      </c>
      <c r="B149" s="1">
        <v>27</v>
      </c>
      <c r="C149" s="26" t="s">
        <v>2373</v>
      </c>
      <c r="D149" t="s">
        <v>167</v>
      </c>
      <c r="E149" s="27" t="s">
        <v>2374</v>
      </c>
      <c r="F149" s="28" t="s">
        <v>432</v>
      </c>
      <c r="G149" s="29">
        <v>2135.0599999999999</v>
      </c>
      <c r="H149" s="28">
        <v>0</v>
      </c>
      <c r="I149" s="30">
        <f>ROUND(G149*H149,P4)</f>
        <v>0</v>
      </c>
      <c r="L149" s="31">
        <v>0</v>
      </c>
      <c r="M149" s="24">
        <f>ROUND(G149*L149,P4)</f>
        <v>0</v>
      </c>
      <c r="N149" s="25" t="s">
        <v>185</v>
      </c>
      <c r="O149" s="32">
        <f>M149*AA149</f>
        <v>0</v>
      </c>
      <c r="P149" s="1">
        <v>3</v>
      </c>
      <c r="AA149" s="1">
        <f>IF(P149=1,$O$3,IF(P149=2,$O$4,$O$5))</f>
        <v>0</v>
      </c>
    </row>
    <row r="150" ht="38.25">
      <c r="A150" s="1" t="s">
        <v>171</v>
      </c>
      <c r="E150" s="27" t="s">
        <v>2375</v>
      </c>
    </row>
    <row r="151">
      <c r="A151" s="1" t="s">
        <v>172</v>
      </c>
    </row>
    <row r="152">
      <c r="A152" s="1" t="s">
        <v>173</v>
      </c>
      <c r="E152" s="27" t="s">
        <v>167</v>
      </c>
    </row>
  </sheetData>
  <sheetProtection sheet="1" objects="1" scenarios="1" spinCount="100000" saltValue="Y5as5RSQM5OM6mcKazOXEc/Y/Syd8p0SzWoyrwZPO1Rw5G6Ptb8a59eK0XSB9KVY79rglJI05XcO0ilDBXFcRg==" hashValue="5XxvLHa3AS3WGQyIGCL3yBL4Ihn7sVhL4xKfKwxBbhC/HTgoSlZvC6rCG4aoB6WMwJniqyv/GSyY0I5ZyMFSy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COUNTIFS(L8:L256,"=0",A8:A256,"P")+COUNTIFS(L8:L256,"",A8:A256,"P")+SUM(Q8:Q256)</f>
        <v>0</v>
      </c>
    </row>
    <row r="8">
      <c r="A8" s="1" t="s">
        <v>160</v>
      </c>
      <c r="C8" s="22" t="s">
        <v>2376</v>
      </c>
      <c r="E8" s="23" t="s">
        <v>63</v>
      </c>
      <c r="L8" s="24">
        <f>L9+L50+L55+L80+L89+L154+L187+L208+L229+L246+L251</f>
        <v>0</v>
      </c>
      <c r="M8" s="24">
        <f>M9+M50+M55+M80+M89+M154+M187+M208+M229+M246+M251</f>
        <v>0</v>
      </c>
      <c r="N8" s="25"/>
    </row>
    <row r="9">
      <c r="A9" s="1" t="s">
        <v>162</v>
      </c>
      <c r="C9" s="22" t="s">
        <v>394</v>
      </c>
      <c r="E9" s="23" t="s">
        <v>421</v>
      </c>
      <c r="L9" s="24">
        <f>SUMIFS(L10:L49,A10:A49,"P")</f>
        <v>0</v>
      </c>
      <c r="M9" s="24">
        <f>SUMIFS(M10:M49,A10:A49,"P")</f>
        <v>0</v>
      </c>
      <c r="N9" s="25"/>
    </row>
    <row r="10" ht="25.5">
      <c r="A10" s="1" t="s">
        <v>165</v>
      </c>
      <c r="B10" s="1">
        <v>1</v>
      </c>
      <c r="C10" s="26" t="s">
        <v>2322</v>
      </c>
      <c r="D10" t="s">
        <v>167</v>
      </c>
      <c r="E10" s="27" t="s">
        <v>2323</v>
      </c>
      <c r="F10" s="28" t="s">
        <v>184</v>
      </c>
      <c r="G10" s="29">
        <v>600</v>
      </c>
      <c r="H10" s="28">
        <v>4.0000000000000003E-05</v>
      </c>
      <c r="I10" s="30">
        <f>ROUND(G10*H10,P4)</f>
        <v>0</v>
      </c>
      <c r="L10" s="31">
        <v>0</v>
      </c>
      <c r="M10" s="24">
        <f>ROUND(G10*L10,P4)</f>
        <v>0</v>
      </c>
      <c r="N10" s="25" t="s">
        <v>185</v>
      </c>
      <c r="O10" s="32">
        <f>M10*AA10</f>
        <v>0</v>
      </c>
      <c r="P10" s="1">
        <v>3</v>
      </c>
      <c r="AA10" s="1">
        <f>IF(P10=1,$O$3,IF(P10=2,$O$4,$O$5))</f>
        <v>0</v>
      </c>
    </row>
    <row r="11" ht="25.5">
      <c r="A11" s="1" t="s">
        <v>171</v>
      </c>
      <c r="E11" s="27" t="s">
        <v>2323</v>
      </c>
    </row>
    <row r="12">
      <c r="A12" s="1" t="s">
        <v>172</v>
      </c>
    </row>
    <row r="13">
      <c r="A13" s="1" t="s">
        <v>173</v>
      </c>
      <c r="E13" s="27" t="s">
        <v>167</v>
      </c>
    </row>
    <row r="14" ht="25.5">
      <c r="A14" s="1" t="s">
        <v>165</v>
      </c>
      <c r="B14" s="1">
        <v>2</v>
      </c>
      <c r="C14" s="26" t="s">
        <v>2324</v>
      </c>
      <c r="D14" t="s">
        <v>167</v>
      </c>
      <c r="E14" s="27" t="s">
        <v>2325</v>
      </c>
      <c r="F14" s="28" t="s">
        <v>2326</v>
      </c>
      <c r="G14" s="29">
        <v>60</v>
      </c>
      <c r="H14" s="28">
        <v>0</v>
      </c>
      <c r="I14" s="30">
        <f>ROUND(G14*H14,P4)</f>
        <v>0</v>
      </c>
      <c r="L14" s="31">
        <v>0</v>
      </c>
      <c r="M14" s="24">
        <f>ROUND(G14*L14,P4)</f>
        <v>0</v>
      </c>
      <c r="N14" s="25" t="s">
        <v>185</v>
      </c>
      <c r="O14" s="32">
        <f>M14*AA14</f>
        <v>0</v>
      </c>
      <c r="P14" s="1">
        <v>3</v>
      </c>
      <c r="AA14" s="1">
        <f>IF(P14=1,$O$3,IF(P14=2,$O$4,$O$5))</f>
        <v>0</v>
      </c>
    </row>
    <row r="15" ht="25.5">
      <c r="A15" s="1" t="s">
        <v>171</v>
      </c>
      <c r="E15" s="27" t="s">
        <v>2325</v>
      </c>
    </row>
    <row r="16">
      <c r="A16" s="1" t="s">
        <v>172</v>
      </c>
    </row>
    <row r="17">
      <c r="A17" s="1" t="s">
        <v>173</v>
      </c>
      <c r="E17" s="27" t="s">
        <v>167</v>
      </c>
    </row>
    <row r="18" ht="25.5">
      <c r="A18" s="1" t="s">
        <v>165</v>
      </c>
      <c r="B18" s="1">
        <v>3</v>
      </c>
      <c r="C18" s="26" t="s">
        <v>2377</v>
      </c>
      <c r="D18" t="s">
        <v>167</v>
      </c>
      <c r="E18" s="27" t="s">
        <v>2378</v>
      </c>
      <c r="F18" s="28" t="s">
        <v>424</v>
      </c>
      <c r="G18" s="29">
        <v>1002.12</v>
      </c>
      <c r="H18" s="28">
        <v>0</v>
      </c>
      <c r="I18" s="30">
        <f>ROUND(G18*H18,P4)</f>
        <v>0</v>
      </c>
      <c r="L18" s="31">
        <v>0</v>
      </c>
      <c r="M18" s="24">
        <f>ROUND(G18*L18,P4)</f>
        <v>0</v>
      </c>
      <c r="N18" s="25" t="s">
        <v>185</v>
      </c>
      <c r="O18" s="32">
        <f>M18*AA18</f>
        <v>0</v>
      </c>
      <c r="P18" s="1">
        <v>3</v>
      </c>
      <c r="AA18" s="1">
        <f>IF(P18=1,$O$3,IF(P18=2,$O$4,$O$5))</f>
        <v>0</v>
      </c>
    </row>
    <row r="19" ht="25.5">
      <c r="A19" s="1" t="s">
        <v>171</v>
      </c>
      <c r="E19" s="27" t="s">
        <v>2378</v>
      </c>
    </row>
    <row r="20" ht="38.25">
      <c r="A20" s="1" t="s">
        <v>172</v>
      </c>
      <c r="E20" s="33" t="s">
        <v>2379</v>
      </c>
    </row>
    <row r="21">
      <c r="A21" s="1" t="s">
        <v>173</v>
      </c>
      <c r="E21" s="27" t="s">
        <v>167</v>
      </c>
    </row>
    <row r="22" ht="25.5">
      <c r="A22" s="1" t="s">
        <v>165</v>
      </c>
      <c r="B22" s="1">
        <v>4</v>
      </c>
      <c r="C22" s="26" t="s">
        <v>606</v>
      </c>
      <c r="D22" t="s">
        <v>167</v>
      </c>
      <c r="E22" s="27" t="s">
        <v>607</v>
      </c>
      <c r="F22" s="28" t="s">
        <v>424</v>
      </c>
      <c r="G22" s="29">
        <v>1002.12</v>
      </c>
      <c r="H22" s="28">
        <v>0</v>
      </c>
      <c r="I22" s="30">
        <f>ROUND(G22*H22,P4)</f>
        <v>0</v>
      </c>
      <c r="L22" s="31">
        <v>0</v>
      </c>
      <c r="M22" s="24">
        <f>ROUND(G22*L22,P4)</f>
        <v>0</v>
      </c>
      <c r="N22" s="25" t="s">
        <v>185</v>
      </c>
      <c r="O22" s="32">
        <f>M22*AA22</f>
        <v>0</v>
      </c>
      <c r="P22" s="1">
        <v>3</v>
      </c>
      <c r="AA22" s="1">
        <f>IF(P22=1,$O$3,IF(P22=2,$O$4,$O$5))</f>
        <v>0</v>
      </c>
    </row>
    <row r="23" ht="38.25">
      <c r="A23" s="1" t="s">
        <v>171</v>
      </c>
      <c r="E23" s="27" t="s">
        <v>608</v>
      </c>
    </row>
    <row r="24" ht="38.25">
      <c r="A24" s="1" t="s">
        <v>172</v>
      </c>
      <c r="E24" s="33" t="s">
        <v>2380</v>
      </c>
    </row>
    <row r="25">
      <c r="A25" s="1" t="s">
        <v>173</v>
      </c>
      <c r="E25" s="27" t="s">
        <v>167</v>
      </c>
    </row>
    <row r="26" ht="25.5">
      <c r="A26" s="1" t="s">
        <v>165</v>
      </c>
      <c r="B26" s="1">
        <v>5</v>
      </c>
      <c r="C26" s="26" t="s">
        <v>610</v>
      </c>
      <c r="D26" t="s">
        <v>167</v>
      </c>
      <c r="E26" s="27" t="s">
        <v>607</v>
      </c>
      <c r="F26" s="28" t="s">
        <v>424</v>
      </c>
      <c r="G26" s="29">
        <v>10021.200000000001</v>
      </c>
      <c r="H26" s="28">
        <v>0</v>
      </c>
      <c r="I26" s="30">
        <f>ROUND(G26*H26,P4)</f>
        <v>0</v>
      </c>
      <c r="L26" s="31">
        <v>0</v>
      </c>
      <c r="M26" s="24">
        <f>ROUND(G26*L26,P4)</f>
        <v>0</v>
      </c>
      <c r="N26" s="25" t="s">
        <v>185</v>
      </c>
      <c r="O26" s="32">
        <f>M26*AA26</f>
        <v>0</v>
      </c>
      <c r="P26" s="1">
        <v>3</v>
      </c>
      <c r="AA26" s="1">
        <f>IF(P26=1,$O$3,IF(P26=2,$O$4,$O$5))</f>
        <v>0</v>
      </c>
    </row>
    <row r="27" ht="51">
      <c r="A27" s="1" t="s">
        <v>171</v>
      </c>
      <c r="E27" s="27" t="s">
        <v>611</v>
      </c>
    </row>
    <row r="28" ht="25.5">
      <c r="A28" s="1" t="s">
        <v>172</v>
      </c>
      <c r="E28" s="33" t="s">
        <v>2381</v>
      </c>
    </row>
    <row r="29">
      <c r="A29" s="1" t="s">
        <v>173</v>
      </c>
      <c r="E29" s="27" t="s">
        <v>167</v>
      </c>
    </row>
    <row r="30" ht="25.5">
      <c r="A30" s="1" t="s">
        <v>165</v>
      </c>
      <c r="B30" s="1">
        <v>7</v>
      </c>
      <c r="C30" s="26" t="s">
        <v>613</v>
      </c>
      <c r="D30" t="s">
        <v>614</v>
      </c>
      <c r="E30" s="27" t="s">
        <v>615</v>
      </c>
      <c r="F30" s="28" t="s">
        <v>432</v>
      </c>
      <c r="G30" s="29">
        <v>1703.604</v>
      </c>
      <c r="H30" s="28">
        <v>0</v>
      </c>
      <c r="I30" s="30">
        <f>ROUND(G30*H30,P4)</f>
        <v>0</v>
      </c>
      <c r="L30" s="31">
        <v>0</v>
      </c>
      <c r="M30" s="24">
        <f>ROUND(G30*L30,P4)</f>
        <v>0</v>
      </c>
      <c r="N30" s="25" t="s">
        <v>185</v>
      </c>
      <c r="O30" s="32">
        <f>M30*AA30</f>
        <v>0</v>
      </c>
      <c r="P30" s="1">
        <v>3</v>
      </c>
      <c r="AA30" s="1">
        <f>IF(P30=1,$O$3,IF(P30=2,$O$4,$O$5))</f>
        <v>0</v>
      </c>
    </row>
    <row r="31" ht="25.5">
      <c r="A31" s="1" t="s">
        <v>171</v>
      </c>
      <c r="E31" s="27" t="s">
        <v>616</v>
      </c>
    </row>
    <row r="32" ht="25.5">
      <c r="A32" s="1" t="s">
        <v>172</v>
      </c>
      <c r="E32" s="33" t="s">
        <v>2382</v>
      </c>
    </row>
    <row r="33">
      <c r="A33" s="1" t="s">
        <v>173</v>
      </c>
      <c r="E33" s="27" t="s">
        <v>167</v>
      </c>
    </row>
    <row r="34" ht="25.5">
      <c r="A34" s="1" t="s">
        <v>165</v>
      </c>
      <c r="B34" s="1">
        <v>6</v>
      </c>
      <c r="C34" s="26" t="s">
        <v>2333</v>
      </c>
      <c r="D34" t="s">
        <v>167</v>
      </c>
      <c r="E34" s="27" t="s">
        <v>2334</v>
      </c>
      <c r="F34" s="28" t="s">
        <v>424</v>
      </c>
      <c r="G34" s="29">
        <v>1002.12</v>
      </c>
      <c r="H34" s="28">
        <v>0</v>
      </c>
      <c r="I34" s="30">
        <f>ROUND(G34*H34,P4)</f>
        <v>0</v>
      </c>
      <c r="L34" s="31">
        <v>0</v>
      </c>
      <c r="M34" s="24">
        <f>ROUND(G34*L34,P4)</f>
        <v>0</v>
      </c>
      <c r="N34" s="25" t="s">
        <v>185</v>
      </c>
      <c r="O34" s="32">
        <f>M34*AA34</f>
        <v>0</v>
      </c>
      <c r="P34" s="1">
        <v>3</v>
      </c>
      <c r="AA34" s="1">
        <f>IF(P34=1,$O$3,IF(P34=2,$O$4,$O$5))</f>
        <v>0</v>
      </c>
    </row>
    <row r="35" ht="25.5">
      <c r="A35" s="1" t="s">
        <v>171</v>
      </c>
      <c r="E35" s="27" t="s">
        <v>2334</v>
      </c>
    </row>
    <row r="36" ht="25.5">
      <c r="A36" s="1" t="s">
        <v>172</v>
      </c>
      <c r="E36" s="33" t="s">
        <v>2383</v>
      </c>
    </row>
    <row r="37">
      <c r="A37" s="1" t="s">
        <v>173</v>
      </c>
      <c r="E37" s="27" t="s">
        <v>167</v>
      </c>
    </row>
    <row r="38" ht="25.5">
      <c r="A38" s="1" t="s">
        <v>165</v>
      </c>
      <c r="B38" s="1">
        <v>8</v>
      </c>
      <c r="C38" s="26" t="s">
        <v>2336</v>
      </c>
      <c r="D38" t="s">
        <v>167</v>
      </c>
      <c r="E38" s="27" t="s">
        <v>426</v>
      </c>
      <c r="F38" s="28" t="s">
        <v>424</v>
      </c>
      <c r="G38" s="29">
        <v>539.03999999999996</v>
      </c>
      <c r="H38" s="28">
        <v>0</v>
      </c>
      <c r="I38" s="30">
        <f>ROUND(G38*H38,P4)</f>
        <v>0</v>
      </c>
      <c r="L38" s="31">
        <v>0</v>
      </c>
      <c r="M38" s="24">
        <f>ROUND(G38*L38,P4)</f>
        <v>0</v>
      </c>
      <c r="N38" s="25" t="s">
        <v>185</v>
      </c>
      <c r="O38" s="32">
        <f>M38*AA38</f>
        <v>0</v>
      </c>
      <c r="P38" s="1">
        <v>3</v>
      </c>
      <c r="AA38" s="1">
        <f>IF(P38=1,$O$3,IF(P38=2,$O$4,$O$5))</f>
        <v>0</v>
      </c>
    </row>
    <row r="39" ht="25.5">
      <c r="A39" s="1" t="s">
        <v>171</v>
      </c>
      <c r="E39" s="27" t="s">
        <v>426</v>
      </c>
    </row>
    <row r="40" ht="89.25">
      <c r="A40" s="1" t="s">
        <v>172</v>
      </c>
      <c r="E40" s="33" t="s">
        <v>2384</v>
      </c>
    </row>
    <row r="41">
      <c r="A41" s="1" t="s">
        <v>173</v>
      </c>
      <c r="E41" s="27" t="s">
        <v>167</v>
      </c>
    </row>
    <row r="42" ht="25.5">
      <c r="A42" s="1" t="s">
        <v>165</v>
      </c>
      <c r="B42" s="1">
        <v>10</v>
      </c>
      <c r="C42" s="26" t="s">
        <v>2338</v>
      </c>
      <c r="D42" t="s">
        <v>167</v>
      </c>
      <c r="E42" s="27" t="s">
        <v>2339</v>
      </c>
      <c r="F42" s="28" t="s">
        <v>447</v>
      </c>
      <c r="G42" s="29">
        <v>1304.866</v>
      </c>
      <c r="H42" s="28">
        <v>0</v>
      </c>
      <c r="I42" s="30">
        <f>ROUND(G42*H42,P4)</f>
        <v>0</v>
      </c>
      <c r="L42" s="31">
        <v>0</v>
      </c>
      <c r="M42" s="24">
        <f>ROUND(G42*L42,P4)</f>
        <v>0</v>
      </c>
      <c r="N42" s="25" t="s">
        <v>185</v>
      </c>
      <c r="O42" s="32">
        <f>M42*AA42</f>
        <v>0</v>
      </c>
      <c r="P42" s="1">
        <v>3</v>
      </c>
      <c r="AA42" s="1">
        <f>IF(P42=1,$O$3,IF(P42=2,$O$4,$O$5))</f>
        <v>0</v>
      </c>
    </row>
    <row r="43" ht="25.5">
      <c r="A43" s="1" t="s">
        <v>171</v>
      </c>
      <c r="E43" s="27" t="s">
        <v>2339</v>
      </c>
    </row>
    <row r="44" ht="63.75">
      <c r="A44" s="1" t="s">
        <v>172</v>
      </c>
      <c r="E44" s="33" t="s">
        <v>2385</v>
      </c>
    </row>
    <row r="45">
      <c r="A45" s="1" t="s">
        <v>173</v>
      </c>
      <c r="E45" s="27" t="s">
        <v>167</v>
      </c>
    </row>
    <row r="46">
      <c r="A46" s="1" t="s">
        <v>165</v>
      </c>
      <c r="B46" s="1">
        <v>9</v>
      </c>
      <c r="C46" s="26" t="s">
        <v>2341</v>
      </c>
      <c r="D46" t="s">
        <v>167</v>
      </c>
      <c r="E46" s="27" t="s">
        <v>2342</v>
      </c>
      <c r="F46" s="28" t="s">
        <v>432</v>
      </c>
      <c r="G46" s="29">
        <v>1131.9839999999999</v>
      </c>
      <c r="H46" s="28">
        <v>1</v>
      </c>
      <c r="I46" s="30">
        <f>ROUND(G46*H46,P4)</f>
        <v>0</v>
      </c>
      <c r="L46" s="31">
        <v>0</v>
      </c>
      <c r="M46" s="24">
        <f>ROUND(G46*L46,P4)</f>
        <v>0</v>
      </c>
      <c r="N46" s="25" t="s">
        <v>185</v>
      </c>
      <c r="O46" s="32">
        <f>M46*AA46</f>
        <v>0</v>
      </c>
      <c r="P46" s="1">
        <v>3</v>
      </c>
      <c r="AA46" s="1">
        <f>IF(P46=1,$O$3,IF(P46=2,$O$4,$O$5))</f>
        <v>0</v>
      </c>
    </row>
    <row r="47">
      <c r="A47" s="1" t="s">
        <v>171</v>
      </c>
      <c r="E47" s="27" t="s">
        <v>2342</v>
      </c>
    </row>
    <row r="48" ht="25.5">
      <c r="A48" s="1" t="s">
        <v>172</v>
      </c>
      <c r="E48" s="33" t="s">
        <v>2386</v>
      </c>
    </row>
    <row r="49">
      <c r="A49" s="1" t="s">
        <v>173</v>
      </c>
      <c r="E49" s="27" t="s">
        <v>167</v>
      </c>
    </row>
    <row r="50">
      <c r="A50" s="1" t="s">
        <v>162</v>
      </c>
      <c r="C50" s="22" t="s">
        <v>395</v>
      </c>
      <c r="E50" s="23" t="s">
        <v>627</v>
      </c>
      <c r="L50" s="24">
        <f>SUMIFS(L51:L54,A51:A54,"P")</f>
        <v>0</v>
      </c>
      <c r="M50" s="24">
        <f>SUMIFS(M51:M54,A51:A54,"P")</f>
        <v>0</v>
      </c>
      <c r="N50" s="25"/>
    </row>
    <row r="51" ht="25.5">
      <c r="A51" s="1" t="s">
        <v>165</v>
      </c>
      <c r="B51" s="1">
        <v>11</v>
      </c>
      <c r="C51" s="26" t="s">
        <v>2387</v>
      </c>
      <c r="D51" t="s">
        <v>167</v>
      </c>
      <c r="E51" s="27" t="s">
        <v>2388</v>
      </c>
      <c r="F51" s="28" t="s">
        <v>424</v>
      </c>
      <c r="G51" s="29">
        <v>6.6239999999999997</v>
      </c>
      <c r="H51" s="28">
        <v>2.3010199999999998</v>
      </c>
      <c r="I51" s="30">
        <f>ROUND(G51*H51,P4)</f>
        <v>0</v>
      </c>
      <c r="L51" s="31">
        <v>0</v>
      </c>
      <c r="M51" s="24">
        <f>ROUND(G51*L51,P4)</f>
        <v>0</v>
      </c>
      <c r="N51" s="25" t="s">
        <v>185</v>
      </c>
      <c r="O51" s="32">
        <f>M51*AA51</f>
        <v>0</v>
      </c>
      <c r="P51" s="1">
        <v>3</v>
      </c>
      <c r="AA51" s="1">
        <f>IF(P51=1,$O$3,IF(P51=2,$O$4,$O$5))</f>
        <v>0</v>
      </c>
    </row>
    <row r="52" ht="25.5">
      <c r="A52" s="1" t="s">
        <v>171</v>
      </c>
      <c r="E52" s="27" t="s">
        <v>2388</v>
      </c>
    </row>
    <row r="53" ht="38.25">
      <c r="A53" s="1" t="s">
        <v>172</v>
      </c>
      <c r="E53" s="33" t="s">
        <v>2389</v>
      </c>
    </row>
    <row r="54">
      <c r="A54" s="1" t="s">
        <v>173</v>
      </c>
      <c r="E54" s="27" t="s">
        <v>167</v>
      </c>
    </row>
    <row r="55">
      <c r="A55" s="1" t="s">
        <v>162</v>
      </c>
      <c r="C55" s="22" t="s">
        <v>556</v>
      </c>
      <c r="E55" s="23" t="s">
        <v>639</v>
      </c>
      <c r="L55" s="24">
        <f>SUMIFS(L56:L79,A56:A79,"P")</f>
        <v>0</v>
      </c>
      <c r="M55" s="24">
        <f>SUMIFS(M56:M79,A56:A79,"P")</f>
        <v>0</v>
      </c>
      <c r="N55" s="25"/>
    </row>
    <row r="56" ht="25.5">
      <c r="A56" s="1" t="s">
        <v>165</v>
      </c>
      <c r="B56" s="1">
        <v>12</v>
      </c>
      <c r="C56" s="26" t="s">
        <v>2390</v>
      </c>
      <c r="D56" t="s">
        <v>167</v>
      </c>
      <c r="E56" s="27" t="s">
        <v>2391</v>
      </c>
      <c r="F56" s="28" t="s">
        <v>424</v>
      </c>
      <c r="G56" s="29">
        <v>118.953</v>
      </c>
      <c r="H56" s="28">
        <v>2.5242300000000002</v>
      </c>
      <c r="I56" s="30">
        <f>ROUND(G56*H56,P4)</f>
        <v>0</v>
      </c>
      <c r="L56" s="31">
        <v>0</v>
      </c>
      <c r="M56" s="24">
        <f>ROUND(G56*L56,P4)</f>
        <v>0</v>
      </c>
      <c r="N56" s="25" t="s">
        <v>185</v>
      </c>
      <c r="O56" s="32">
        <f>M56*AA56</f>
        <v>0</v>
      </c>
      <c r="P56" s="1">
        <v>3</v>
      </c>
      <c r="AA56" s="1">
        <f>IF(P56=1,$O$3,IF(P56=2,$O$4,$O$5))</f>
        <v>0</v>
      </c>
    </row>
    <row r="57" ht="25.5">
      <c r="A57" s="1" t="s">
        <v>171</v>
      </c>
      <c r="E57" s="27" t="s">
        <v>2391</v>
      </c>
    </row>
    <row r="58" ht="102">
      <c r="A58" s="1" t="s">
        <v>172</v>
      </c>
      <c r="E58" s="33" t="s">
        <v>2392</v>
      </c>
    </row>
    <row r="59">
      <c r="A59" s="1" t="s">
        <v>173</v>
      </c>
      <c r="E59" s="27" t="s">
        <v>167</v>
      </c>
    </row>
    <row r="60" ht="25.5">
      <c r="A60" s="1" t="s">
        <v>165</v>
      </c>
      <c r="B60" s="1">
        <v>13</v>
      </c>
      <c r="C60" s="26" t="s">
        <v>2393</v>
      </c>
      <c r="D60" t="s">
        <v>167</v>
      </c>
      <c r="E60" s="27" t="s">
        <v>2394</v>
      </c>
      <c r="F60" s="28" t="s">
        <v>424</v>
      </c>
      <c r="G60" s="29">
        <v>15.561</v>
      </c>
      <c r="H60" s="28">
        <v>2.5297900000000002</v>
      </c>
      <c r="I60" s="30">
        <f>ROUND(G60*H60,P4)</f>
        <v>0</v>
      </c>
      <c r="L60" s="31">
        <v>0</v>
      </c>
      <c r="M60" s="24">
        <f>ROUND(G60*L60,P4)</f>
        <v>0</v>
      </c>
      <c r="N60" s="25" t="s">
        <v>185</v>
      </c>
      <c r="O60" s="32">
        <f>M60*AA60</f>
        <v>0</v>
      </c>
      <c r="P60" s="1">
        <v>3</v>
      </c>
      <c r="AA60" s="1">
        <f>IF(P60=1,$O$3,IF(P60=2,$O$4,$O$5))</f>
        <v>0</v>
      </c>
    </row>
    <row r="61" ht="38.25">
      <c r="A61" s="1" t="s">
        <v>171</v>
      </c>
      <c r="E61" s="27" t="s">
        <v>2395</v>
      </c>
    </row>
    <row r="62" ht="63.75">
      <c r="A62" s="1" t="s">
        <v>172</v>
      </c>
      <c r="E62" s="33" t="s">
        <v>2396</v>
      </c>
    </row>
    <row r="63">
      <c r="A63" s="1" t="s">
        <v>173</v>
      </c>
      <c r="E63" s="27" t="s">
        <v>167</v>
      </c>
    </row>
    <row r="64" ht="25.5">
      <c r="A64" s="1" t="s">
        <v>165</v>
      </c>
      <c r="B64" s="1">
        <v>14</v>
      </c>
      <c r="C64" s="26" t="s">
        <v>2397</v>
      </c>
      <c r="D64" t="s">
        <v>167</v>
      </c>
      <c r="E64" s="27" t="s">
        <v>2398</v>
      </c>
      <c r="F64" s="28" t="s">
        <v>447</v>
      </c>
      <c r="G64" s="29">
        <v>410.12099999999998</v>
      </c>
      <c r="H64" s="28">
        <v>0.00247</v>
      </c>
      <c r="I64" s="30">
        <f>ROUND(G64*H64,P4)</f>
        <v>0</v>
      </c>
      <c r="L64" s="31">
        <v>0</v>
      </c>
      <c r="M64" s="24">
        <f>ROUND(G64*L64,P4)</f>
        <v>0</v>
      </c>
      <c r="N64" s="25" t="s">
        <v>185</v>
      </c>
      <c r="O64" s="32">
        <f>M64*AA64</f>
        <v>0</v>
      </c>
      <c r="P64" s="1">
        <v>3</v>
      </c>
      <c r="AA64" s="1">
        <f>IF(P64=1,$O$3,IF(P64=2,$O$4,$O$5))</f>
        <v>0</v>
      </c>
    </row>
    <row r="65" ht="25.5">
      <c r="A65" s="1" t="s">
        <v>171</v>
      </c>
      <c r="E65" s="27" t="s">
        <v>2398</v>
      </c>
    </row>
    <row r="66" ht="165.75">
      <c r="A66" s="1" t="s">
        <v>172</v>
      </c>
      <c r="E66" s="33" t="s">
        <v>2399</v>
      </c>
    </row>
    <row r="67">
      <c r="A67" s="1" t="s">
        <v>173</v>
      </c>
      <c r="E67" s="27" t="s">
        <v>167</v>
      </c>
    </row>
    <row r="68" ht="25.5">
      <c r="A68" s="1" t="s">
        <v>165</v>
      </c>
      <c r="B68" s="1">
        <v>15</v>
      </c>
      <c r="C68" s="26" t="s">
        <v>2400</v>
      </c>
      <c r="D68" t="s">
        <v>167</v>
      </c>
      <c r="E68" s="27" t="s">
        <v>2401</v>
      </c>
      <c r="F68" s="28" t="s">
        <v>447</v>
      </c>
      <c r="G68" s="29">
        <v>410.12099999999998</v>
      </c>
      <c r="H68" s="28">
        <v>0</v>
      </c>
      <c r="I68" s="30">
        <f>ROUND(G68*H68,P4)</f>
        <v>0</v>
      </c>
      <c r="L68" s="31">
        <v>0</v>
      </c>
      <c r="M68" s="24">
        <f>ROUND(G68*L68,P4)</f>
        <v>0</v>
      </c>
      <c r="N68" s="25" t="s">
        <v>185</v>
      </c>
      <c r="O68" s="32">
        <f>M68*AA68</f>
        <v>0</v>
      </c>
      <c r="P68" s="1">
        <v>3</v>
      </c>
      <c r="AA68" s="1">
        <f>IF(P68=1,$O$3,IF(P68=2,$O$4,$O$5))</f>
        <v>0</v>
      </c>
    </row>
    <row r="69" ht="25.5">
      <c r="A69" s="1" t="s">
        <v>171</v>
      </c>
      <c r="E69" s="27" t="s">
        <v>2402</v>
      </c>
    </row>
    <row r="70">
      <c r="A70" s="1" t="s">
        <v>172</v>
      </c>
    </row>
    <row r="71">
      <c r="A71" s="1" t="s">
        <v>173</v>
      </c>
      <c r="E71" s="27" t="s">
        <v>167</v>
      </c>
    </row>
    <row r="72" ht="25.5">
      <c r="A72" s="1" t="s">
        <v>165</v>
      </c>
      <c r="B72" s="1">
        <v>16</v>
      </c>
      <c r="C72" s="26" t="s">
        <v>2403</v>
      </c>
      <c r="D72" t="s">
        <v>167</v>
      </c>
      <c r="E72" s="27" t="s">
        <v>2404</v>
      </c>
      <c r="F72" s="28" t="s">
        <v>432</v>
      </c>
      <c r="G72" s="29">
        <v>11.759</v>
      </c>
      <c r="H72" s="28">
        <v>1.10907</v>
      </c>
      <c r="I72" s="30">
        <f>ROUND(G72*H72,P4)</f>
        <v>0</v>
      </c>
      <c r="L72" s="31">
        <v>0</v>
      </c>
      <c r="M72" s="24">
        <f>ROUND(G72*L72,P4)</f>
        <v>0</v>
      </c>
      <c r="N72" s="25" t="s">
        <v>185</v>
      </c>
      <c r="O72" s="32">
        <f>M72*AA72</f>
        <v>0</v>
      </c>
      <c r="P72" s="1">
        <v>3</v>
      </c>
      <c r="AA72" s="1">
        <f>IF(P72=1,$O$3,IF(P72=2,$O$4,$O$5))</f>
        <v>0</v>
      </c>
    </row>
    <row r="73" ht="25.5">
      <c r="A73" s="1" t="s">
        <v>171</v>
      </c>
      <c r="E73" s="27" t="s">
        <v>2404</v>
      </c>
    </row>
    <row r="74" ht="38.25">
      <c r="A74" s="1" t="s">
        <v>172</v>
      </c>
      <c r="E74" s="33" t="s">
        <v>2405</v>
      </c>
    </row>
    <row r="75">
      <c r="A75" s="1" t="s">
        <v>173</v>
      </c>
      <c r="E75" s="27" t="s">
        <v>167</v>
      </c>
    </row>
    <row r="76" ht="25.5">
      <c r="A76" s="1" t="s">
        <v>165</v>
      </c>
      <c r="B76" s="1">
        <v>17</v>
      </c>
      <c r="C76" s="26" t="s">
        <v>2406</v>
      </c>
      <c r="D76" t="s">
        <v>167</v>
      </c>
      <c r="E76" s="27" t="s">
        <v>2407</v>
      </c>
      <c r="F76" s="28" t="s">
        <v>432</v>
      </c>
      <c r="G76" s="29">
        <v>7.883</v>
      </c>
      <c r="H76" s="28">
        <v>1.06277</v>
      </c>
      <c r="I76" s="30">
        <f>ROUND(G76*H76,P4)</f>
        <v>0</v>
      </c>
      <c r="L76" s="31">
        <v>0</v>
      </c>
      <c r="M76" s="24">
        <f>ROUND(G76*L76,P4)</f>
        <v>0</v>
      </c>
      <c r="N76" s="25" t="s">
        <v>185</v>
      </c>
      <c r="O76" s="32">
        <f>M76*AA76</f>
        <v>0</v>
      </c>
      <c r="P76" s="1">
        <v>3</v>
      </c>
      <c r="AA76" s="1">
        <f>IF(P76=1,$O$3,IF(P76=2,$O$4,$O$5))</f>
        <v>0</v>
      </c>
    </row>
    <row r="77" ht="25.5">
      <c r="A77" s="1" t="s">
        <v>171</v>
      </c>
      <c r="E77" s="27" t="s">
        <v>2407</v>
      </c>
    </row>
    <row r="78" ht="38.25">
      <c r="A78" s="1" t="s">
        <v>172</v>
      </c>
      <c r="E78" s="33" t="s">
        <v>2408</v>
      </c>
    </row>
    <row r="79">
      <c r="A79" s="1" t="s">
        <v>173</v>
      </c>
      <c r="E79" s="27" t="s">
        <v>167</v>
      </c>
    </row>
    <row r="80">
      <c r="A80" s="1" t="s">
        <v>162</v>
      </c>
      <c r="C80" s="22" t="s">
        <v>433</v>
      </c>
      <c r="E80" s="23" t="s">
        <v>434</v>
      </c>
      <c r="L80" s="24">
        <f>SUMIFS(L81:L88,A81:A88,"P")</f>
        <v>0</v>
      </c>
      <c r="M80" s="24">
        <f>SUMIFS(M81:M88,A81:A88,"P")</f>
        <v>0</v>
      </c>
      <c r="N80" s="25"/>
    </row>
    <row r="81" ht="25.5">
      <c r="A81" s="1" t="s">
        <v>165</v>
      </c>
      <c r="B81" s="1">
        <v>18</v>
      </c>
      <c r="C81" s="26" t="s">
        <v>2409</v>
      </c>
      <c r="D81" t="s">
        <v>167</v>
      </c>
      <c r="E81" s="27" t="s">
        <v>2410</v>
      </c>
      <c r="F81" s="28" t="s">
        <v>447</v>
      </c>
      <c r="G81" s="29">
        <v>8.0099999999999998</v>
      </c>
      <c r="H81" s="28">
        <v>0.00080999999999999996</v>
      </c>
      <c r="I81" s="30">
        <f>ROUND(G81*H81,P4)</f>
        <v>0</v>
      </c>
      <c r="L81" s="31">
        <v>0</v>
      </c>
      <c r="M81" s="24">
        <f>ROUND(G81*L81,P4)</f>
        <v>0</v>
      </c>
      <c r="N81" s="25" t="s">
        <v>185</v>
      </c>
      <c r="O81" s="32">
        <f>M81*AA81</f>
        <v>0</v>
      </c>
      <c r="P81" s="1">
        <v>3</v>
      </c>
      <c r="AA81" s="1">
        <f>IF(P81=1,$O$3,IF(P81=2,$O$4,$O$5))</f>
        <v>0</v>
      </c>
    </row>
    <row r="82" ht="25.5">
      <c r="A82" s="1" t="s">
        <v>171</v>
      </c>
      <c r="E82" s="27" t="s">
        <v>2410</v>
      </c>
    </row>
    <row r="83" ht="51">
      <c r="A83" s="1" t="s">
        <v>172</v>
      </c>
      <c r="E83" s="33" t="s">
        <v>2411</v>
      </c>
    </row>
    <row r="84">
      <c r="A84" s="1" t="s">
        <v>173</v>
      </c>
      <c r="E84" s="27" t="s">
        <v>167</v>
      </c>
    </row>
    <row r="85" ht="25.5">
      <c r="A85" s="1" t="s">
        <v>165</v>
      </c>
      <c r="B85" s="1">
        <v>19</v>
      </c>
      <c r="C85" s="26" t="s">
        <v>2412</v>
      </c>
      <c r="D85" t="s">
        <v>167</v>
      </c>
      <c r="E85" s="27" t="s">
        <v>2413</v>
      </c>
      <c r="F85" s="28" t="s">
        <v>447</v>
      </c>
      <c r="G85" s="29">
        <v>8.0099999999999998</v>
      </c>
      <c r="H85" s="28">
        <v>0</v>
      </c>
      <c r="I85" s="30">
        <f>ROUND(G85*H85,P4)</f>
        <v>0</v>
      </c>
      <c r="L85" s="31">
        <v>0</v>
      </c>
      <c r="M85" s="24">
        <f>ROUND(G85*L85,P4)</f>
        <v>0</v>
      </c>
      <c r="N85" s="25" t="s">
        <v>185</v>
      </c>
      <c r="O85" s="32">
        <f>M85*AA85</f>
        <v>0</v>
      </c>
      <c r="P85" s="1">
        <v>3</v>
      </c>
      <c r="AA85" s="1">
        <f>IF(P85=1,$O$3,IF(P85=2,$O$4,$O$5))</f>
        <v>0</v>
      </c>
    </row>
    <row r="86" ht="25.5">
      <c r="A86" s="1" t="s">
        <v>171</v>
      </c>
      <c r="E86" s="27" t="s">
        <v>2413</v>
      </c>
    </row>
    <row r="87">
      <c r="A87" s="1" t="s">
        <v>172</v>
      </c>
    </row>
    <row r="88">
      <c r="A88" s="1" t="s">
        <v>173</v>
      </c>
      <c r="E88" s="27" t="s">
        <v>167</v>
      </c>
    </row>
    <row r="89">
      <c r="A89" s="1" t="s">
        <v>162</v>
      </c>
      <c r="C89" s="22" t="s">
        <v>567</v>
      </c>
      <c r="E89" s="23" t="s">
        <v>700</v>
      </c>
      <c r="L89" s="24">
        <f>SUMIFS(L90:L153,A90:A153,"P")</f>
        <v>0</v>
      </c>
      <c r="M89" s="24">
        <f>SUMIFS(M90:M153,A90:A153,"P")</f>
        <v>0</v>
      </c>
      <c r="N89" s="25"/>
    </row>
    <row r="90">
      <c r="A90" s="1" t="s">
        <v>165</v>
      </c>
      <c r="B90" s="1">
        <v>22</v>
      </c>
      <c r="C90" s="26" t="s">
        <v>2414</v>
      </c>
      <c r="D90" t="s">
        <v>167</v>
      </c>
      <c r="E90" s="27" t="s">
        <v>2415</v>
      </c>
      <c r="F90" s="28" t="s">
        <v>447</v>
      </c>
      <c r="G90" s="29">
        <v>119.28</v>
      </c>
      <c r="H90" s="28">
        <v>0.0030000000000000001</v>
      </c>
      <c r="I90" s="30">
        <f>ROUND(G90*H90,P4)</f>
        <v>0</v>
      </c>
      <c r="L90" s="31">
        <v>0</v>
      </c>
      <c r="M90" s="24">
        <f>ROUND(G90*L90,P4)</f>
        <v>0</v>
      </c>
      <c r="N90" s="25" t="s">
        <v>185</v>
      </c>
      <c r="O90" s="32">
        <f>M90*AA90</f>
        <v>0</v>
      </c>
      <c r="P90" s="1">
        <v>3</v>
      </c>
      <c r="AA90" s="1">
        <f>IF(P90=1,$O$3,IF(P90=2,$O$4,$O$5))</f>
        <v>0</v>
      </c>
    </row>
    <row r="91">
      <c r="A91" s="1" t="s">
        <v>171</v>
      </c>
      <c r="E91" s="27" t="s">
        <v>2415</v>
      </c>
    </row>
    <row r="92" ht="25.5">
      <c r="A92" s="1" t="s">
        <v>172</v>
      </c>
      <c r="E92" s="33" t="s">
        <v>2416</v>
      </c>
    </row>
    <row r="93">
      <c r="A93" s="1" t="s">
        <v>173</v>
      </c>
      <c r="E93" s="27" t="s">
        <v>167</v>
      </c>
    </row>
    <row r="94">
      <c r="A94" s="1" t="s">
        <v>165</v>
      </c>
      <c r="B94" s="1">
        <v>20</v>
      </c>
      <c r="C94" s="26" t="s">
        <v>769</v>
      </c>
      <c r="D94" t="s">
        <v>167</v>
      </c>
      <c r="E94" s="27" t="s">
        <v>770</v>
      </c>
      <c r="F94" s="28" t="s">
        <v>447</v>
      </c>
      <c r="G94" s="29">
        <v>71</v>
      </c>
      <c r="H94" s="28">
        <v>0.00029999999999999997</v>
      </c>
      <c r="I94" s="30">
        <f>ROUND(G94*H94,P4)</f>
        <v>0</v>
      </c>
      <c r="L94" s="31">
        <v>0</v>
      </c>
      <c r="M94" s="24">
        <f>ROUND(G94*L94,P4)</f>
        <v>0</v>
      </c>
      <c r="N94" s="25" t="s">
        <v>185</v>
      </c>
      <c r="O94" s="32">
        <f>M94*AA94</f>
        <v>0</v>
      </c>
      <c r="P94" s="1">
        <v>3</v>
      </c>
      <c r="AA94" s="1">
        <f>IF(P94=1,$O$3,IF(P94=2,$O$4,$O$5))</f>
        <v>0</v>
      </c>
    </row>
    <row r="95">
      <c r="A95" s="1" t="s">
        <v>171</v>
      </c>
      <c r="E95" s="27" t="s">
        <v>770</v>
      </c>
    </row>
    <row r="96" ht="51">
      <c r="A96" s="1" t="s">
        <v>172</v>
      </c>
      <c r="E96" s="33" t="s">
        <v>2417</v>
      </c>
    </row>
    <row r="97">
      <c r="A97" s="1" t="s">
        <v>173</v>
      </c>
      <c r="E97" s="27" t="s">
        <v>167</v>
      </c>
    </row>
    <row r="98" ht="25.5">
      <c r="A98" s="1" t="s">
        <v>165</v>
      </c>
      <c r="B98" s="1">
        <v>21</v>
      </c>
      <c r="C98" s="26" t="s">
        <v>776</v>
      </c>
      <c r="D98" t="s">
        <v>167</v>
      </c>
      <c r="E98" s="27" t="s">
        <v>773</v>
      </c>
      <c r="F98" s="28" t="s">
        <v>447</v>
      </c>
      <c r="G98" s="29">
        <v>113.59999999999999</v>
      </c>
      <c r="H98" s="28">
        <v>0.0085199999999999998</v>
      </c>
      <c r="I98" s="30">
        <f>ROUND(G98*H98,P4)</f>
        <v>0</v>
      </c>
      <c r="L98" s="31">
        <v>0</v>
      </c>
      <c r="M98" s="24">
        <f>ROUND(G98*L98,P4)</f>
        <v>0</v>
      </c>
      <c r="N98" s="25" t="s">
        <v>185</v>
      </c>
      <c r="O98" s="32">
        <f>M98*AA98</f>
        <v>0</v>
      </c>
      <c r="P98" s="1">
        <v>3</v>
      </c>
      <c r="AA98" s="1">
        <f>IF(P98=1,$O$3,IF(P98=2,$O$4,$O$5))</f>
        <v>0</v>
      </c>
    </row>
    <row r="99" ht="38.25">
      <c r="A99" s="1" t="s">
        <v>171</v>
      </c>
      <c r="E99" s="27" t="s">
        <v>777</v>
      </c>
    </row>
    <row r="100" ht="63.75">
      <c r="A100" s="1" t="s">
        <v>172</v>
      </c>
      <c r="E100" s="33" t="s">
        <v>2418</v>
      </c>
    </row>
    <row r="101">
      <c r="A101" s="1" t="s">
        <v>173</v>
      </c>
      <c r="E101" s="27" t="s">
        <v>167</v>
      </c>
    </row>
    <row r="102" ht="25.5">
      <c r="A102" s="1" t="s">
        <v>165</v>
      </c>
      <c r="B102" s="1">
        <v>23</v>
      </c>
      <c r="C102" s="26" t="s">
        <v>792</v>
      </c>
      <c r="D102" t="s">
        <v>167</v>
      </c>
      <c r="E102" s="27" t="s">
        <v>793</v>
      </c>
      <c r="F102" s="28" t="s">
        <v>447</v>
      </c>
      <c r="G102" s="29">
        <v>71</v>
      </c>
      <c r="H102" s="28">
        <v>0.0057000000000000002</v>
      </c>
      <c r="I102" s="30">
        <f>ROUND(G102*H102,P4)</f>
        <v>0</v>
      </c>
      <c r="L102" s="31">
        <v>0</v>
      </c>
      <c r="M102" s="24">
        <f>ROUND(G102*L102,P4)</f>
        <v>0</v>
      </c>
      <c r="N102" s="25" t="s">
        <v>185</v>
      </c>
      <c r="O102" s="32">
        <f>M102*AA102</f>
        <v>0</v>
      </c>
      <c r="P102" s="1">
        <v>3</v>
      </c>
      <c r="AA102" s="1">
        <f>IF(P102=1,$O$3,IF(P102=2,$O$4,$O$5))</f>
        <v>0</v>
      </c>
    </row>
    <row r="103" ht="25.5">
      <c r="A103" s="1" t="s">
        <v>171</v>
      </c>
      <c r="E103" s="27" t="s">
        <v>793</v>
      </c>
    </row>
    <row r="104" ht="51">
      <c r="A104" s="1" t="s">
        <v>172</v>
      </c>
      <c r="E104" s="33" t="s">
        <v>2417</v>
      </c>
    </row>
    <row r="105">
      <c r="A105" s="1" t="s">
        <v>173</v>
      </c>
      <c r="E105" s="27" t="s">
        <v>167</v>
      </c>
    </row>
    <row r="106" ht="25.5">
      <c r="A106" s="1" t="s">
        <v>165</v>
      </c>
      <c r="B106" s="1">
        <v>24</v>
      </c>
      <c r="C106" s="26" t="s">
        <v>809</v>
      </c>
      <c r="D106" t="s">
        <v>167</v>
      </c>
      <c r="E106" s="27" t="s">
        <v>810</v>
      </c>
      <c r="F106" s="28" t="s">
        <v>424</v>
      </c>
      <c r="G106" s="29">
        <v>65.578000000000003</v>
      </c>
      <c r="H106" s="28">
        <v>2.3010199999999998</v>
      </c>
      <c r="I106" s="30">
        <f>ROUND(G106*H106,P4)</f>
        <v>0</v>
      </c>
      <c r="L106" s="31">
        <v>0</v>
      </c>
      <c r="M106" s="24">
        <f>ROUND(G106*L106,P4)</f>
        <v>0</v>
      </c>
      <c r="N106" s="25" t="s">
        <v>185</v>
      </c>
      <c r="O106" s="32">
        <f>M106*AA106</f>
        <v>0</v>
      </c>
      <c r="P106" s="1">
        <v>3</v>
      </c>
      <c r="AA106" s="1">
        <f>IF(P106=1,$O$3,IF(P106=2,$O$4,$O$5))</f>
        <v>0</v>
      </c>
    </row>
    <row r="107" ht="25.5">
      <c r="A107" s="1" t="s">
        <v>171</v>
      </c>
      <c r="E107" s="27" t="s">
        <v>810</v>
      </c>
    </row>
    <row r="108" ht="127.5">
      <c r="A108" s="1" t="s">
        <v>172</v>
      </c>
      <c r="E108" s="33" t="s">
        <v>2419</v>
      </c>
    </row>
    <row r="109">
      <c r="A109" s="1" t="s">
        <v>173</v>
      </c>
      <c r="E109" s="27" t="s">
        <v>167</v>
      </c>
    </row>
    <row r="110" ht="25.5">
      <c r="A110" s="1" t="s">
        <v>165</v>
      </c>
      <c r="B110" s="1">
        <v>25</v>
      </c>
      <c r="C110" s="26" t="s">
        <v>2420</v>
      </c>
      <c r="D110" t="s">
        <v>167</v>
      </c>
      <c r="E110" s="27" t="s">
        <v>2421</v>
      </c>
      <c r="F110" s="28" t="s">
        <v>424</v>
      </c>
      <c r="G110" s="29">
        <v>181.46199999999999</v>
      </c>
      <c r="H110" s="28">
        <v>2.5018699999999998</v>
      </c>
      <c r="I110" s="30">
        <f>ROUND(G110*H110,P4)</f>
        <v>0</v>
      </c>
      <c r="L110" s="31">
        <v>0</v>
      </c>
      <c r="M110" s="24">
        <f>ROUND(G110*L110,P4)</f>
        <v>0</v>
      </c>
      <c r="N110" s="25" t="s">
        <v>185</v>
      </c>
      <c r="O110" s="32">
        <f>M110*AA110</f>
        <v>0</v>
      </c>
      <c r="P110" s="1">
        <v>3</v>
      </c>
      <c r="AA110" s="1">
        <f>IF(P110=1,$O$3,IF(P110=2,$O$4,$O$5))</f>
        <v>0</v>
      </c>
    </row>
    <row r="111" ht="25.5">
      <c r="A111" s="1" t="s">
        <v>171</v>
      </c>
      <c r="E111" s="27" t="s">
        <v>2421</v>
      </c>
    </row>
    <row r="112" ht="102">
      <c r="A112" s="1" t="s">
        <v>172</v>
      </c>
      <c r="E112" s="33" t="s">
        <v>2422</v>
      </c>
    </row>
    <row r="113">
      <c r="A113" s="1" t="s">
        <v>173</v>
      </c>
      <c r="E113" s="27" t="s">
        <v>167</v>
      </c>
    </row>
    <row r="114" ht="25.5">
      <c r="A114" s="1" t="s">
        <v>165</v>
      </c>
      <c r="B114" s="1">
        <v>26</v>
      </c>
      <c r="C114" s="26" t="s">
        <v>815</v>
      </c>
      <c r="D114" t="s">
        <v>167</v>
      </c>
      <c r="E114" s="27" t="s">
        <v>816</v>
      </c>
      <c r="F114" s="28" t="s">
        <v>424</v>
      </c>
      <c r="G114" s="29">
        <v>181.46199999999999</v>
      </c>
      <c r="H114" s="28">
        <v>0</v>
      </c>
      <c r="I114" s="30">
        <f>ROUND(G114*H114,P4)</f>
        <v>0</v>
      </c>
      <c r="L114" s="31">
        <v>0</v>
      </c>
      <c r="M114" s="24">
        <f>ROUND(G114*L114,P4)</f>
        <v>0</v>
      </c>
      <c r="N114" s="25" t="s">
        <v>185</v>
      </c>
      <c r="O114" s="32">
        <f>M114*AA114</f>
        <v>0</v>
      </c>
      <c r="P114" s="1">
        <v>3</v>
      </c>
      <c r="AA114" s="1">
        <f>IF(P114=1,$O$3,IF(P114=2,$O$4,$O$5))</f>
        <v>0</v>
      </c>
    </row>
    <row r="115" ht="25.5">
      <c r="A115" s="1" t="s">
        <v>171</v>
      </c>
      <c r="E115" s="27" t="s">
        <v>816</v>
      </c>
    </row>
    <row r="116">
      <c r="A116" s="1" t="s">
        <v>172</v>
      </c>
    </row>
    <row r="117">
      <c r="A117" s="1" t="s">
        <v>173</v>
      </c>
      <c r="E117" s="27" t="s">
        <v>167</v>
      </c>
    </row>
    <row r="118" ht="25.5">
      <c r="A118" s="1" t="s">
        <v>165</v>
      </c>
      <c r="B118" s="1">
        <v>27</v>
      </c>
      <c r="C118" s="26" t="s">
        <v>2423</v>
      </c>
      <c r="D118" t="s">
        <v>167</v>
      </c>
      <c r="E118" s="27" t="s">
        <v>2424</v>
      </c>
      <c r="F118" s="28" t="s">
        <v>424</v>
      </c>
      <c r="G118" s="29">
        <v>181.46199999999999</v>
      </c>
      <c r="H118" s="28">
        <v>0.020199999999999999</v>
      </c>
      <c r="I118" s="30">
        <f>ROUND(G118*H118,P4)</f>
        <v>0</v>
      </c>
      <c r="L118" s="31">
        <v>0</v>
      </c>
      <c r="M118" s="24">
        <f>ROUND(G118*L118,P4)</f>
        <v>0</v>
      </c>
      <c r="N118" s="25" t="s">
        <v>185</v>
      </c>
      <c r="O118" s="32">
        <f>M118*AA118</f>
        <v>0</v>
      </c>
      <c r="P118" s="1">
        <v>3</v>
      </c>
      <c r="AA118" s="1">
        <f>IF(P118=1,$O$3,IF(P118=2,$O$4,$O$5))</f>
        <v>0</v>
      </c>
    </row>
    <row r="119" ht="25.5">
      <c r="A119" s="1" t="s">
        <v>171</v>
      </c>
      <c r="E119" s="27" t="s">
        <v>2424</v>
      </c>
    </row>
    <row r="120">
      <c r="A120" s="1" t="s">
        <v>172</v>
      </c>
    </row>
    <row r="121">
      <c r="A121" s="1" t="s">
        <v>173</v>
      </c>
      <c r="E121" s="27" t="s">
        <v>167</v>
      </c>
    </row>
    <row r="122">
      <c r="A122" s="1" t="s">
        <v>165</v>
      </c>
      <c r="B122" s="1">
        <v>28</v>
      </c>
      <c r="C122" s="26" t="s">
        <v>822</v>
      </c>
      <c r="D122" t="s">
        <v>167</v>
      </c>
      <c r="E122" s="27" t="s">
        <v>823</v>
      </c>
      <c r="F122" s="28" t="s">
        <v>447</v>
      </c>
      <c r="G122" s="29">
        <v>45</v>
      </c>
      <c r="H122" s="28">
        <v>0.013520000000000001</v>
      </c>
      <c r="I122" s="30">
        <f>ROUND(G122*H122,P4)</f>
        <v>0</v>
      </c>
      <c r="L122" s="31">
        <v>0</v>
      </c>
      <c r="M122" s="24">
        <f>ROUND(G122*L122,P4)</f>
        <v>0</v>
      </c>
      <c r="N122" s="25" t="s">
        <v>185</v>
      </c>
      <c r="O122" s="32">
        <f>M122*AA122</f>
        <v>0</v>
      </c>
      <c r="P122" s="1">
        <v>3</v>
      </c>
      <c r="AA122" s="1">
        <f>IF(P122=1,$O$3,IF(P122=2,$O$4,$O$5))</f>
        <v>0</v>
      </c>
    </row>
    <row r="123">
      <c r="A123" s="1" t="s">
        <v>171</v>
      </c>
      <c r="E123" s="27" t="s">
        <v>823</v>
      </c>
    </row>
    <row r="124">
      <c r="A124" s="1" t="s">
        <v>172</v>
      </c>
    </row>
    <row r="125">
      <c r="A125" s="1" t="s">
        <v>173</v>
      </c>
      <c r="E125" s="27" t="s">
        <v>167</v>
      </c>
    </row>
    <row r="126">
      <c r="A126" s="1" t="s">
        <v>165</v>
      </c>
      <c r="B126" s="1">
        <v>29</v>
      </c>
      <c r="C126" s="26" t="s">
        <v>824</v>
      </c>
      <c r="D126" t="s">
        <v>167</v>
      </c>
      <c r="E126" s="27" t="s">
        <v>825</v>
      </c>
      <c r="F126" s="28" t="s">
        <v>447</v>
      </c>
      <c r="G126" s="29">
        <v>45</v>
      </c>
      <c r="H126" s="28">
        <v>0</v>
      </c>
      <c r="I126" s="30">
        <f>ROUND(G126*H126,P4)</f>
        <v>0</v>
      </c>
      <c r="L126" s="31">
        <v>0</v>
      </c>
      <c r="M126" s="24">
        <f>ROUND(G126*L126,P4)</f>
        <v>0</v>
      </c>
      <c r="N126" s="25" t="s">
        <v>185</v>
      </c>
      <c r="O126" s="32">
        <f>M126*AA126</f>
        <v>0</v>
      </c>
      <c r="P126" s="1">
        <v>3</v>
      </c>
      <c r="AA126" s="1">
        <f>IF(P126=1,$O$3,IF(P126=2,$O$4,$O$5))</f>
        <v>0</v>
      </c>
    </row>
    <row r="127">
      <c r="A127" s="1" t="s">
        <v>171</v>
      </c>
      <c r="E127" s="27" t="s">
        <v>825</v>
      </c>
    </row>
    <row r="128">
      <c r="A128" s="1" t="s">
        <v>172</v>
      </c>
    </row>
    <row r="129">
      <c r="A129" s="1" t="s">
        <v>173</v>
      </c>
      <c r="E129" s="27" t="s">
        <v>167</v>
      </c>
    </row>
    <row r="130">
      <c r="A130" s="1" t="s">
        <v>165</v>
      </c>
      <c r="B130" s="1">
        <v>30</v>
      </c>
      <c r="C130" s="26" t="s">
        <v>826</v>
      </c>
      <c r="D130" t="s">
        <v>167</v>
      </c>
      <c r="E130" s="27" t="s">
        <v>827</v>
      </c>
      <c r="F130" s="28" t="s">
        <v>447</v>
      </c>
      <c r="G130" s="29">
        <v>15</v>
      </c>
      <c r="H130" s="28">
        <v>0.014630000000000001</v>
      </c>
      <c r="I130" s="30">
        <f>ROUND(G130*H130,P4)</f>
        <v>0</v>
      </c>
      <c r="L130" s="31">
        <v>0</v>
      </c>
      <c r="M130" s="24">
        <f>ROUND(G130*L130,P4)</f>
        <v>0</v>
      </c>
      <c r="N130" s="25" t="s">
        <v>185</v>
      </c>
      <c r="O130" s="32">
        <f>M130*AA130</f>
        <v>0</v>
      </c>
      <c r="P130" s="1">
        <v>3</v>
      </c>
      <c r="AA130" s="1">
        <f>IF(P130=1,$O$3,IF(P130=2,$O$4,$O$5))</f>
        <v>0</v>
      </c>
    </row>
    <row r="131">
      <c r="A131" s="1" t="s">
        <v>171</v>
      </c>
      <c r="E131" s="27" t="s">
        <v>827</v>
      </c>
    </row>
    <row r="132">
      <c r="A132" s="1" t="s">
        <v>172</v>
      </c>
    </row>
    <row r="133">
      <c r="A133" s="1" t="s">
        <v>173</v>
      </c>
      <c r="E133" s="27" t="s">
        <v>167</v>
      </c>
    </row>
    <row r="134">
      <c r="A134" s="1" t="s">
        <v>165</v>
      </c>
      <c r="B134" s="1">
        <v>31</v>
      </c>
      <c r="C134" s="26" t="s">
        <v>828</v>
      </c>
      <c r="D134" t="s">
        <v>167</v>
      </c>
      <c r="E134" s="27" t="s">
        <v>829</v>
      </c>
      <c r="F134" s="28" t="s">
        <v>447</v>
      </c>
      <c r="G134" s="29">
        <v>15</v>
      </c>
      <c r="H134" s="28">
        <v>0</v>
      </c>
      <c r="I134" s="30">
        <f>ROUND(G134*H134,P4)</f>
        <v>0</v>
      </c>
      <c r="L134" s="31">
        <v>0</v>
      </c>
      <c r="M134" s="24">
        <f>ROUND(G134*L134,P4)</f>
        <v>0</v>
      </c>
      <c r="N134" s="25" t="s">
        <v>185</v>
      </c>
      <c r="O134" s="32">
        <f>M134*AA134</f>
        <v>0</v>
      </c>
      <c r="P134" s="1">
        <v>3</v>
      </c>
      <c r="AA134" s="1">
        <f>IF(P134=1,$O$3,IF(P134=2,$O$4,$O$5))</f>
        <v>0</v>
      </c>
    </row>
    <row r="135">
      <c r="A135" s="1" t="s">
        <v>171</v>
      </c>
      <c r="E135" s="27" t="s">
        <v>829</v>
      </c>
    </row>
    <row r="136">
      <c r="A136" s="1" t="s">
        <v>172</v>
      </c>
    </row>
    <row r="137">
      <c r="A137" s="1" t="s">
        <v>173</v>
      </c>
      <c r="E137" s="27" t="s">
        <v>167</v>
      </c>
    </row>
    <row r="138" ht="25.5">
      <c r="A138" s="1" t="s">
        <v>165</v>
      </c>
      <c r="B138" s="1">
        <v>32</v>
      </c>
      <c r="C138" s="26" t="s">
        <v>2198</v>
      </c>
      <c r="D138" t="s">
        <v>167</v>
      </c>
      <c r="E138" s="27" t="s">
        <v>2199</v>
      </c>
      <c r="F138" s="28" t="s">
        <v>447</v>
      </c>
      <c r="G138" s="29">
        <v>611.60699999999997</v>
      </c>
      <c r="H138" s="28">
        <v>0.0032000000000000002</v>
      </c>
      <c r="I138" s="30">
        <f>ROUND(G138*H138,P4)</f>
        <v>0</v>
      </c>
      <c r="L138" s="31">
        <v>0</v>
      </c>
      <c r="M138" s="24">
        <f>ROUND(G138*L138,P4)</f>
        <v>0</v>
      </c>
      <c r="N138" s="25" t="s">
        <v>185</v>
      </c>
      <c r="O138" s="32">
        <f>M138*AA138</f>
        <v>0</v>
      </c>
      <c r="P138" s="1">
        <v>3</v>
      </c>
      <c r="AA138" s="1">
        <f>IF(P138=1,$O$3,IF(P138=2,$O$4,$O$5))</f>
        <v>0</v>
      </c>
    </row>
    <row r="139" ht="25.5">
      <c r="A139" s="1" t="s">
        <v>171</v>
      </c>
      <c r="E139" s="27" t="s">
        <v>2199</v>
      </c>
    </row>
    <row r="140" ht="76.5">
      <c r="A140" s="1" t="s">
        <v>172</v>
      </c>
      <c r="E140" s="33" t="s">
        <v>2425</v>
      </c>
    </row>
    <row r="141">
      <c r="A141" s="1" t="s">
        <v>173</v>
      </c>
      <c r="E141" s="27" t="s">
        <v>167</v>
      </c>
    </row>
    <row r="142" ht="25.5">
      <c r="A142" s="1" t="s">
        <v>165</v>
      </c>
      <c r="B142" s="1">
        <v>33</v>
      </c>
      <c r="C142" s="26" t="s">
        <v>2426</v>
      </c>
      <c r="D142" t="s">
        <v>167</v>
      </c>
      <c r="E142" s="27" t="s">
        <v>2427</v>
      </c>
      <c r="F142" s="28" t="s">
        <v>192</v>
      </c>
      <c r="G142" s="29">
        <v>201.34</v>
      </c>
      <c r="H142" s="28">
        <v>2.0000000000000002E-05</v>
      </c>
      <c r="I142" s="30">
        <f>ROUND(G142*H142,P4)</f>
        <v>0</v>
      </c>
      <c r="L142" s="31">
        <v>0</v>
      </c>
      <c r="M142" s="24">
        <f>ROUND(G142*L142,P4)</f>
        <v>0</v>
      </c>
      <c r="N142" s="25" t="s">
        <v>185</v>
      </c>
      <c r="O142" s="32">
        <f>M142*AA142</f>
        <v>0</v>
      </c>
      <c r="P142" s="1">
        <v>3</v>
      </c>
      <c r="AA142" s="1">
        <f>IF(P142=1,$O$3,IF(P142=2,$O$4,$O$5))</f>
        <v>0</v>
      </c>
    </row>
    <row r="143" ht="25.5">
      <c r="A143" s="1" t="s">
        <v>171</v>
      </c>
      <c r="E143" s="27" t="s">
        <v>2427</v>
      </c>
    </row>
    <row r="144" ht="38.25">
      <c r="A144" s="1" t="s">
        <v>172</v>
      </c>
      <c r="E144" s="33" t="s">
        <v>2428</v>
      </c>
    </row>
    <row r="145">
      <c r="A145" s="1" t="s">
        <v>173</v>
      </c>
      <c r="E145" s="27" t="s">
        <v>167</v>
      </c>
    </row>
    <row r="146">
      <c r="A146" s="1" t="s">
        <v>165</v>
      </c>
      <c r="B146" s="1">
        <v>34</v>
      </c>
      <c r="C146" s="26" t="s">
        <v>842</v>
      </c>
      <c r="D146" t="s">
        <v>167</v>
      </c>
      <c r="E146" s="27" t="s">
        <v>843</v>
      </c>
      <c r="F146" s="28" t="s">
        <v>192</v>
      </c>
      <c r="G146" s="29">
        <v>451.33999999999997</v>
      </c>
      <c r="H146" s="28">
        <v>0.00054000000000000001</v>
      </c>
      <c r="I146" s="30">
        <f>ROUND(G146*H146,P4)</f>
        <v>0</v>
      </c>
      <c r="L146" s="31">
        <v>0</v>
      </c>
      <c r="M146" s="24">
        <f>ROUND(G146*L146,P4)</f>
        <v>0</v>
      </c>
      <c r="N146" s="25" t="s">
        <v>185</v>
      </c>
      <c r="O146" s="32">
        <f>M146*AA146</f>
        <v>0</v>
      </c>
      <c r="P146" s="1">
        <v>3</v>
      </c>
      <c r="AA146" s="1">
        <f>IF(P146=1,$O$3,IF(P146=2,$O$4,$O$5))</f>
        <v>0</v>
      </c>
    </row>
    <row r="147">
      <c r="A147" s="1" t="s">
        <v>171</v>
      </c>
      <c r="E147" s="27" t="s">
        <v>843</v>
      </c>
    </row>
    <row r="148" ht="25.5">
      <c r="A148" s="1" t="s">
        <v>172</v>
      </c>
      <c r="E148" s="33" t="s">
        <v>2429</v>
      </c>
    </row>
    <row r="149">
      <c r="A149" s="1" t="s">
        <v>173</v>
      </c>
      <c r="E149" s="27" t="s">
        <v>167</v>
      </c>
    </row>
    <row r="150" ht="25.5">
      <c r="A150" s="1" t="s">
        <v>165</v>
      </c>
      <c r="B150" s="1">
        <v>35</v>
      </c>
      <c r="C150" s="26" t="s">
        <v>2430</v>
      </c>
      <c r="D150" t="s">
        <v>167</v>
      </c>
      <c r="E150" s="27" t="s">
        <v>2431</v>
      </c>
      <c r="F150" s="28" t="s">
        <v>192</v>
      </c>
      <c r="G150" s="29">
        <v>250</v>
      </c>
      <c r="H150" s="28">
        <v>4.0000000000000003E-05</v>
      </c>
      <c r="I150" s="30">
        <f>ROUND(G150*H150,P4)</f>
        <v>0</v>
      </c>
      <c r="L150" s="31">
        <v>0</v>
      </c>
      <c r="M150" s="24">
        <f>ROUND(G150*L150,P4)</f>
        <v>0</v>
      </c>
      <c r="N150" s="25" t="s">
        <v>185</v>
      </c>
      <c r="O150" s="32">
        <f>M150*AA150</f>
        <v>0</v>
      </c>
      <c r="P150" s="1">
        <v>3</v>
      </c>
      <c r="AA150" s="1">
        <f>IF(P150=1,$O$3,IF(P150=2,$O$4,$O$5))</f>
        <v>0</v>
      </c>
    </row>
    <row r="151" ht="25.5">
      <c r="A151" s="1" t="s">
        <v>171</v>
      </c>
      <c r="E151" s="27" t="s">
        <v>2431</v>
      </c>
    </row>
    <row r="152">
      <c r="A152" s="1" t="s">
        <v>172</v>
      </c>
    </row>
    <row r="153">
      <c r="A153" s="1" t="s">
        <v>173</v>
      </c>
      <c r="E153" s="27" t="s">
        <v>167</v>
      </c>
    </row>
    <row r="154">
      <c r="A154" s="1" t="s">
        <v>162</v>
      </c>
      <c r="C154" s="22" t="s">
        <v>947</v>
      </c>
      <c r="E154" s="23" t="s">
        <v>948</v>
      </c>
      <c r="L154" s="24">
        <f>SUMIFS(L155:L186,A155:A186,"P")</f>
        <v>0</v>
      </c>
      <c r="M154" s="24">
        <f>SUMIFS(M155:M186,A155:A186,"P")</f>
        <v>0</v>
      </c>
      <c r="N154" s="25"/>
    </row>
    <row r="155">
      <c r="A155" s="1" t="s">
        <v>165</v>
      </c>
      <c r="B155" s="1">
        <v>46</v>
      </c>
      <c r="C155" s="26" t="s">
        <v>2432</v>
      </c>
      <c r="D155" t="s">
        <v>167</v>
      </c>
      <c r="E155" s="27" t="s">
        <v>2433</v>
      </c>
      <c r="F155" s="28" t="s">
        <v>447</v>
      </c>
      <c r="G155" s="29">
        <v>703.34799999999996</v>
      </c>
      <c r="H155" s="28">
        <v>0.00040000000000000002</v>
      </c>
      <c r="I155" s="30">
        <f>ROUND(G155*H155,P4)</f>
        <v>0</v>
      </c>
      <c r="L155" s="31">
        <v>0</v>
      </c>
      <c r="M155" s="24">
        <f>ROUND(G155*L155,P4)</f>
        <v>0</v>
      </c>
      <c r="N155" s="25" t="s">
        <v>185</v>
      </c>
      <c r="O155" s="32">
        <f>M155*AA155</f>
        <v>0</v>
      </c>
      <c r="P155" s="1">
        <v>3</v>
      </c>
      <c r="AA155" s="1">
        <f>IF(P155=1,$O$3,IF(P155=2,$O$4,$O$5))</f>
        <v>0</v>
      </c>
    </row>
    <row r="156">
      <c r="A156" s="1" t="s">
        <v>171</v>
      </c>
      <c r="E156" s="27" t="s">
        <v>2433</v>
      </c>
    </row>
    <row r="157" ht="25.5">
      <c r="A157" s="1" t="s">
        <v>172</v>
      </c>
      <c r="E157" s="33" t="s">
        <v>2434</v>
      </c>
    </row>
    <row r="158">
      <c r="A158" s="1" t="s">
        <v>173</v>
      </c>
      <c r="E158" s="27" t="s">
        <v>167</v>
      </c>
    </row>
    <row r="159">
      <c r="A159" s="1" t="s">
        <v>165</v>
      </c>
      <c r="B159" s="1">
        <v>44</v>
      </c>
      <c r="C159" s="26" t="s">
        <v>2435</v>
      </c>
      <c r="D159" t="s">
        <v>167</v>
      </c>
      <c r="E159" s="27" t="s">
        <v>2436</v>
      </c>
      <c r="F159" s="28" t="s">
        <v>447</v>
      </c>
      <c r="G159" s="29">
        <v>99.263000000000005</v>
      </c>
      <c r="H159" s="28">
        <v>0.0018</v>
      </c>
      <c r="I159" s="30">
        <f>ROUND(G159*H159,P4)</f>
        <v>0</v>
      </c>
      <c r="L159" s="31">
        <v>0</v>
      </c>
      <c r="M159" s="24">
        <f>ROUND(G159*L159,P4)</f>
        <v>0</v>
      </c>
      <c r="N159" s="25" t="s">
        <v>185</v>
      </c>
      <c r="O159" s="32">
        <f>M159*AA159</f>
        <v>0</v>
      </c>
      <c r="P159" s="1">
        <v>3</v>
      </c>
      <c r="AA159" s="1">
        <f>IF(P159=1,$O$3,IF(P159=2,$O$4,$O$5))</f>
        <v>0</v>
      </c>
    </row>
    <row r="160">
      <c r="A160" s="1" t="s">
        <v>171</v>
      </c>
      <c r="E160" s="27" t="s">
        <v>2436</v>
      </c>
    </row>
    <row r="161" ht="25.5">
      <c r="A161" s="1" t="s">
        <v>172</v>
      </c>
      <c r="E161" s="33" t="s">
        <v>2437</v>
      </c>
    </row>
    <row r="162">
      <c r="A162" s="1" t="s">
        <v>173</v>
      </c>
      <c r="E162" s="27" t="s">
        <v>167</v>
      </c>
    </row>
    <row r="163">
      <c r="A163" s="1" t="s">
        <v>165</v>
      </c>
      <c r="B163" s="1">
        <v>42</v>
      </c>
      <c r="C163" s="26" t="s">
        <v>2438</v>
      </c>
      <c r="D163" t="s">
        <v>167</v>
      </c>
      <c r="E163" s="27" t="s">
        <v>2439</v>
      </c>
      <c r="F163" s="28" t="s">
        <v>447</v>
      </c>
      <c r="G163" s="29">
        <v>642.18700000000001</v>
      </c>
      <c r="H163" s="28">
        <v>0.0023999999999999998</v>
      </c>
      <c r="I163" s="30">
        <f>ROUND(G163*H163,P4)</f>
        <v>0</v>
      </c>
      <c r="L163" s="31">
        <v>0</v>
      </c>
      <c r="M163" s="24">
        <f>ROUND(G163*L163,P4)</f>
        <v>0</v>
      </c>
      <c r="N163" s="25" t="s">
        <v>185</v>
      </c>
      <c r="O163" s="32">
        <f>M163*AA163</f>
        <v>0</v>
      </c>
      <c r="P163" s="1">
        <v>3</v>
      </c>
      <c r="AA163" s="1">
        <f>IF(P163=1,$O$3,IF(P163=2,$O$4,$O$5))</f>
        <v>0</v>
      </c>
    </row>
    <row r="164">
      <c r="A164" s="1" t="s">
        <v>171</v>
      </c>
      <c r="E164" s="27" t="s">
        <v>2439</v>
      </c>
    </row>
    <row r="165" ht="25.5">
      <c r="A165" s="1" t="s">
        <v>172</v>
      </c>
      <c r="E165" s="33" t="s">
        <v>2440</v>
      </c>
    </row>
    <row r="166">
      <c r="A166" s="1" t="s">
        <v>173</v>
      </c>
      <c r="E166" s="27" t="s">
        <v>167</v>
      </c>
    </row>
    <row r="167" ht="25.5">
      <c r="A167" s="1" t="s">
        <v>165</v>
      </c>
      <c r="B167" s="1">
        <v>41</v>
      </c>
      <c r="C167" s="26" t="s">
        <v>2441</v>
      </c>
      <c r="D167" t="s">
        <v>167</v>
      </c>
      <c r="E167" s="27" t="s">
        <v>2442</v>
      </c>
      <c r="F167" s="28" t="s">
        <v>447</v>
      </c>
      <c r="G167" s="29">
        <v>611.60699999999997</v>
      </c>
      <c r="H167" s="28">
        <v>0</v>
      </c>
      <c r="I167" s="30">
        <f>ROUND(G167*H167,P4)</f>
        <v>0</v>
      </c>
      <c r="L167" s="31">
        <v>0</v>
      </c>
      <c r="M167" s="24">
        <f>ROUND(G167*L167,P4)</f>
        <v>0</v>
      </c>
      <c r="N167" s="25" t="s">
        <v>185</v>
      </c>
      <c r="O167" s="32">
        <f>M167*AA167</f>
        <v>0</v>
      </c>
      <c r="P167" s="1">
        <v>3</v>
      </c>
      <c r="AA167" s="1">
        <f>IF(P167=1,$O$3,IF(P167=2,$O$4,$O$5))</f>
        <v>0</v>
      </c>
    </row>
    <row r="168" ht="25.5">
      <c r="A168" s="1" t="s">
        <v>171</v>
      </c>
      <c r="E168" s="27" t="s">
        <v>2442</v>
      </c>
    </row>
    <row r="169" ht="76.5">
      <c r="A169" s="1" t="s">
        <v>172</v>
      </c>
      <c r="E169" s="33" t="s">
        <v>2443</v>
      </c>
    </row>
    <row r="170">
      <c r="A170" s="1" t="s">
        <v>173</v>
      </c>
      <c r="E170" s="27" t="s">
        <v>167</v>
      </c>
    </row>
    <row r="171" ht="25.5">
      <c r="A171" s="1" t="s">
        <v>165</v>
      </c>
      <c r="B171" s="1">
        <v>43</v>
      </c>
      <c r="C171" s="26" t="s">
        <v>2444</v>
      </c>
      <c r="D171" t="s">
        <v>167</v>
      </c>
      <c r="E171" s="27" t="s">
        <v>2445</v>
      </c>
      <c r="F171" s="28" t="s">
        <v>447</v>
      </c>
      <c r="G171" s="29">
        <v>94.536000000000001</v>
      </c>
      <c r="H171" s="28">
        <v>0</v>
      </c>
      <c r="I171" s="30">
        <f>ROUND(G171*H171,P4)</f>
        <v>0</v>
      </c>
      <c r="L171" s="31">
        <v>0</v>
      </c>
      <c r="M171" s="24">
        <f>ROUND(G171*L171,P4)</f>
        <v>0</v>
      </c>
      <c r="N171" s="25" t="s">
        <v>185</v>
      </c>
      <c r="O171" s="32">
        <f>M171*AA171</f>
        <v>0</v>
      </c>
      <c r="P171" s="1">
        <v>3</v>
      </c>
      <c r="AA171" s="1">
        <f>IF(P171=1,$O$3,IF(P171=2,$O$4,$O$5))</f>
        <v>0</v>
      </c>
    </row>
    <row r="172" ht="25.5">
      <c r="A172" s="1" t="s">
        <v>171</v>
      </c>
      <c r="E172" s="27" t="s">
        <v>2445</v>
      </c>
    </row>
    <row r="173" ht="38.25">
      <c r="A173" s="1" t="s">
        <v>172</v>
      </c>
      <c r="E173" s="33" t="s">
        <v>2446</v>
      </c>
    </row>
    <row r="174">
      <c r="A174" s="1" t="s">
        <v>173</v>
      </c>
      <c r="E174" s="27" t="s">
        <v>167</v>
      </c>
    </row>
    <row r="175" ht="25.5">
      <c r="A175" s="1" t="s">
        <v>165</v>
      </c>
      <c r="B175" s="1">
        <v>45</v>
      </c>
      <c r="C175" s="26" t="s">
        <v>2447</v>
      </c>
      <c r="D175" t="s">
        <v>167</v>
      </c>
      <c r="E175" s="27" t="s">
        <v>2448</v>
      </c>
      <c r="F175" s="28" t="s">
        <v>447</v>
      </c>
      <c r="G175" s="29">
        <v>611.60699999999997</v>
      </c>
      <c r="H175" s="28">
        <v>0</v>
      </c>
      <c r="I175" s="30">
        <f>ROUND(G175*H175,P4)</f>
        <v>0</v>
      </c>
      <c r="L175" s="31">
        <v>0</v>
      </c>
      <c r="M175" s="24">
        <f>ROUND(G175*L175,P4)</f>
        <v>0</v>
      </c>
      <c r="N175" s="25" t="s">
        <v>185</v>
      </c>
      <c r="O175" s="32">
        <f>M175*AA175</f>
        <v>0</v>
      </c>
      <c r="P175" s="1">
        <v>3</v>
      </c>
      <c r="AA175" s="1">
        <f>IF(P175=1,$O$3,IF(P175=2,$O$4,$O$5))</f>
        <v>0</v>
      </c>
    </row>
    <row r="176" ht="25.5">
      <c r="A176" s="1" t="s">
        <v>171</v>
      </c>
      <c r="E176" s="27" t="s">
        <v>2448</v>
      </c>
    </row>
    <row r="177" ht="76.5">
      <c r="A177" s="1" t="s">
        <v>172</v>
      </c>
      <c r="E177" s="33" t="s">
        <v>2443</v>
      </c>
    </row>
    <row r="178">
      <c r="A178" s="1" t="s">
        <v>173</v>
      </c>
      <c r="E178" s="27" t="s">
        <v>167</v>
      </c>
    </row>
    <row r="179" ht="25.5">
      <c r="A179" s="1" t="s">
        <v>165</v>
      </c>
      <c r="B179" s="1">
        <v>47</v>
      </c>
      <c r="C179" s="26" t="s">
        <v>974</v>
      </c>
      <c r="D179" t="s">
        <v>167</v>
      </c>
      <c r="E179" s="27" t="s">
        <v>975</v>
      </c>
      <c r="F179" s="28" t="s">
        <v>432</v>
      </c>
      <c r="G179" s="29">
        <v>2.0009999999999999</v>
      </c>
      <c r="H179" s="28">
        <v>0</v>
      </c>
      <c r="I179" s="30">
        <f>ROUND(G179*H179,P4)</f>
        <v>0</v>
      </c>
      <c r="L179" s="31">
        <v>0</v>
      </c>
      <c r="M179" s="24">
        <f>ROUND(G179*L179,P4)</f>
        <v>0</v>
      </c>
      <c r="N179" s="25" t="s">
        <v>185</v>
      </c>
      <c r="O179" s="32">
        <f>M179*AA179</f>
        <v>0</v>
      </c>
      <c r="P179" s="1">
        <v>3</v>
      </c>
      <c r="AA179" s="1">
        <f>IF(P179=1,$O$3,IF(P179=2,$O$4,$O$5))</f>
        <v>0</v>
      </c>
    </row>
    <row r="180" ht="25.5">
      <c r="A180" s="1" t="s">
        <v>171</v>
      </c>
      <c r="E180" s="27" t="s">
        <v>975</v>
      </c>
    </row>
    <row r="181">
      <c r="A181" s="1" t="s">
        <v>172</v>
      </c>
    </row>
    <row r="182">
      <c r="A182" s="1" t="s">
        <v>173</v>
      </c>
      <c r="E182" s="27" t="s">
        <v>167</v>
      </c>
    </row>
    <row r="183" ht="25.5">
      <c r="A183" s="1" t="s">
        <v>165</v>
      </c>
      <c r="B183" s="1">
        <v>48</v>
      </c>
      <c r="C183" s="26" t="s">
        <v>976</v>
      </c>
      <c r="D183" t="s">
        <v>167</v>
      </c>
      <c r="E183" s="27" t="s">
        <v>977</v>
      </c>
      <c r="F183" s="28" t="s">
        <v>432</v>
      </c>
      <c r="G183" s="29">
        <v>2.0009999999999999</v>
      </c>
      <c r="H183" s="28">
        <v>0</v>
      </c>
      <c r="I183" s="30">
        <f>ROUND(G183*H183,P4)</f>
        <v>0</v>
      </c>
      <c r="L183" s="31">
        <v>0</v>
      </c>
      <c r="M183" s="24">
        <f>ROUND(G183*L183,P4)</f>
        <v>0</v>
      </c>
      <c r="N183" s="25" t="s">
        <v>185</v>
      </c>
      <c r="O183" s="32">
        <f>M183*AA183</f>
        <v>0</v>
      </c>
      <c r="P183" s="1">
        <v>3</v>
      </c>
      <c r="AA183" s="1">
        <f>IF(P183=1,$O$3,IF(P183=2,$O$4,$O$5))</f>
        <v>0</v>
      </c>
    </row>
    <row r="184" ht="38.25">
      <c r="A184" s="1" t="s">
        <v>171</v>
      </c>
      <c r="E184" s="27" t="s">
        <v>978</v>
      </c>
    </row>
    <row r="185">
      <c r="A185" s="1" t="s">
        <v>172</v>
      </c>
    </row>
    <row r="186">
      <c r="A186" s="1" t="s">
        <v>173</v>
      </c>
      <c r="E186" s="27" t="s">
        <v>167</v>
      </c>
    </row>
    <row r="187">
      <c r="A187" s="1" t="s">
        <v>162</v>
      </c>
      <c r="C187" s="22" t="s">
        <v>1125</v>
      </c>
      <c r="E187" s="23" t="s">
        <v>1126</v>
      </c>
      <c r="L187" s="24">
        <f>SUMIFS(L188:L207,A188:A207,"P")</f>
        <v>0</v>
      </c>
      <c r="M187" s="24">
        <f>SUMIFS(M188:M207,A188:A207,"P")</f>
        <v>0</v>
      </c>
      <c r="N187" s="25"/>
    </row>
    <row r="188">
      <c r="A188" s="1" t="s">
        <v>165</v>
      </c>
      <c r="B188" s="1">
        <v>50</v>
      </c>
      <c r="C188" s="26" t="s">
        <v>2204</v>
      </c>
      <c r="D188" t="s">
        <v>167</v>
      </c>
      <c r="E188" s="27" t="s">
        <v>2449</v>
      </c>
      <c r="F188" s="28" t="s">
        <v>331</v>
      </c>
      <c r="G188" s="29">
        <v>673.32000000000005</v>
      </c>
      <c r="H188" s="28">
        <v>0</v>
      </c>
      <c r="I188" s="30">
        <f>ROUND(G188*H188,P4)</f>
        <v>0</v>
      </c>
      <c r="L188" s="31">
        <v>0</v>
      </c>
      <c r="M188" s="24">
        <f>ROUND(G188*L188,P4)</f>
        <v>0</v>
      </c>
      <c r="N188" s="25" t="s">
        <v>170</v>
      </c>
      <c r="O188" s="32">
        <f>M188*AA188</f>
        <v>0</v>
      </c>
      <c r="P188" s="1">
        <v>3</v>
      </c>
      <c r="AA188" s="1">
        <f>IF(P188=1,$O$3,IF(P188=2,$O$4,$O$5))</f>
        <v>0</v>
      </c>
    </row>
    <row r="189">
      <c r="A189" s="1" t="s">
        <v>171</v>
      </c>
      <c r="E189" s="27" t="s">
        <v>2449</v>
      </c>
    </row>
    <row r="190" ht="38.25">
      <c r="A190" s="1" t="s">
        <v>172</v>
      </c>
      <c r="E190" s="33" t="s">
        <v>2450</v>
      </c>
    </row>
    <row r="191">
      <c r="A191" s="1" t="s">
        <v>173</v>
      </c>
      <c r="E191" s="27" t="s">
        <v>167</v>
      </c>
    </row>
    <row r="192">
      <c r="A192" s="1" t="s">
        <v>165</v>
      </c>
      <c r="B192" s="1">
        <v>51</v>
      </c>
      <c r="C192" s="26" t="s">
        <v>2206</v>
      </c>
      <c r="D192" t="s">
        <v>167</v>
      </c>
      <c r="E192" s="27" t="s">
        <v>2451</v>
      </c>
      <c r="F192" s="28" t="s">
        <v>331</v>
      </c>
      <c r="G192" s="29">
        <v>43.859999999999999</v>
      </c>
      <c r="H192" s="28">
        <v>0</v>
      </c>
      <c r="I192" s="30">
        <f>ROUND(G192*H192,P4)</f>
        <v>0</v>
      </c>
      <c r="L192" s="31">
        <v>0</v>
      </c>
      <c r="M192" s="24">
        <f>ROUND(G192*L192,P4)</f>
        <v>0</v>
      </c>
      <c r="N192" s="25" t="s">
        <v>170</v>
      </c>
      <c r="O192" s="32">
        <f>M192*AA192</f>
        <v>0</v>
      </c>
      <c r="P192" s="1">
        <v>3</v>
      </c>
      <c r="AA192" s="1">
        <f>IF(P192=1,$O$3,IF(P192=2,$O$4,$O$5))</f>
        <v>0</v>
      </c>
    </row>
    <row r="193">
      <c r="A193" s="1" t="s">
        <v>171</v>
      </c>
      <c r="E193" s="27" t="s">
        <v>2451</v>
      </c>
    </row>
    <row r="194" ht="38.25">
      <c r="A194" s="1" t="s">
        <v>172</v>
      </c>
      <c r="E194" s="33" t="s">
        <v>2452</v>
      </c>
    </row>
    <row r="195">
      <c r="A195" s="1" t="s">
        <v>173</v>
      </c>
      <c r="E195" s="27" t="s">
        <v>167</v>
      </c>
    </row>
    <row r="196">
      <c r="A196" s="1" t="s">
        <v>165</v>
      </c>
      <c r="B196" s="1">
        <v>49</v>
      </c>
      <c r="C196" s="26" t="s">
        <v>1178</v>
      </c>
      <c r="D196" t="s">
        <v>167</v>
      </c>
      <c r="E196" s="27" t="s">
        <v>1179</v>
      </c>
      <c r="F196" s="28" t="s">
        <v>331</v>
      </c>
      <c r="G196" s="29">
        <v>717.17999999999995</v>
      </c>
      <c r="H196" s="28">
        <v>5.0000000000000002E-05</v>
      </c>
      <c r="I196" s="30">
        <f>ROUND(G196*H196,P4)</f>
        <v>0</v>
      </c>
      <c r="L196" s="31">
        <v>0</v>
      </c>
      <c r="M196" s="24">
        <f>ROUND(G196*L196,P4)</f>
        <v>0</v>
      </c>
      <c r="N196" s="25" t="s">
        <v>185</v>
      </c>
      <c r="O196" s="32">
        <f>M196*AA196</f>
        <v>0</v>
      </c>
      <c r="P196" s="1">
        <v>3</v>
      </c>
      <c r="AA196" s="1">
        <f>IF(P196=1,$O$3,IF(P196=2,$O$4,$O$5))</f>
        <v>0</v>
      </c>
    </row>
    <row r="197">
      <c r="A197" s="1" t="s">
        <v>171</v>
      </c>
      <c r="E197" s="27" t="s">
        <v>1179</v>
      </c>
    </row>
    <row r="198" ht="51">
      <c r="A198" s="1" t="s">
        <v>172</v>
      </c>
      <c r="E198" s="33" t="s">
        <v>2453</v>
      </c>
    </row>
    <row r="199">
      <c r="A199" s="1" t="s">
        <v>173</v>
      </c>
      <c r="E199" s="27" t="s">
        <v>167</v>
      </c>
    </row>
    <row r="200" ht="25.5">
      <c r="A200" s="1" t="s">
        <v>165</v>
      </c>
      <c r="B200" s="1">
        <v>52</v>
      </c>
      <c r="C200" s="26" t="s">
        <v>1186</v>
      </c>
      <c r="D200" t="s">
        <v>167</v>
      </c>
      <c r="E200" s="27" t="s">
        <v>1187</v>
      </c>
      <c r="F200" s="28" t="s">
        <v>432</v>
      </c>
      <c r="G200" s="29">
        <v>0.035999999999999997</v>
      </c>
      <c r="H200" s="28">
        <v>0</v>
      </c>
      <c r="I200" s="30">
        <f>ROUND(G200*H200,P4)</f>
        <v>0</v>
      </c>
      <c r="L200" s="31">
        <v>0</v>
      </c>
      <c r="M200" s="24">
        <f>ROUND(G200*L200,P4)</f>
        <v>0</v>
      </c>
      <c r="N200" s="25" t="s">
        <v>185</v>
      </c>
      <c r="O200" s="32">
        <f>M200*AA200</f>
        <v>0</v>
      </c>
      <c r="P200" s="1">
        <v>3</v>
      </c>
      <c r="AA200" s="1">
        <f>IF(P200=1,$O$3,IF(P200=2,$O$4,$O$5))</f>
        <v>0</v>
      </c>
    </row>
    <row r="201" ht="25.5">
      <c r="A201" s="1" t="s">
        <v>171</v>
      </c>
      <c r="E201" s="27" t="s">
        <v>1187</v>
      </c>
    </row>
    <row r="202">
      <c r="A202" s="1" t="s">
        <v>172</v>
      </c>
    </row>
    <row r="203">
      <c r="A203" s="1" t="s">
        <v>173</v>
      </c>
      <c r="E203" s="27" t="s">
        <v>167</v>
      </c>
    </row>
    <row r="204" ht="38.25">
      <c r="A204" s="1" t="s">
        <v>165</v>
      </c>
      <c r="B204" s="1">
        <v>53</v>
      </c>
      <c r="C204" s="26" t="s">
        <v>1188</v>
      </c>
      <c r="D204" t="s">
        <v>167</v>
      </c>
      <c r="E204" s="27" t="s">
        <v>1189</v>
      </c>
      <c r="F204" s="28" t="s">
        <v>432</v>
      </c>
      <c r="G204" s="29">
        <v>0.035999999999999997</v>
      </c>
      <c r="H204" s="28">
        <v>0</v>
      </c>
      <c r="I204" s="30">
        <f>ROUND(G204*H204,P4)</f>
        <v>0</v>
      </c>
      <c r="L204" s="31">
        <v>0</v>
      </c>
      <c r="M204" s="24">
        <f>ROUND(G204*L204,P4)</f>
        <v>0</v>
      </c>
      <c r="N204" s="25" t="s">
        <v>185</v>
      </c>
      <c r="O204" s="32">
        <f>M204*AA204</f>
        <v>0</v>
      </c>
      <c r="P204" s="1">
        <v>3</v>
      </c>
      <c r="AA204" s="1">
        <f>IF(P204=1,$O$3,IF(P204=2,$O$4,$O$5))</f>
        <v>0</v>
      </c>
    </row>
    <row r="205" ht="38.25">
      <c r="A205" s="1" t="s">
        <v>171</v>
      </c>
      <c r="E205" s="27" t="s">
        <v>1190</v>
      </c>
    </row>
    <row r="206">
      <c r="A206" s="1" t="s">
        <v>172</v>
      </c>
    </row>
    <row r="207">
      <c r="A207" s="1" t="s">
        <v>173</v>
      </c>
      <c r="E207" s="27" t="s">
        <v>167</v>
      </c>
    </row>
    <row r="208">
      <c r="A208" s="1" t="s">
        <v>162</v>
      </c>
      <c r="C208" s="22" t="s">
        <v>1215</v>
      </c>
      <c r="E208" s="23" t="s">
        <v>1216</v>
      </c>
      <c r="L208" s="24">
        <f>SUMIFS(L209:L228,A209:A228,"P")</f>
        <v>0</v>
      </c>
      <c r="M208" s="24">
        <f>SUMIFS(M209:M228,A209:A228,"P")</f>
        <v>0</v>
      </c>
      <c r="N208" s="25"/>
    </row>
    <row r="209">
      <c r="A209" s="1" t="s">
        <v>165</v>
      </c>
      <c r="B209" s="1">
        <v>54</v>
      </c>
      <c r="C209" s="26" t="s">
        <v>1217</v>
      </c>
      <c r="D209" t="s">
        <v>167</v>
      </c>
      <c r="E209" s="27" t="s">
        <v>1218</v>
      </c>
      <c r="F209" s="28" t="s">
        <v>447</v>
      </c>
      <c r="G209" s="29">
        <v>50</v>
      </c>
      <c r="H209" s="28">
        <v>0.00054000000000000001</v>
      </c>
      <c r="I209" s="30">
        <f>ROUND(G209*H209,P4)</f>
        <v>0</v>
      </c>
      <c r="L209" s="31">
        <v>0</v>
      </c>
      <c r="M209" s="24">
        <f>ROUND(G209*L209,P4)</f>
        <v>0</v>
      </c>
      <c r="N209" s="25" t="s">
        <v>185</v>
      </c>
      <c r="O209" s="32">
        <f>M209*AA209</f>
        <v>0</v>
      </c>
      <c r="P209" s="1">
        <v>3</v>
      </c>
      <c r="AA209" s="1">
        <f>IF(P209=1,$O$3,IF(P209=2,$O$4,$O$5))</f>
        <v>0</v>
      </c>
    </row>
    <row r="210">
      <c r="A210" s="1" t="s">
        <v>171</v>
      </c>
      <c r="E210" s="27" t="s">
        <v>1218</v>
      </c>
    </row>
    <row r="211" ht="38.25">
      <c r="A211" s="1" t="s">
        <v>172</v>
      </c>
      <c r="E211" s="33" t="s">
        <v>2454</v>
      </c>
    </row>
    <row r="212">
      <c r="A212" s="1" t="s">
        <v>173</v>
      </c>
      <c r="E212" s="27" t="s">
        <v>167</v>
      </c>
    </row>
    <row r="213">
      <c r="A213" s="1" t="s">
        <v>165</v>
      </c>
      <c r="B213" s="1">
        <v>55</v>
      </c>
      <c r="C213" s="26" t="s">
        <v>1220</v>
      </c>
      <c r="D213" t="s">
        <v>167</v>
      </c>
      <c r="E213" s="27" t="s">
        <v>1221</v>
      </c>
      <c r="F213" s="28" t="s">
        <v>447</v>
      </c>
      <c r="G213" s="29">
        <v>50</v>
      </c>
      <c r="H213" s="28">
        <v>0.00024000000000000001</v>
      </c>
      <c r="I213" s="30">
        <f>ROUND(G213*H213,P4)</f>
        <v>0</v>
      </c>
      <c r="L213" s="31">
        <v>0</v>
      </c>
      <c r="M213" s="24">
        <f>ROUND(G213*L213,P4)</f>
        <v>0</v>
      </c>
      <c r="N213" s="25" t="s">
        <v>185</v>
      </c>
      <c r="O213" s="32">
        <f>M213*AA213</f>
        <v>0</v>
      </c>
      <c r="P213" s="1">
        <v>3</v>
      </c>
      <c r="AA213" s="1">
        <f>IF(P213=1,$O$3,IF(P213=2,$O$4,$O$5))</f>
        <v>0</v>
      </c>
    </row>
    <row r="214">
      <c r="A214" s="1" t="s">
        <v>171</v>
      </c>
      <c r="E214" s="27" t="s">
        <v>1221</v>
      </c>
    </row>
    <row r="215" ht="38.25">
      <c r="A215" s="1" t="s">
        <v>172</v>
      </c>
      <c r="E215" s="33" t="s">
        <v>2454</v>
      </c>
    </row>
    <row r="216">
      <c r="A216" s="1" t="s">
        <v>173</v>
      </c>
      <c r="E216" s="27" t="s">
        <v>167</v>
      </c>
    </row>
    <row r="217">
      <c r="A217" s="1" t="s">
        <v>165</v>
      </c>
      <c r="B217" s="1">
        <v>56</v>
      </c>
      <c r="C217" s="26" t="s">
        <v>1222</v>
      </c>
      <c r="D217" t="s">
        <v>167</v>
      </c>
      <c r="E217" s="27" t="s">
        <v>1223</v>
      </c>
      <c r="F217" s="28" t="s">
        <v>447</v>
      </c>
      <c r="G217" s="29">
        <v>50</v>
      </c>
      <c r="H217" s="28">
        <v>0.00025000000000000001</v>
      </c>
      <c r="I217" s="30">
        <f>ROUND(G217*H217,P4)</f>
        <v>0</v>
      </c>
      <c r="L217" s="31">
        <v>0</v>
      </c>
      <c r="M217" s="24">
        <f>ROUND(G217*L217,P4)</f>
        <v>0</v>
      </c>
      <c r="N217" s="25" t="s">
        <v>185</v>
      </c>
      <c r="O217" s="32">
        <f>M217*AA217</f>
        <v>0</v>
      </c>
      <c r="P217" s="1">
        <v>3</v>
      </c>
      <c r="AA217" s="1">
        <f>IF(P217=1,$O$3,IF(P217=2,$O$4,$O$5))</f>
        <v>0</v>
      </c>
    </row>
    <row r="218">
      <c r="A218" s="1" t="s">
        <v>171</v>
      </c>
      <c r="E218" s="27" t="s">
        <v>1223</v>
      </c>
    </row>
    <row r="219" ht="38.25">
      <c r="A219" s="1" t="s">
        <v>172</v>
      </c>
      <c r="E219" s="33" t="s">
        <v>2454</v>
      </c>
    </row>
    <row r="220">
      <c r="A220" s="1" t="s">
        <v>173</v>
      </c>
      <c r="E220" s="27" t="s">
        <v>167</v>
      </c>
    </row>
    <row r="221" ht="25.5">
      <c r="A221" s="1" t="s">
        <v>165</v>
      </c>
      <c r="B221" s="1">
        <v>57</v>
      </c>
      <c r="C221" s="26" t="s">
        <v>1224</v>
      </c>
      <c r="D221" t="s">
        <v>167</v>
      </c>
      <c r="E221" s="27" t="s">
        <v>1225</v>
      </c>
      <c r="F221" s="28" t="s">
        <v>432</v>
      </c>
      <c r="G221" s="29">
        <v>0.051999999999999998</v>
      </c>
      <c r="H221" s="28">
        <v>0</v>
      </c>
      <c r="I221" s="30">
        <f>ROUND(G221*H221,P4)</f>
        <v>0</v>
      </c>
      <c r="L221" s="31">
        <v>0</v>
      </c>
      <c r="M221" s="24">
        <f>ROUND(G221*L221,P4)</f>
        <v>0</v>
      </c>
      <c r="N221" s="25" t="s">
        <v>185</v>
      </c>
      <c r="O221" s="32">
        <f>M221*AA221</f>
        <v>0</v>
      </c>
      <c r="P221" s="1">
        <v>3</v>
      </c>
      <c r="AA221" s="1">
        <f>IF(P221=1,$O$3,IF(P221=2,$O$4,$O$5))</f>
        <v>0</v>
      </c>
    </row>
    <row r="222" ht="25.5">
      <c r="A222" s="1" t="s">
        <v>171</v>
      </c>
      <c r="E222" s="27" t="s">
        <v>1225</v>
      </c>
    </row>
    <row r="223">
      <c r="A223" s="1" t="s">
        <v>172</v>
      </c>
    </row>
    <row r="224">
      <c r="A224" s="1" t="s">
        <v>173</v>
      </c>
      <c r="E224" s="27" t="s">
        <v>167</v>
      </c>
    </row>
    <row r="225" ht="25.5">
      <c r="A225" s="1" t="s">
        <v>165</v>
      </c>
      <c r="B225" s="1">
        <v>58</v>
      </c>
      <c r="C225" s="26" t="s">
        <v>1226</v>
      </c>
      <c r="D225" t="s">
        <v>167</v>
      </c>
      <c r="E225" s="27" t="s">
        <v>1227</v>
      </c>
      <c r="F225" s="28" t="s">
        <v>432</v>
      </c>
      <c r="G225" s="29">
        <v>0.051999999999999998</v>
      </c>
      <c r="H225" s="28">
        <v>0</v>
      </c>
      <c r="I225" s="30">
        <f>ROUND(G225*H225,P4)</f>
        <v>0</v>
      </c>
      <c r="L225" s="31">
        <v>0</v>
      </c>
      <c r="M225" s="24">
        <f>ROUND(G225*L225,P4)</f>
        <v>0</v>
      </c>
      <c r="N225" s="25" t="s">
        <v>185</v>
      </c>
      <c r="O225" s="32">
        <f>M225*AA225</f>
        <v>0</v>
      </c>
      <c r="P225" s="1">
        <v>3</v>
      </c>
      <c r="AA225" s="1">
        <f>IF(P225=1,$O$3,IF(P225=2,$O$4,$O$5))</f>
        <v>0</v>
      </c>
    </row>
    <row r="226" ht="25.5">
      <c r="A226" s="1" t="s">
        <v>171</v>
      </c>
      <c r="E226" s="27" t="s">
        <v>1228</v>
      </c>
    </row>
    <row r="227">
      <c r="A227" s="1" t="s">
        <v>172</v>
      </c>
    </row>
    <row r="228">
      <c r="A228" s="1" t="s">
        <v>173</v>
      </c>
      <c r="E228" s="27" t="s">
        <v>167</v>
      </c>
    </row>
    <row r="229">
      <c r="A229" s="1" t="s">
        <v>162</v>
      </c>
      <c r="C229" s="22" t="s">
        <v>1259</v>
      </c>
      <c r="E229" s="23" t="s">
        <v>1260</v>
      </c>
      <c r="L229" s="24">
        <f>SUMIFS(L230:L245,A230:A245,"P")</f>
        <v>0</v>
      </c>
      <c r="M229" s="24">
        <f>SUMIFS(M230:M245,A230:A245,"P")</f>
        <v>0</v>
      </c>
      <c r="N229" s="25"/>
    </row>
    <row r="230" ht="25.5">
      <c r="A230" s="1" t="s">
        <v>165</v>
      </c>
      <c r="B230" s="1">
        <v>36</v>
      </c>
      <c r="C230" s="26" t="s">
        <v>1278</v>
      </c>
      <c r="D230" t="s">
        <v>167</v>
      </c>
      <c r="E230" s="27" t="s">
        <v>1279</v>
      </c>
      <c r="F230" s="28" t="s">
        <v>447</v>
      </c>
      <c r="G230" s="29">
        <v>784</v>
      </c>
      <c r="H230" s="28">
        <v>3.0000000000000001E-05</v>
      </c>
      <c r="I230" s="30">
        <f>ROUND(G230*H230,P4)</f>
        <v>0</v>
      </c>
      <c r="L230" s="31">
        <v>0</v>
      </c>
      <c r="M230" s="24">
        <f>ROUND(G230*L230,P4)</f>
        <v>0</v>
      </c>
      <c r="N230" s="25" t="s">
        <v>185</v>
      </c>
      <c r="O230" s="32">
        <f>M230*AA230</f>
        <v>0</v>
      </c>
      <c r="P230" s="1">
        <v>3</v>
      </c>
      <c r="AA230" s="1">
        <f>IF(P230=1,$O$3,IF(P230=2,$O$4,$O$5))</f>
        <v>0</v>
      </c>
    </row>
    <row r="231" ht="38.25">
      <c r="A231" s="1" t="s">
        <v>171</v>
      </c>
      <c r="E231" s="27" t="s">
        <v>1280</v>
      </c>
    </row>
    <row r="232" ht="25.5">
      <c r="A232" s="1" t="s">
        <v>172</v>
      </c>
      <c r="E232" s="33" t="s">
        <v>2455</v>
      </c>
    </row>
    <row r="233">
      <c r="A233" s="1" t="s">
        <v>173</v>
      </c>
      <c r="E233" s="27" t="s">
        <v>167</v>
      </c>
    </row>
    <row r="234" ht="25.5">
      <c r="A234" s="1" t="s">
        <v>165</v>
      </c>
      <c r="B234" s="1">
        <v>37</v>
      </c>
      <c r="C234" s="26" t="s">
        <v>2456</v>
      </c>
      <c r="D234" t="s">
        <v>167</v>
      </c>
      <c r="E234" s="27" t="s">
        <v>2457</v>
      </c>
      <c r="F234" s="28" t="s">
        <v>447</v>
      </c>
      <c r="G234" s="29">
        <v>20</v>
      </c>
      <c r="H234" s="28">
        <v>0.00063000000000000003</v>
      </c>
      <c r="I234" s="30">
        <f>ROUND(G234*H234,P4)</f>
        <v>0</v>
      </c>
      <c r="L234" s="31">
        <v>0</v>
      </c>
      <c r="M234" s="24">
        <f>ROUND(G234*L234,P4)</f>
        <v>0</v>
      </c>
      <c r="N234" s="25" t="s">
        <v>185</v>
      </c>
      <c r="O234" s="32">
        <f>M234*AA234</f>
        <v>0</v>
      </c>
      <c r="P234" s="1">
        <v>3</v>
      </c>
      <c r="AA234" s="1">
        <f>IF(P234=1,$O$3,IF(P234=2,$O$4,$O$5))</f>
        <v>0</v>
      </c>
    </row>
    <row r="235" ht="25.5">
      <c r="A235" s="1" t="s">
        <v>171</v>
      </c>
      <c r="E235" s="27" t="s">
        <v>2457</v>
      </c>
    </row>
    <row r="236" ht="25.5">
      <c r="A236" s="1" t="s">
        <v>172</v>
      </c>
      <c r="E236" s="33" t="s">
        <v>2458</v>
      </c>
    </row>
    <row r="237">
      <c r="A237" s="1" t="s">
        <v>173</v>
      </c>
      <c r="E237" s="27" t="s">
        <v>167</v>
      </c>
    </row>
    <row r="238" ht="25.5">
      <c r="A238" s="1" t="s">
        <v>165</v>
      </c>
      <c r="B238" s="1">
        <v>38</v>
      </c>
      <c r="C238" s="26" t="s">
        <v>2459</v>
      </c>
      <c r="D238" t="s">
        <v>167</v>
      </c>
      <c r="E238" s="27" t="s">
        <v>2460</v>
      </c>
      <c r="F238" s="28" t="s">
        <v>447</v>
      </c>
      <c r="G238" s="29">
        <v>12</v>
      </c>
      <c r="H238" s="28">
        <v>0.00158</v>
      </c>
      <c r="I238" s="30">
        <f>ROUND(G238*H238,P4)</f>
        <v>0</v>
      </c>
      <c r="L238" s="31">
        <v>0</v>
      </c>
      <c r="M238" s="24">
        <f>ROUND(G238*L238,P4)</f>
        <v>0</v>
      </c>
      <c r="N238" s="25" t="s">
        <v>185</v>
      </c>
      <c r="O238" s="32">
        <f>M238*AA238</f>
        <v>0</v>
      </c>
      <c r="P238" s="1">
        <v>3</v>
      </c>
      <c r="AA238" s="1">
        <f>IF(P238=1,$O$3,IF(P238=2,$O$4,$O$5))</f>
        <v>0</v>
      </c>
    </row>
    <row r="239" ht="25.5">
      <c r="A239" s="1" t="s">
        <v>171</v>
      </c>
      <c r="E239" s="27" t="s">
        <v>2460</v>
      </c>
    </row>
    <row r="240" ht="38.25">
      <c r="A240" s="1" t="s">
        <v>172</v>
      </c>
      <c r="E240" s="33" t="s">
        <v>2461</v>
      </c>
    </row>
    <row r="241">
      <c r="A241" s="1" t="s">
        <v>173</v>
      </c>
      <c r="E241" s="27" t="s">
        <v>167</v>
      </c>
    </row>
    <row r="242">
      <c r="A242" s="1" t="s">
        <v>165</v>
      </c>
      <c r="B242" s="1">
        <v>39</v>
      </c>
      <c r="C242" s="26" t="s">
        <v>2462</v>
      </c>
      <c r="D242" t="s">
        <v>167</v>
      </c>
      <c r="E242" s="27" t="s">
        <v>2463</v>
      </c>
      <c r="F242" s="28" t="s">
        <v>936</v>
      </c>
      <c r="G242" s="29">
        <v>30</v>
      </c>
      <c r="H242" s="28">
        <v>0</v>
      </c>
      <c r="I242" s="30">
        <f>ROUND(G242*H242,P4)</f>
        <v>0</v>
      </c>
      <c r="L242" s="31">
        <v>0</v>
      </c>
      <c r="M242" s="24">
        <f>ROUND(G242*L242,P4)</f>
        <v>0</v>
      </c>
      <c r="N242" s="25" t="s">
        <v>170</v>
      </c>
      <c r="O242" s="32">
        <f>M242*AA242</f>
        <v>0</v>
      </c>
      <c r="P242" s="1">
        <v>3</v>
      </c>
      <c r="AA242" s="1">
        <f>IF(P242=1,$O$3,IF(P242=2,$O$4,$O$5))</f>
        <v>0</v>
      </c>
    </row>
    <row r="243">
      <c r="A243" s="1" t="s">
        <v>171</v>
      </c>
      <c r="E243" s="27" t="s">
        <v>2463</v>
      </c>
    </row>
    <row r="244">
      <c r="A244" s="1" t="s">
        <v>172</v>
      </c>
    </row>
    <row r="245">
      <c r="A245" s="1" t="s">
        <v>173</v>
      </c>
      <c r="E245" s="27" t="s">
        <v>167</v>
      </c>
    </row>
    <row r="246">
      <c r="A246" s="1" t="s">
        <v>162</v>
      </c>
      <c r="C246" s="22" t="s">
        <v>499</v>
      </c>
      <c r="E246" s="23" t="s">
        <v>500</v>
      </c>
      <c r="L246" s="24">
        <f>SUMIFS(L247:L250,A247:A250,"P")</f>
        <v>0</v>
      </c>
      <c r="M246" s="24">
        <f>SUMIFS(M247:M250,A247:A250,"P")</f>
        <v>0</v>
      </c>
      <c r="N246" s="25"/>
    </row>
    <row r="247" ht="25.5">
      <c r="A247" s="1" t="s">
        <v>165</v>
      </c>
      <c r="B247" s="1">
        <v>40</v>
      </c>
      <c r="C247" s="26" t="s">
        <v>2464</v>
      </c>
      <c r="D247" t="s">
        <v>167</v>
      </c>
      <c r="E247" s="27" t="s">
        <v>2465</v>
      </c>
      <c r="F247" s="28" t="s">
        <v>432</v>
      </c>
      <c r="G247" s="29">
        <v>2122.7249999999999</v>
      </c>
      <c r="H247" s="28">
        <v>0</v>
      </c>
      <c r="I247" s="30">
        <f>ROUND(G247*H247,P4)</f>
        <v>0</v>
      </c>
      <c r="L247" s="31">
        <v>0</v>
      </c>
      <c r="M247" s="24">
        <f>ROUND(G247*L247,P4)</f>
        <v>0</v>
      </c>
      <c r="N247" s="25" t="s">
        <v>185</v>
      </c>
      <c r="O247" s="32">
        <f>M247*AA247</f>
        <v>0</v>
      </c>
      <c r="P247" s="1">
        <v>3</v>
      </c>
      <c r="AA247" s="1">
        <f>IF(P247=1,$O$3,IF(P247=2,$O$4,$O$5))</f>
        <v>0</v>
      </c>
    </row>
    <row r="248" ht="51">
      <c r="A248" s="1" t="s">
        <v>171</v>
      </c>
      <c r="E248" s="27" t="s">
        <v>2466</v>
      </c>
    </row>
    <row r="249">
      <c r="A249" s="1" t="s">
        <v>172</v>
      </c>
    </row>
    <row r="250">
      <c r="A250" s="1" t="s">
        <v>173</v>
      </c>
      <c r="E250" s="27" t="s">
        <v>167</v>
      </c>
    </row>
    <row r="251">
      <c r="A251" s="1" t="s">
        <v>162</v>
      </c>
      <c r="C251" s="22" t="s">
        <v>180</v>
      </c>
      <c r="E251" s="23" t="s">
        <v>181</v>
      </c>
      <c r="L251" s="24">
        <f>SUMIFS(L252:L255,A252:A255,"P")</f>
        <v>0</v>
      </c>
      <c r="M251" s="24">
        <f>SUMIFS(M252:M255,A252:A255,"P")</f>
        <v>0</v>
      </c>
      <c r="N251" s="25"/>
    </row>
    <row r="252" ht="25.5">
      <c r="A252" s="1" t="s">
        <v>165</v>
      </c>
      <c r="B252" s="1">
        <v>59</v>
      </c>
      <c r="C252" s="26" t="s">
        <v>1645</v>
      </c>
      <c r="D252" t="s">
        <v>167</v>
      </c>
      <c r="E252" s="27" t="s">
        <v>1646</v>
      </c>
      <c r="F252" s="28" t="s">
        <v>184</v>
      </c>
      <c r="G252" s="29">
        <v>100</v>
      </c>
      <c r="H252" s="28">
        <v>0</v>
      </c>
      <c r="I252" s="30">
        <f>ROUND(G252*H252,P4)</f>
        <v>0</v>
      </c>
      <c r="L252" s="31">
        <v>0</v>
      </c>
      <c r="M252" s="24">
        <f>ROUND(G252*L252,P4)</f>
        <v>0</v>
      </c>
      <c r="N252" s="25" t="s">
        <v>185</v>
      </c>
      <c r="O252" s="32">
        <f>M252*AA252</f>
        <v>0</v>
      </c>
      <c r="P252" s="1">
        <v>3</v>
      </c>
      <c r="AA252" s="1">
        <f>IF(P252=1,$O$3,IF(P252=2,$O$4,$O$5))</f>
        <v>0</v>
      </c>
    </row>
    <row r="253" ht="25.5">
      <c r="A253" s="1" t="s">
        <v>171</v>
      </c>
      <c r="E253" s="27" t="s">
        <v>1646</v>
      </c>
    </row>
    <row r="254" ht="25.5">
      <c r="A254" s="1" t="s">
        <v>172</v>
      </c>
      <c r="E254" s="33" t="s">
        <v>2467</v>
      </c>
    </row>
    <row r="255">
      <c r="A255" s="1" t="s">
        <v>173</v>
      </c>
      <c r="E255" s="27" t="s">
        <v>167</v>
      </c>
    </row>
  </sheetData>
  <sheetProtection sheet="1" objects="1" scenarios="1" spinCount="100000" saltValue="kWP2y9mHFgwzv2QFvp4da6fnMKTZwfOHMgrKvbgP9gwNXQSXINJpJZ62z0NDOZWzHS571DPM6AcYRmpkJBHTPQ==" hashValue="J92+Fg99huumbl/PoYmq5h6OOh/CcwfzOw2+KwO+QFShp0Cp9KkqAla2c1mLILMmIksWeC9YItQxhsoCn6I6m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COUNTIFS(L8:L108,"=0",A8:A108,"P")+COUNTIFS(L8:L108,"",A8:A108,"P")+SUM(Q8:Q108)</f>
        <v>0</v>
      </c>
    </row>
    <row r="8">
      <c r="A8" s="1" t="s">
        <v>160</v>
      </c>
      <c r="C8" s="22" t="s">
        <v>2468</v>
      </c>
      <c r="E8" s="23" t="s">
        <v>65</v>
      </c>
      <c r="L8" s="24">
        <f>L9+L26+L31+L52+L85+L98+L103</f>
        <v>0</v>
      </c>
      <c r="M8" s="24">
        <f>M9+M26+M31+M52+M85+M98+M103</f>
        <v>0</v>
      </c>
      <c r="N8" s="25"/>
    </row>
    <row r="9">
      <c r="A9" s="1" t="s">
        <v>162</v>
      </c>
      <c r="C9" s="22" t="s">
        <v>556</v>
      </c>
      <c r="E9" s="23" t="s">
        <v>639</v>
      </c>
      <c r="L9" s="24">
        <f>SUMIFS(L10:L25,A10:A25,"P")</f>
        <v>0</v>
      </c>
      <c r="M9" s="24">
        <f>SUMIFS(M10:M25,A10:A25,"P")</f>
        <v>0</v>
      </c>
      <c r="N9" s="25"/>
    </row>
    <row r="10" ht="25.5">
      <c r="A10" s="1" t="s">
        <v>165</v>
      </c>
      <c r="B10" s="1">
        <v>1</v>
      </c>
      <c r="C10" s="26" t="s">
        <v>2469</v>
      </c>
      <c r="D10" t="s">
        <v>167</v>
      </c>
      <c r="E10" s="27" t="s">
        <v>2470</v>
      </c>
      <c r="F10" s="28" t="s">
        <v>432</v>
      </c>
      <c r="G10" s="29">
        <v>104.58799999999999</v>
      </c>
      <c r="H10" s="28">
        <v>0</v>
      </c>
      <c r="I10" s="30">
        <f>ROUND(G10*H10,P4)</f>
        <v>0</v>
      </c>
      <c r="L10" s="31">
        <v>0</v>
      </c>
      <c r="M10" s="24">
        <f>ROUND(G10*L10,P4)</f>
        <v>0</v>
      </c>
      <c r="N10" s="25" t="s">
        <v>185</v>
      </c>
      <c r="O10" s="32">
        <f>M10*AA10</f>
        <v>0</v>
      </c>
      <c r="P10" s="1">
        <v>3</v>
      </c>
      <c r="AA10" s="1">
        <f>IF(P10=1,$O$3,IF(P10=2,$O$4,$O$5))</f>
        <v>0</v>
      </c>
    </row>
    <row r="11" ht="25.5">
      <c r="A11" s="1" t="s">
        <v>171</v>
      </c>
      <c r="E11" s="27" t="s">
        <v>2470</v>
      </c>
    </row>
    <row r="12" ht="38.25">
      <c r="A12" s="1" t="s">
        <v>172</v>
      </c>
      <c r="E12" s="33" t="s">
        <v>2471</v>
      </c>
    </row>
    <row r="13">
      <c r="A13" s="1" t="s">
        <v>173</v>
      </c>
      <c r="E13" s="27" t="s">
        <v>167</v>
      </c>
    </row>
    <row r="14">
      <c r="A14" s="1" t="s">
        <v>165</v>
      </c>
      <c r="B14" s="1">
        <v>2</v>
      </c>
      <c r="C14" s="26" t="s">
        <v>2204</v>
      </c>
      <c r="D14" t="s">
        <v>167</v>
      </c>
      <c r="E14" s="27" t="s">
        <v>2472</v>
      </c>
      <c r="F14" s="28" t="s">
        <v>432</v>
      </c>
      <c r="G14" s="29">
        <v>103.8</v>
      </c>
      <c r="H14" s="28">
        <v>0</v>
      </c>
      <c r="I14" s="30">
        <f>ROUND(G14*H14,P4)</f>
        <v>0</v>
      </c>
      <c r="L14" s="31">
        <v>0</v>
      </c>
      <c r="M14" s="24">
        <f>ROUND(G14*L14,P4)</f>
        <v>0</v>
      </c>
      <c r="N14" s="25" t="s">
        <v>170</v>
      </c>
      <c r="O14" s="32">
        <f>M14*AA14</f>
        <v>0</v>
      </c>
      <c r="P14" s="1">
        <v>3</v>
      </c>
      <c r="AA14" s="1">
        <f>IF(P14=1,$O$3,IF(P14=2,$O$4,$O$5))</f>
        <v>0</v>
      </c>
    </row>
    <row r="15">
      <c r="A15" s="1" t="s">
        <v>171</v>
      </c>
      <c r="E15" s="27" t="s">
        <v>2472</v>
      </c>
    </row>
    <row r="16" ht="38.25">
      <c r="A16" s="1" t="s">
        <v>172</v>
      </c>
      <c r="E16" s="33" t="s">
        <v>2473</v>
      </c>
    </row>
    <row r="17">
      <c r="A17" s="1" t="s">
        <v>173</v>
      </c>
      <c r="E17" s="27" t="s">
        <v>167</v>
      </c>
    </row>
    <row r="18" ht="25.5">
      <c r="A18" s="1" t="s">
        <v>165</v>
      </c>
      <c r="B18" s="1">
        <v>3</v>
      </c>
      <c r="C18" s="26" t="s">
        <v>2206</v>
      </c>
      <c r="D18" t="s">
        <v>167</v>
      </c>
      <c r="E18" s="27" t="s">
        <v>2474</v>
      </c>
      <c r="F18" s="28" t="s">
        <v>432</v>
      </c>
      <c r="G18" s="29">
        <v>0.73699999999999999</v>
      </c>
      <c r="H18" s="28">
        <v>0</v>
      </c>
      <c r="I18" s="30">
        <f>ROUND(G18*H18,P4)</f>
        <v>0</v>
      </c>
      <c r="L18" s="31">
        <v>0</v>
      </c>
      <c r="M18" s="24">
        <f>ROUND(G18*L18,P4)</f>
        <v>0</v>
      </c>
      <c r="N18" s="25" t="s">
        <v>170</v>
      </c>
      <c r="O18" s="32">
        <f>M18*AA18</f>
        <v>0</v>
      </c>
      <c r="P18" s="1">
        <v>3</v>
      </c>
      <c r="AA18" s="1">
        <f>IF(P18=1,$O$3,IF(P18=2,$O$4,$O$5))</f>
        <v>0</v>
      </c>
    </row>
    <row r="19" ht="25.5">
      <c r="A19" s="1" t="s">
        <v>171</v>
      </c>
      <c r="E19" s="27" t="s">
        <v>2474</v>
      </c>
    </row>
    <row r="20" ht="38.25">
      <c r="A20" s="1" t="s">
        <v>172</v>
      </c>
      <c r="E20" s="33" t="s">
        <v>2475</v>
      </c>
    </row>
    <row r="21">
      <c r="A21" s="1" t="s">
        <v>173</v>
      </c>
      <c r="E21" s="27" t="s">
        <v>167</v>
      </c>
    </row>
    <row r="22" ht="25.5">
      <c r="A22" s="1" t="s">
        <v>165</v>
      </c>
      <c r="B22" s="1">
        <v>4</v>
      </c>
      <c r="C22" s="26" t="s">
        <v>2209</v>
      </c>
      <c r="D22" t="s">
        <v>167</v>
      </c>
      <c r="E22" s="27" t="s">
        <v>2476</v>
      </c>
      <c r="F22" s="28" t="s">
        <v>432</v>
      </c>
      <c r="G22" s="29">
        <v>0.050999999999999997</v>
      </c>
      <c r="H22" s="28">
        <v>0</v>
      </c>
      <c r="I22" s="30">
        <f>ROUND(G22*H22,P4)</f>
        <v>0</v>
      </c>
      <c r="L22" s="31">
        <v>0</v>
      </c>
      <c r="M22" s="24">
        <f>ROUND(G22*L22,P4)</f>
        <v>0</v>
      </c>
      <c r="N22" s="25" t="s">
        <v>170</v>
      </c>
      <c r="O22" s="32">
        <f>M22*AA22</f>
        <v>0</v>
      </c>
      <c r="P22" s="1">
        <v>3</v>
      </c>
      <c r="AA22" s="1">
        <f>IF(P22=1,$O$3,IF(P22=2,$O$4,$O$5))</f>
        <v>0</v>
      </c>
    </row>
    <row r="23" ht="25.5">
      <c r="A23" s="1" t="s">
        <v>171</v>
      </c>
      <c r="E23" s="27" t="s">
        <v>2476</v>
      </c>
    </row>
    <row r="24" ht="38.25">
      <c r="A24" s="1" t="s">
        <v>172</v>
      </c>
      <c r="E24" s="33" t="s">
        <v>2477</v>
      </c>
    </row>
    <row r="25">
      <c r="A25" s="1" t="s">
        <v>173</v>
      </c>
      <c r="E25" s="27" t="s">
        <v>167</v>
      </c>
    </row>
    <row r="26">
      <c r="A26" s="1" t="s">
        <v>162</v>
      </c>
      <c r="C26" s="22" t="s">
        <v>567</v>
      </c>
      <c r="E26" s="23" t="s">
        <v>700</v>
      </c>
      <c r="L26" s="24">
        <f>SUMIFS(L27:L30,A27:A30,"P")</f>
        <v>0</v>
      </c>
      <c r="M26" s="24">
        <f>SUMIFS(M27:M30,A27:A30,"P")</f>
        <v>0</v>
      </c>
      <c r="N26" s="25"/>
    </row>
    <row r="27" ht="25.5">
      <c r="A27" s="1" t="s">
        <v>165</v>
      </c>
      <c r="B27" s="1">
        <v>5</v>
      </c>
      <c r="C27" s="26" t="s">
        <v>2478</v>
      </c>
      <c r="D27" t="s">
        <v>167</v>
      </c>
      <c r="E27" s="27" t="s">
        <v>2479</v>
      </c>
      <c r="F27" s="28" t="s">
        <v>447</v>
      </c>
      <c r="G27" s="29">
        <v>11.390000000000001</v>
      </c>
      <c r="H27" s="28">
        <v>0</v>
      </c>
      <c r="I27" s="30">
        <f>ROUND(G27*H27,P4)</f>
        <v>0</v>
      </c>
      <c r="L27" s="31">
        <v>0</v>
      </c>
      <c r="M27" s="24">
        <f>ROUND(G27*L27,P4)</f>
        <v>0</v>
      </c>
      <c r="N27" s="25" t="s">
        <v>185</v>
      </c>
      <c r="O27" s="32">
        <f>M27*AA27</f>
        <v>0</v>
      </c>
      <c r="P27" s="1">
        <v>3</v>
      </c>
      <c r="AA27" s="1">
        <f>IF(P27=1,$O$3,IF(P27=2,$O$4,$O$5))</f>
        <v>0</v>
      </c>
    </row>
    <row r="28" ht="25.5">
      <c r="A28" s="1" t="s">
        <v>171</v>
      </c>
      <c r="E28" s="27" t="s">
        <v>2479</v>
      </c>
    </row>
    <row r="29" ht="127.5">
      <c r="A29" s="1" t="s">
        <v>172</v>
      </c>
      <c r="E29" s="33" t="s">
        <v>2480</v>
      </c>
    </row>
    <row r="30">
      <c r="A30" s="1" t="s">
        <v>173</v>
      </c>
      <c r="E30" s="27" t="s">
        <v>167</v>
      </c>
    </row>
    <row r="31">
      <c r="A31" s="1" t="s">
        <v>162</v>
      </c>
      <c r="C31" s="22" t="s">
        <v>2481</v>
      </c>
      <c r="E31" s="23" t="s">
        <v>2482</v>
      </c>
      <c r="L31" s="24">
        <f>SUMIFS(L32:L51,A32:A51,"P")</f>
        <v>0</v>
      </c>
      <c r="M31" s="24">
        <f>SUMIFS(M32:M51,A32:A51,"P")</f>
        <v>0</v>
      </c>
      <c r="N31" s="25"/>
    </row>
    <row r="32" ht="25.5">
      <c r="A32" s="1" t="s">
        <v>165</v>
      </c>
      <c r="B32" s="1">
        <v>18</v>
      </c>
      <c r="C32" s="26" t="s">
        <v>2483</v>
      </c>
      <c r="D32" t="s">
        <v>167</v>
      </c>
      <c r="E32" s="27" t="s">
        <v>2484</v>
      </c>
      <c r="F32" s="28" t="s">
        <v>447</v>
      </c>
      <c r="G32" s="29">
        <v>2251.7199999999998</v>
      </c>
      <c r="H32" s="28">
        <v>0</v>
      </c>
      <c r="I32" s="30">
        <f>ROUND(G32*H32,P4)</f>
        <v>0</v>
      </c>
      <c r="L32" s="31">
        <v>0</v>
      </c>
      <c r="M32" s="24">
        <f>ROUND(G32*L32,P4)</f>
        <v>0</v>
      </c>
      <c r="N32" s="25" t="s">
        <v>185</v>
      </c>
      <c r="O32" s="32">
        <f>M32*AA32</f>
        <v>0</v>
      </c>
      <c r="P32" s="1">
        <v>3</v>
      </c>
      <c r="AA32" s="1">
        <f>IF(P32=1,$O$3,IF(P32=2,$O$4,$O$5))</f>
        <v>0</v>
      </c>
    </row>
    <row r="33" ht="25.5">
      <c r="A33" s="1" t="s">
        <v>171</v>
      </c>
      <c r="E33" s="27" t="s">
        <v>2484</v>
      </c>
    </row>
    <row r="34" ht="38.25">
      <c r="A34" s="1" t="s">
        <v>172</v>
      </c>
      <c r="E34" s="33" t="s">
        <v>2485</v>
      </c>
    </row>
    <row r="35">
      <c r="A35" s="1" t="s">
        <v>173</v>
      </c>
      <c r="E35" s="27" t="s">
        <v>167</v>
      </c>
    </row>
    <row r="36" ht="25.5">
      <c r="A36" s="1" t="s">
        <v>165</v>
      </c>
      <c r="B36" s="1">
        <v>19</v>
      </c>
      <c r="C36" s="26" t="s">
        <v>2486</v>
      </c>
      <c r="D36" t="s">
        <v>167</v>
      </c>
      <c r="E36" s="27" t="s">
        <v>2487</v>
      </c>
      <c r="F36" s="28" t="s">
        <v>447</v>
      </c>
      <c r="G36" s="29">
        <v>2063.3499999999999</v>
      </c>
      <c r="H36" s="28">
        <v>0</v>
      </c>
      <c r="I36" s="30">
        <f>ROUND(G36*H36,P4)</f>
        <v>0</v>
      </c>
      <c r="L36" s="31">
        <v>0</v>
      </c>
      <c r="M36" s="24">
        <f>ROUND(G36*L36,P4)</f>
        <v>0</v>
      </c>
      <c r="N36" s="25" t="s">
        <v>185</v>
      </c>
      <c r="O36" s="32">
        <f>M36*AA36</f>
        <v>0</v>
      </c>
      <c r="P36" s="1">
        <v>3</v>
      </c>
      <c r="AA36" s="1">
        <f>IF(P36=1,$O$3,IF(P36=2,$O$4,$O$5))</f>
        <v>0</v>
      </c>
    </row>
    <row r="37" ht="25.5">
      <c r="A37" s="1" t="s">
        <v>171</v>
      </c>
      <c r="E37" s="27" t="s">
        <v>2487</v>
      </c>
    </row>
    <row r="38" ht="51">
      <c r="A38" s="1" t="s">
        <v>172</v>
      </c>
      <c r="E38" s="33" t="s">
        <v>2488</v>
      </c>
    </row>
    <row r="39">
      <c r="A39" s="1" t="s">
        <v>173</v>
      </c>
      <c r="E39" s="27" t="s">
        <v>167</v>
      </c>
    </row>
    <row r="40" ht="25.5">
      <c r="A40" s="1" t="s">
        <v>165</v>
      </c>
      <c r="B40" s="1">
        <v>20</v>
      </c>
      <c r="C40" s="26" t="s">
        <v>2489</v>
      </c>
      <c r="D40" t="s">
        <v>167</v>
      </c>
      <c r="E40" s="27" t="s">
        <v>2490</v>
      </c>
      <c r="F40" s="28" t="s">
        <v>447</v>
      </c>
      <c r="G40" s="29">
        <v>2063.3499999999999</v>
      </c>
      <c r="H40" s="28">
        <v>0</v>
      </c>
      <c r="I40" s="30">
        <f>ROUND(G40*H40,P4)</f>
        <v>0</v>
      </c>
      <c r="L40" s="31">
        <v>0</v>
      </c>
      <c r="M40" s="24">
        <f>ROUND(G40*L40,P4)</f>
        <v>0</v>
      </c>
      <c r="N40" s="25" t="s">
        <v>185</v>
      </c>
      <c r="O40" s="32">
        <f>M40*AA40</f>
        <v>0</v>
      </c>
      <c r="P40" s="1">
        <v>3</v>
      </c>
      <c r="AA40" s="1">
        <f>IF(P40=1,$O$3,IF(P40=2,$O$4,$O$5))</f>
        <v>0</v>
      </c>
    </row>
    <row r="41" ht="25.5">
      <c r="A41" s="1" t="s">
        <v>171</v>
      </c>
      <c r="E41" s="27" t="s">
        <v>2490</v>
      </c>
    </row>
    <row r="42">
      <c r="A42" s="1" t="s">
        <v>172</v>
      </c>
    </row>
    <row r="43">
      <c r="A43" s="1" t="s">
        <v>173</v>
      </c>
      <c r="E43" s="27" t="s">
        <v>167</v>
      </c>
    </row>
    <row r="44" ht="25.5">
      <c r="A44" s="1" t="s">
        <v>165</v>
      </c>
      <c r="B44" s="1">
        <v>21</v>
      </c>
      <c r="C44" s="26" t="s">
        <v>2491</v>
      </c>
      <c r="D44" t="s">
        <v>167</v>
      </c>
      <c r="E44" s="27" t="s">
        <v>2492</v>
      </c>
      <c r="F44" s="28" t="s">
        <v>447</v>
      </c>
      <c r="G44" s="29">
        <v>2063.3499999999999</v>
      </c>
      <c r="H44" s="28">
        <v>0</v>
      </c>
      <c r="I44" s="30">
        <f>ROUND(G44*H44,P4)</f>
        <v>0</v>
      </c>
      <c r="L44" s="31">
        <v>0</v>
      </c>
      <c r="M44" s="24">
        <f>ROUND(G44*L44,P4)</f>
        <v>0</v>
      </c>
      <c r="N44" s="25" t="s">
        <v>185</v>
      </c>
      <c r="O44" s="32">
        <f>M44*AA44</f>
        <v>0</v>
      </c>
      <c r="P44" s="1">
        <v>3</v>
      </c>
      <c r="AA44" s="1">
        <f>IF(P44=1,$O$3,IF(P44=2,$O$4,$O$5))</f>
        <v>0</v>
      </c>
    </row>
    <row r="45" ht="25.5">
      <c r="A45" s="1" t="s">
        <v>171</v>
      </c>
      <c r="E45" s="27" t="s">
        <v>2492</v>
      </c>
    </row>
    <row r="46">
      <c r="A46" s="1" t="s">
        <v>172</v>
      </c>
    </row>
    <row r="47">
      <c r="A47" s="1" t="s">
        <v>173</v>
      </c>
      <c r="E47" s="27" t="s">
        <v>167</v>
      </c>
    </row>
    <row r="48">
      <c r="A48" s="1" t="s">
        <v>165</v>
      </c>
      <c r="B48" s="1">
        <v>22</v>
      </c>
      <c r="C48" s="26" t="s">
        <v>2493</v>
      </c>
      <c r="D48" t="s">
        <v>167</v>
      </c>
      <c r="E48" s="27" t="s">
        <v>2494</v>
      </c>
      <c r="F48" s="28" t="s">
        <v>447</v>
      </c>
      <c r="G48" s="29">
        <v>188.37</v>
      </c>
      <c r="H48" s="28">
        <v>0</v>
      </c>
      <c r="I48" s="30">
        <f>ROUND(G48*H48,P4)</f>
        <v>0</v>
      </c>
      <c r="L48" s="31">
        <v>0</v>
      </c>
      <c r="M48" s="24">
        <f>ROUND(G48*L48,P4)</f>
        <v>0</v>
      </c>
      <c r="N48" s="25" t="s">
        <v>185</v>
      </c>
      <c r="O48" s="32">
        <f>M48*AA48</f>
        <v>0</v>
      </c>
      <c r="P48" s="1">
        <v>3</v>
      </c>
      <c r="AA48" s="1">
        <f>IF(P48=1,$O$3,IF(P48=2,$O$4,$O$5))</f>
        <v>0</v>
      </c>
    </row>
    <row r="49">
      <c r="A49" s="1" t="s">
        <v>171</v>
      </c>
      <c r="E49" s="27" t="s">
        <v>2494</v>
      </c>
    </row>
    <row r="50" ht="51">
      <c r="A50" s="1" t="s">
        <v>172</v>
      </c>
      <c r="E50" s="33" t="s">
        <v>2495</v>
      </c>
    </row>
    <row r="51">
      <c r="A51" s="1" t="s">
        <v>173</v>
      </c>
      <c r="E51" s="27" t="s">
        <v>167</v>
      </c>
    </row>
    <row r="52">
      <c r="A52" s="1" t="s">
        <v>162</v>
      </c>
      <c r="C52" s="22" t="s">
        <v>1259</v>
      </c>
      <c r="E52" s="23" t="s">
        <v>1260</v>
      </c>
      <c r="L52" s="24">
        <f>SUMIFS(L53:L84,A53:A84,"P")</f>
        <v>0</v>
      </c>
      <c r="M52" s="24">
        <f>SUMIFS(M53:M84,A53:A84,"P")</f>
        <v>0</v>
      </c>
      <c r="N52" s="25"/>
    </row>
    <row r="53" ht="25.5">
      <c r="A53" s="1" t="s">
        <v>165</v>
      </c>
      <c r="B53" s="1">
        <v>6</v>
      </c>
      <c r="C53" s="26" t="s">
        <v>2496</v>
      </c>
      <c r="D53" t="s">
        <v>167</v>
      </c>
      <c r="E53" s="27" t="s">
        <v>2497</v>
      </c>
      <c r="F53" s="28" t="s">
        <v>201</v>
      </c>
      <c r="G53" s="29">
        <v>20</v>
      </c>
      <c r="H53" s="28">
        <v>0</v>
      </c>
      <c r="I53" s="30">
        <f>ROUND(G53*H53,P4)</f>
        <v>0</v>
      </c>
      <c r="L53" s="31">
        <v>0</v>
      </c>
      <c r="M53" s="24">
        <f>ROUND(G53*L53,P4)</f>
        <v>0</v>
      </c>
      <c r="N53" s="25" t="s">
        <v>185</v>
      </c>
      <c r="O53" s="32">
        <f>M53*AA53</f>
        <v>0</v>
      </c>
      <c r="P53" s="1">
        <v>3</v>
      </c>
      <c r="AA53" s="1">
        <f>IF(P53=1,$O$3,IF(P53=2,$O$4,$O$5))</f>
        <v>0</v>
      </c>
    </row>
    <row r="54" ht="25.5">
      <c r="A54" s="1" t="s">
        <v>171</v>
      </c>
      <c r="E54" s="27" t="s">
        <v>2497</v>
      </c>
    </row>
    <row r="55" ht="38.25">
      <c r="A55" s="1" t="s">
        <v>172</v>
      </c>
      <c r="E55" s="33" t="s">
        <v>2498</v>
      </c>
    </row>
    <row r="56">
      <c r="A56" s="1" t="s">
        <v>173</v>
      </c>
      <c r="E56" s="27" t="s">
        <v>167</v>
      </c>
    </row>
    <row r="57" ht="25.5">
      <c r="A57" s="1" t="s">
        <v>165</v>
      </c>
      <c r="B57" s="1">
        <v>7</v>
      </c>
      <c r="C57" s="26" t="s">
        <v>2499</v>
      </c>
      <c r="D57" t="s">
        <v>167</v>
      </c>
      <c r="E57" s="27" t="s">
        <v>2500</v>
      </c>
      <c r="F57" s="28" t="s">
        <v>201</v>
      </c>
      <c r="G57" s="29">
        <v>6</v>
      </c>
      <c r="H57" s="28">
        <v>0</v>
      </c>
      <c r="I57" s="30">
        <f>ROUND(G57*H57,P4)</f>
        <v>0</v>
      </c>
      <c r="L57" s="31">
        <v>0</v>
      </c>
      <c r="M57" s="24">
        <f>ROUND(G57*L57,P4)</f>
        <v>0</v>
      </c>
      <c r="N57" s="25" t="s">
        <v>185</v>
      </c>
      <c r="O57" s="32">
        <f>M57*AA57</f>
        <v>0</v>
      </c>
      <c r="P57" s="1">
        <v>3</v>
      </c>
      <c r="AA57" s="1">
        <f>IF(P57=1,$O$3,IF(P57=2,$O$4,$O$5))</f>
        <v>0</v>
      </c>
    </row>
    <row r="58" ht="25.5">
      <c r="A58" s="1" t="s">
        <v>171</v>
      </c>
      <c r="E58" s="27" t="s">
        <v>2500</v>
      </c>
    </row>
    <row r="59" ht="38.25">
      <c r="A59" s="1" t="s">
        <v>172</v>
      </c>
      <c r="E59" s="33" t="s">
        <v>2501</v>
      </c>
    </row>
    <row r="60">
      <c r="A60" s="1" t="s">
        <v>173</v>
      </c>
      <c r="E60" s="27" t="s">
        <v>167</v>
      </c>
    </row>
    <row r="61" ht="25.5">
      <c r="A61" s="1" t="s">
        <v>165</v>
      </c>
      <c r="B61" s="1">
        <v>8</v>
      </c>
      <c r="C61" s="26" t="s">
        <v>2502</v>
      </c>
      <c r="D61" t="s">
        <v>167</v>
      </c>
      <c r="E61" s="27" t="s">
        <v>2503</v>
      </c>
      <c r="F61" s="28" t="s">
        <v>201</v>
      </c>
      <c r="G61" s="29">
        <v>16</v>
      </c>
      <c r="H61" s="28">
        <v>0</v>
      </c>
      <c r="I61" s="30">
        <f>ROUND(G61*H61,P4)</f>
        <v>0</v>
      </c>
      <c r="L61" s="31">
        <v>0</v>
      </c>
      <c r="M61" s="24">
        <f>ROUND(G61*L61,P4)</f>
        <v>0</v>
      </c>
      <c r="N61" s="25" t="s">
        <v>185</v>
      </c>
      <c r="O61" s="32">
        <f>M61*AA61</f>
        <v>0</v>
      </c>
      <c r="P61" s="1">
        <v>3</v>
      </c>
      <c r="AA61" s="1">
        <f>IF(P61=1,$O$3,IF(P61=2,$O$4,$O$5))</f>
        <v>0</v>
      </c>
    </row>
    <row r="62" ht="25.5">
      <c r="A62" s="1" t="s">
        <v>171</v>
      </c>
      <c r="E62" s="27" t="s">
        <v>2503</v>
      </c>
    </row>
    <row r="63" ht="38.25">
      <c r="A63" s="1" t="s">
        <v>172</v>
      </c>
      <c r="E63" s="33" t="s">
        <v>2504</v>
      </c>
    </row>
    <row r="64">
      <c r="A64" s="1" t="s">
        <v>173</v>
      </c>
      <c r="E64" s="27" t="s">
        <v>167</v>
      </c>
    </row>
    <row r="65" ht="25.5">
      <c r="A65" s="1" t="s">
        <v>165</v>
      </c>
      <c r="B65" s="1">
        <v>9</v>
      </c>
      <c r="C65" s="26" t="s">
        <v>2505</v>
      </c>
      <c r="D65" t="s">
        <v>167</v>
      </c>
      <c r="E65" s="27" t="s">
        <v>2506</v>
      </c>
      <c r="F65" s="28" t="s">
        <v>201</v>
      </c>
      <c r="G65" s="29">
        <v>80</v>
      </c>
      <c r="H65" s="28">
        <v>0</v>
      </c>
      <c r="I65" s="30">
        <f>ROUND(G65*H65,P4)</f>
        <v>0</v>
      </c>
      <c r="L65" s="31">
        <v>0</v>
      </c>
      <c r="M65" s="24">
        <f>ROUND(G65*L65,P4)</f>
        <v>0</v>
      </c>
      <c r="N65" s="25" t="s">
        <v>185</v>
      </c>
      <c r="O65" s="32">
        <f>M65*AA65</f>
        <v>0</v>
      </c>
      <c r="P65" s="1">
        <v>3</v>
      </c>
      <c r="AA65" s="1">
        <f>IF(P65=1,$O$3,IF(P65=2,$O$4,$O$5))</f>
        <v>0</v>
      </c>
    </row>
    <row r="66" ht="25.5">
      <c r="A66" s="1" t="s">
        <v>171</v>
      </c>
      <c r="E66" s="27" t="s">
        <v>2506</v>
      </c>
    </row>
    <row r="67" ht="38.25">
      <c r="A67" s="1" t="s">
        <v>172</v>
      </c>
      <c r="E67" s="33" t="s">
        <v>2507</v>
      </c>
    </row>
    <row r="68">
      <c r="A68" s="1" t="s">
        <v>173</v>
      </c>
      <c r="E68" s="27" t="s">
        <v>167</v>
      </c>
    </row>
    <row r="69" ht="25.5">
      <c r="A69" s="1" t="s">
        <v>165</v>
      </c>
      <c r="B69" s="1">
        <v>10</v>
      </c>
      <c r="C69" s="26" t="s">
        <v>1295</v>
      </c>
      <c r="D69" t="s">
        <v>167</v>
      </c>
      <c r="E69" s="27" t="s">
        <v>1296</v>
      </c>
      <c r="F69" s="28" t="s">
        <v>201</v>
      </c>
      <c r="G69" s="29">
        <v>20</v>
      </c>
      <c r="H69" s="28">
        <v>0</v>
      </c>
      <c r="I69" s="30">
        <f>ROUND(G69*H69,P4)</f>
        <v>0</v>
      </c>
      <c r="L69" s="31">
        <v>0</v>
      </c>
      <c r="M69" s="24">
        <f>ROUND(G69*L69,P4)</f>
        <v>0</v>
      </c>
      <c r="N69" s="25" t="s">
        <v>185</v>
      </c>
      <c r="O69" s="32">
        <f>M69*AA69</f>
        <v>0</v>
      </c>
      <c r="P69" s="1">
        <v>3</v>
      </c>
      <c r="AA69" s="1">
        <f>IF(P69=1,$O$3,IF(P69=2,$O$4,$O$5))</f>
        <v>0</v>
      </c>
    </row>
    <row r="70" ht="25.5">
      <c r="A70" s="1" t="s">
        <v>171</v>
      </c>
      <c r="E70" s="27" t="s">
        <v>1296</v>
      </c>
    </row>
    <row r="71" ht="38.25">
      <c r="A71" s="1" t="s">
        <v>172</v>
      </c>
      <c r="E71" s="33" t="s">
        <v>2498</v>
      </c>
    </row>
    <row r="72">
      <c r="A72" s="1" t="s">
        <v>173</v>
      </c>
      <c r="E72" s="27" t="s">
        <v>167</v>
      </c>
    </row>
    <row r="73" ht="25.5">
      <c r="A73" s="1" t="s">
        <v>165</v>
      </c>
      <c r="B73" s="1">
        <v>11</v>
      </c>
      <c r="C73" s="26" t="s">
        <v>2508</v>
      </c>
      <c r="D73" t="s">
        <v>167</v>
      </c>
      <c r="E73" s="27" t="s">
        <v>2509</v>
      </c>
      <c r="F73" s="28" t="s">
        <v>201</v>
      </c>
      <c r="G73" s="29">
        <v>6</v>
      </c>
      <c r="H73" s="28">
        <v>0</v>
      </c>
      <c r="I73" s="30">
        <f>ROUND(G73*H73,P4)</f>
        <v>0</v>
      </c>
      <c r="L73" s="31">
        <v>0</v>
      </c>
      <c r="M73" s="24">
        <f>ROUND(G73*L73,P4)</f>
        <v>0</v>
      </c>
      <c r="N73" s="25" t="s">
        <v>185</v>
      </c>
      <c r="O73" s="32">
        <f>M73*AA73</f>
        <v>0</v>
      </c>
      <c r="P73" s="1">
        <v>3</v>
      </c>
      <c r="AA73" s="1">
        <f>IF(P73=1,$O$3,IF(P73=2,$O$4,$O$5))</f>
        <v>0</v>
      </c>
    </row>
    <row r="74" ht="25.5">
      <c r="A74" s="1" t="s">
        <v>171</v>
      </c>
      <c r="E74" s="27" t="s">
        <v>2509</v>
      </c>
    </row>
    <row r="75" ht="38.25">
      <c r="A75" s="1" t="s">
        <v>172</v>
      </c>
      <c r="E75" s="33" t="s">
        <v>2501</v>
      </c>
    </row>
    <row r="76">
      <c r="A76" s="1" t="s">
        <v>173</v>
      </c>
      <c r="E76" s="27" t="s">
        <v>167</v>
      </c>
    </row>
    <row r="77" ht="25.5">
      <c r="A77" s="1" t="s">
        <v>165</v>
      </c>
      <c r="B77" s="1">
        <v>12</v>
      </c>
      <c r="C77" s="26" t="s">
        <v>2510</v>
      </c>
      <c r="D77" t="s">
        <v>167</v>
      </c>
      <c r="E77" s="27" t="s">
        <v>2511</v>
      </c>
      <c r="F77" s="28" t="s">
        <v>201</v>
      </c>
      <c r="G77" s="29">
        <v>16</v>
      </c>
      <c r="H77" s="28">
        <v>0</v>
      </c>
      <c r="I77" s="30">
        <f>ROUND(G77*H77,P4)</f>
        <v>0</v>
      </c>
      <c r="L77" s="31">
        <v>0</v>
      </c>
      <c r="M77" s="24">
        <f>ROUND(G77*L77,P4)</f>
        <v>0</v>
      </c>
      <c r="N77" s="25" t="s">
        <v>185</v>
      </c>
      <c r="O77" s="32">
        <f>M77*AA77</f>
        <v>0</v>
      </c>
      <c r="P77" s="1">
        <v>3</v>
      </c>
      <c r="AA77" s="1">
        <f>IF(P77=1,$O$3,IF(P77=2,$O$4,$O$5))</f>
        <v>0</v>
      </c>
    </row>
    <row r="78" ht="25.5">
      <c r="A78" s="1" t="s">
        <v>171</v>
      </c>
      <c r="E78" s="27" t="s">
        <v>2511</v>
      </c>
    </row>
    <row r="79" ht="38.25">
      <c r="A79" s="1" t="s">
        <v>172</v>
      </c>
      <c r="E79" s="33" t="s">
        <v>2504</v>
      </c>
    </row>
    <row r="80">
      <c r="A80" s="1" t="s">
        <v>173</v>
      </c>
      <c r="E80" s="27" t="s">
        <v>167</v>
      </c>
    </row>
    <row r="81" ht="25.5">
      <c r="A81" s="1" t="s">
        <v>165</v>
      </c>
      <c r="B81" s="1">
        <v>13</v>
      </c>
      <c r="C81" s="26" t="s">
        <v>2512</v>
      </c>
      <c r="D81" t="s">
        <v>167</v>
      </c>
      <c r="E81" s="27" t="s">
        <v>2513</v>
      </c>
      <c r="F81" s="28" t="s">
        <v>201</v>
      </c>
      <c r="G81" s="29">
        <v>80</v>
      </c>
      <c r="H81" s="28">
        <v>0</v>
      </c>
      <c r="I81" s="30">
        <f>ROUND(G81*H81,P4)</f>
        <v>0</v>
      </c>
      <c r="L81" s="31">
        <v>0</v>
      </c>
      <c r="M81" s="24">
        <f>ROUND(G81*L81,P4)</f>
        <v>0</v>
      </c>
      <c r="N81" s="25" t="s">
        <v>185</v>
      </c>
      <c r="O81" s="32">
        <f>M81*AA81</f>
        <v>0</v>
      </c>
      <c r="P81" s="1">
        <v>3</v>
      </c>
      <c r="AA81" s="1">
        <f>IF(P81=1,$O$3,IF(P81=2,$O$4,$O$5))</f>
        <v>0</v>
      </c>
    </row>
    <row r="82" ht="25.5">
      <c r="A82" s="1" t="s">
        <v>171</v>
      </c>
      <c r="E82" s="27" t="s">
        <v>2513</v>
      </c>
    </row>
    <row r="83" ht="38.25">
      <c r="A83" s="1" t="s">
        <v>172</v>
      </c>
      <c r="E83" s="33" t="s">
        <v>2507</v>
      </c>
    </row>
    <row r="84">
      <c r="A84" s="1" t="s">
        <v>173</v>
      </c>
      <c r="E84" s="27" t="s">
        <v>167</v>
      </c>
    </row>
    <row r="85">
      <c r="A85" s="1" t="s">
        <v>162</v>
      </c>
      <c r="C85" s="22" t="s">
        <v>1383</v>
      </c>
      <c r="E85" s="23" t="s">
        <v>1384</v>
      </c>
      <c r="L85" s="24">
        <f>SUMIFS(L86:L97,A86:A97,"P")</f>
        <v>0</v>
      </c>
      <c r="M85" s="24">
        <f>SUMIFS(M86:M97,A86:A97,"P")</f>
        <v>0</v>
      </c>
      <c r="N85" s="25"/>
    </row>
    <row r="86" ht="25.5">
      <c r="A86" s="1" t="s">
        <v>165</v>
      </c>
      <c r="B86" s="1">
        <v>14</v>
      </c>
      <c r="C86" s="26" t="s">
        <v>1387</v>
      </c>
      <c r="D86" t="s">
        <v>167</v>
      </c>
      <c r="E86" s="27" t="s">
        <v>1388</v>
      </c>
      <c r="F86" s="28" t="s">
        <v>432</v>
      </c>
      <c r="G86" s="29">
        <v>42.783000000000001</v>
      </c>
      <c r="H86" s="28">
        <v>0</v>
      </c>
      <c r="I86" s="30">
        <f>ROUND(G86*H86,P4)</f>
        <v>0</v>
      </c>
      <c r="L86" s="31">
        <v>0</v>
      </c>
      <c r="M86" s="24">
        <f>ROUND(G86*L86,P4)</f>
        <v>0</v>
      </c>
      <c r="N86" s="25" t="s">
        <v>185</v>
      </c>
      <c r="O86" s="32">
        <f>M86*AA86</f>
        <v>0</v>
      </c>
      <c r="P86" s="1">
        <v>3</v>
      </c>
      <c r="AA86" s="1">
        <f>IF(P86=1,$O$3,IF(P86=2,$O$4,$O$5))</f>
        <v>0</v>
      </c>
    </row>
    <row r="87" ht="25.5">
      <c r="A87" s="1" t="s">
        <v>171</v>
      </c>
      <c r="E87" s="27" t="s">
        <v>1388</v>
      </c>
    </row>
    <row r="88">
      <c r="A88" s="1" t="s">
        <v>172</v>
      </c>
    </row>
    <row r="89">
      <c r="A89" s="1" t="s">
        <v>173</v>
      </c>
      <c r="E89" s="27" t="s">
        <v>167</v>
      </c>
    </row>
    <row r="90" ht="25.5">
      <c r="A90" s="1" t="s">
        <v>165</v>
      </c>
      <c r="B90" s="1">
        <v>15</v>
      </c>
      <c r="C90" s="26" t="s">
        <v>1389</v>
      </c>
      <c r="D90" t="s">
        <v>167</v>
      </c>
      <c r="E90" s="27" t="s">
        <v>1390</v>
      </c>
      <c r="F90" s="28" t="s">
        <v>432</v>
      </c>
      <c r="G90" s="29">
        <v>812.87699999999995</v>
      </c>
      <c r="H90" s="28">
        <v>0</v>
      </c>
      <c r="I90" s="30">
        <f>ROUND(G90*H90,P4)</f>
        <v>0</v>
      </c>
      <c r="L90" s="31">
        <v>0</v>
      </c>
      <c r="M90" s="24">
        <f>ROUND(G90*L90,P4)</f>
        <v>0</v>
      </c>
      <c r="N90" s="25" t="s">
        <v>185</v>
      </c>
      <c r="O90" s="32">
        <f>M90*AA90</f>
        <v>0</v>
      </c>
      <c r="P90" s="1">
        <v>3</v>
      </c>
      <c r="AA90" s="1">
        <f>IF(P90=1,$O$3,IF(P90=2,$O$4,$O$5))</f>
        <v>0</v>
      </c>
    </row>
    <row r="91" ht="25.5">
      <c r="A91" s="1" t="s">
        <v>171</v>
      </c>
      <c r="E91" s="27" t="s">
        <v>1390</v>
      </c>
    </row>
    <row r="92" ht="25.5">
      <c r="A92" s="1" t="s">
        <v>172</v>
      </c>
      <c r="E92" s="33" t="s">
        <v>2514</v>
      </c>
    </row>
    <row r="93">
      <c r="A93" s="1" t="s">
        <v>173</v>
      </c>
      <c r="E93" s="27" t="s">
        <v>167</v>
      </c>
    </row>
    <row r="94" ht="38.25">
      <c r="A94" s="1" t="s">
        <v>165</v>
      </c>
      <c r="B94" s="1">
        <v>16</v>
      </c>
      <c r="C94" s="26" t="s">
        <v>2515</v>
      </c>
      <c r="D94" t="s">
        <v>2516</v>
      </c>
      <c r="E94" s="27" t="s">
        <v>2517</v>
      </c>
      <c r="F94" s="28" t="s">
        <v>432</v>
      </c>
      <c r="G94" s="29">
        <v>42.783000000000001</v>
      </c>
      <c r="H94" s="28">
        <v>0</v>
      </c>
      <c r="I94" s="30">
        <f>ROUND(G94*H94,P4)</f>
        <v>0</v>
      </c>
      <c r="L94" s="31">
        <v>0</v>
      </c>
      <c r="M94" s="24">
        <f>ROUND(G94*L94,P4)</f>
        <v>0</v>
      </c>
      <c r="N94" s="25" t="s">
        <v>185</v>
      </c>
      <c r="O94" s="32">
        <f>M94*AA94</f>
        <v>0</v>
      </c>
      <c r="P94" s="1">
        <v>3</v>
      </c>
      <c r="AA94" s="1">
        <f>IF(P94=1,$O$3,IF(P94=2,$O$4,$O$5))</f>
        <v>0</v>
      </c>
    </row>
    <row r="95" ht="38.25">
      <c r="A95" s="1" t="s">
        <v>171</v>
      </c>
      <c r="E95" s="27" t="s">
        <v>2518</v>
      </c>
    </row>
    <row r="96">
      <c r="A96" s="1" t="s">
        <v>172</v>
      </c>
    </row>
    <row r="97">
      <c r="A97" s="1" t="s">
        <v>173</v>
      </c>
      <c r="E97" s="27" t="s">
        <v>167</v>
      </c>
    </row>
    <row r="98">
      <c r="A98" s="1" t="s">
        <v>162</v>
      </c>
      <c r="C98" s="22" t="s">
        <v>499</v>
      </c>
      <c r="E98" s="23" t="s">
        <v>500</v>
      </c>
      <c r="L98" s="24">
        <f>SUMIFS(L99:L102,A99:A102,"P")</f>
        <v>0</v>
      </c>
      <c r="M98" s="24">
        <f>SUMIFS(M99:M102,A99:A102,"P")</f>
        <v>0</v>
      </c>
      <c r="N98" s="25"/>
    </row>
    <row r="99" ht="25.5">
      <c r="A99" s="1" t="s">
        <v>165</v>
      </c>
      <c r="B99" s="1">
        <v>17</v>
      </c>
      <c r="C99" s="26" t="s">
        <v>2091</v>
      </c>
      <c r="D99" t="s">
        <v>167</v>
      </c>
      <c r="E99" s="27" t="s">
        <v>2092</v>
      </c>
      <c r="F99" s="28" t="s">
        <v>432</v>
      </c>
      <c r="G99" s="29">
        <v>105.474</v>
      </c>
      <c r="H99" s="28">
        <v>0</v>
      </c>
      <c r="I99" s="30">
        <f>ROUND(G99*H99,P4)</f>
        <v>0</v>
      </c>
      <c r="L99" s="31">
        <v>0</v>
      </c>
      <c r="M99" s="24">
        <f>ROUND(G99*L99,P4)</f>
        <v>0</v>
      </c>
      <c r="N99" s="25" t="s">
        <v>185</v>
      </c>
      <c r="O99" s="32">
        <f>M99*AA99</f>
        <v>0</v>
      </c>
      <c r="P99" s="1">
        <v>3</v>
      </c>
      <c r="AA99" s="1">
        <f>IF(P99=1,$O$3,IF(P99=2,$O$4,$O$5))</f>
        <v>0</v>
      </c>
    </row>
    <row r="100" ht="38.25">
      <c r="A100" s="1" t="s">
        <v>171</v>
      </c>
      <c r="E100" s="27" t="s">
        <v>2093</v>
      </c>
    </row>
    <row r="101">
      <c r="A101" s="1" t="s">
        <v>172</v>
      </c>
    </row>
    <row r="102">
      <c r="A102" s="1" t="s">
        <v>173</v>
      </c>
      <c r="E102" s="27" t="s">
        <v>167</v>
      </c>
    </row>
    <row r="103">
      <c r="A103" s="1" t="s">
        <v>162</v>
      </c>
      <c r="C103" s="22" t="s">
        <v>180</v>
      </c>
      <c r="E103" s="23" t="s">
        <v>181</v>
      </c>
      <c r="L103" s="24">
        <f>SUMIFS(L104:L107,A104:A107,"P")</f>
        <v>0</v>
      </c>
      <c r="M103" s="24">
        <f>SUMIFS(M104:M107,A104:A107,"P")</f>
        <v>0</v>
      </c>
      <c r="N103" s="25"/>
    </row>
    <row r="104">
      <c r="A104" s="1" t="s">
        <v>165</v>
      </c>
      <c r="B104" s="1">
        <v>23</v>
      </c>
      <c r="C104" s="26" t="s">
        <v>540</v>
      </c>
      <c r="D104" t="s">
        <v>167</v>
      </c>
      <c r="E104" s="27" t="s">
        <v>541</v>
      </c>
      <c r="F104" s="28" t="s">
        <v>184</v>
      </c>
      <c r="G104" s="29">
        <v>400</v>
      </c>
      <c r="H104" s="28">
        <v>0</v>
      </c>
      <c r="I104" s="30">
        <f>ROUND(G104*H104,P4)</f>
        <v>0</v>
      </c>
      <c r="L104" s="31">
        <v>0</v>
      </c>
      <c r="M104" s="24">
        <f>ROUND(G104*L104,P4)</f>
        <v>0</v>
      </c>
      <c r="N104" s="25" t="s">
        <v>185</v>
      </c>
      <c r="O104" s="32">
        <f>M104*AA104</f>
        <v>0</v>
      </c>
      <c r="P104" s="1">
        <v>3</v>
      </c>
      <c r="AA104" s="1">
        <f>IF(P104=1,$O$3,IF(P104=2,$O$4,$O$5))</f>
        <v>0</v>
      </c>
    </row>
    <row r="105">
      <c r="A105" s="1" t="s">
        <v>171</v>
      </c>
      <c r="E105" s="27" t="s">
        <v>541</v>
      </c>
    </row>
    <row r="106" ht="38.25">
      <c r="A106" s="1" t="s">
        <v>172</v>
      </c>
      <c r="E106" s="33" t="s">
        <v>2519</v>
      </c>
    </row>
    <row r="107">
      <c r="A107" s="1" t="s">
        <v>173</v>
      </c>
      <c r="E107" s="27" t="s">
        <v>167</v>
      </c>
    </row>
  </sheetData>
  <sheetProtection sheet="1" objects="1" scenarios="1" spinCount="100000" saltValue="eps0j4dAyMpVspBnWigGbh3eeC9LDamPgk+ffaoks6pLKzBDjQf06PNI92tj8bAHw2+eNzMmvHivJj655ugVcg==" hashValue="fKr+1eXzsvt5U/uZHdOOYtY2S57VRpgdJD4+BFI7YuWePHppBPBxgPJVNi8Okn8gtzrkF4sQlOjxrsYdWP2dW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COUNTIFS(L8:L361,"=0",A8:A361,"P")+COUNTIFS(L8:L361,"",A8:A361,"P")+SUM(Q8:Q361)</f>
        <v>0</v>
      </c>
    </row>
    <row r="8">
      <c r="A8" s="1" t="s">
        <v>160</v>
      </c>
      <c r="C8" s="22" t="s">
        <v>2520</v>
      </c>
      <c r="E8" s="23" t="s">
        <v>67</v>
      </c>
      <c r="L8" s="24">
        <f>L9+L22+L35+L52+L205+L330+L351+L356</f>
        <v>0</v>
      </c>
      <c r="M8" s="24">
        <f>M9+M22+M35+M52+M205+M330+M351+M356</f>
        <v>0</v>
      </c>
      <c r="N8" s="25"/>
    </row>
    <row r="9">
      <c r="A9" s="1" t="s">
        <v>162</v>
      </c>
      <c r="C9" s="22" t="s">
        <v>556</v>
      </c>
      <c r="E9" s="23" t="s">
        <v>639</v>
      </c>
      <c r="L9" s="24">
        <f>SUMIFS(L10:L21,A10:A21,"P")</f>
        <v>0</v>
      </c>
      <c r="M9" s="24">
        <f>SUMIFS(M10:M21,A10:A21,"P")</f>
        <v>0</v>
      </c>
      <c r="N9" s="25"/>
    </row>
    <row r="10" ht="25.5">
      <c r="A10" s="1" t="s">
        <v>165</v>
      </c>
      <c r="B10" s="1">
        <v>1</v>
      </c>
      <c r="C10" s="26" t="s">
        <v>2521</v>
      </c>
      <c r="D10" t="s">
        <v>167</v>
      </c>
      <c r="E10" s="27" t="s">
        <v>2522</v>
      </c>
      <c r="F10" s="28" t="s">
        <v>447</v>
      </c>
      <c r="G10" s="29">
        <v>1335.3109999999999</v>
      </c>
      <c r="H10" s="28">
        <v>0</v>
      </c>
      <c r="I10" s="30">
        <f>ROUND(G10*H10,P4)</f>
        <v>0</v>
      </c>
      <c r="L10" s="31">
        <v>0</v>
      </c>
      <c r="M10" s="24">
        <f>ROUND(G10*L10,P4)</f>
        <v>0</v>
      </c>
      <c r="N10" s="25" t="s">
        <v>185</v>
      </c>
      <c r="O10" s="32">
        <f>M10*AA10</f>
        <v>0</v>
      </c>
      <c r="P10" s="1">
        <v>3</v>
      </c>
      <c r="AA10" s="1">
        <f>IF(P10=1,$O$3,IF(P10=2,$O$4,$O$5))</f>
        <v>0</v>
      </c>
    </row>
    <row r="11" ht="25.5">
      <c r="A11" s="1" t="s">
        <v>171</v>
      </c>
      <c r="E11" s="27" t="s">
        <v>2522</v>
      </c>
    </row>
    <row r="12" ht="63.75">
      <c r="A12" s="1" t="s">
        <v>172</v>
      </c>
      <c r="E12" s="33" t="s">
        <v>2523</v>
      </c>
    </row>
    <row r="13">
      <c r="A13" s="1" t="s">
        <v>173</v>
      </c>
      <c r="E13" s="27" t="s">
        <v>167</v>
      </c>
    </row>
    <row r="14" ht="25.5">
      <c r="A14" s="1" t="s">
        <v>165</v>
      </c>
      <c r="B14" s="1">
        <v>3</v>
      </c>
      <c r="C14" s="26" t="s">
        <v>2524</v>
      </c>
      <c r="D14" t="s">
        <v>167</v>
      </c>
      <c r="E14" s="27" t="s">
        <v>2525</v>
      </c>
      <c r="F14" s="28" t="s">
        <v>447</v>
      </c>
      <c r="G14" s="29">
        <v>1335.3109999999999</v>
      </c>
      <c r="H14" s="28">
        <v>0</v>
      </c>
      <c r="I14" s="30">
        <f>ROUND(G14*H14,P4)</f>
        <v>0</v>
      </c>
      <c r="L14" s="31">
        <v>0</v>
      </c>
      <c r="M14" s="24">
        <f>ROUND(G14*L14,P4)</f>
        <v>0</v>
      </c>
      <c r="N14" s="25" t="s">
        <v>170</v>
      </c>
      <c r="O14" s="32">
        <f>M14*AA14</f>
        <v>0</v>
      </c>
      <c r="P14" s="1">
        <v>3</v>
      </c>
      <c r="AA14" s="1">
        <f>IF(P14=1,$O$3,IF(P14=2,$O$4,$O$5))</f>
        <v>0</v>
      </c>
    </row>
    <row r="15" ht="25.5">
      <c r="A15" s="1" t="s">
        <v>171</v>
      </c>
      <c r="E15" s="27" t="s">
        <v>2525</v>
      </c>
    </row>
    <row r="16" ht="25.5">
      <c r="A16" s="1" t="s">
        <v>172</v>
      </c>
      <c r="E16" s="33" t="s">
        <v>2526</v>
      </c>
    </row>
    <row r="17">
      <c r="A17" s="1" t="s">
        <v>173</v>
      </c>
      <c r="E17" s="27" t="s">
        <v>167</v>
      </c>
    </row>
    <row r="18" ht="25.5">
      <c r="A18" s="1" t="s">
        <v>165</v>
      </c>
      <c r="B18" s="1">
        <v>2</v>
      </c>
      <c r="C18" s="26" t="s">
        <v>2527</v>
      </c>
      <c r="D18" t="s">
        <v>167</v>
      </c>
      <c r="E18" s="27" t="s">
        <v>2528</v>
      </c>
      <c r="F18" s="28" t="s">
        <v>447</v>
      </c>
      <c r="G18" s="29">
        <v>1468.8420000000001</v>
      </c>
      <c r="H18" s="28">
        <v>0.021000000000000001</v>
      </c>
      <c r="I18" s="30">
        <f>ROUND(G18*H18,P4)</f>
        <v>0</v>
      </c>
      <c r="L18" s="31">
        <v>0</v>
      </c>
      <c r="M18" s="24">
        <f>ROUND(G18*L18,P4)</f>
        <v>0</v>
      </c>
      <c r="N18" s="25" t="s">
        <v>170</v>
      </c>
      <c r="O18" s="32">
        <f>M18*AA18</f>
        <v>0</v>
      </c>
      <c r="P18" s="1">
        <v>3</v>
      </c>
      <c r="AA18" s="1">
        <f>IF(P18=1,$O$3,IF(P18=2,$O$4,$O$5))</f>
        <v>0</v>
      </c>
    </row>
    <row r="19" ht="25.5">
      <c r="A19" s="1" t="s">
        <v>171</v>
      </c>
      <c r="E19" s="27" t="s">
        <v>2528</v>
      </c>
    </row>
    <row r="20" ht="25.5">
      <c r="A20" s="1" t="s">
        <v>172</v>
      </c>
      <c r="E20" s="33" t="s">
        <v>2529</v>
      </c>
    </row>
    <row r="21">
      <c r="A21" s="1" t="s">
        <v>173</v>
      </c>
      <c r="E21" s="27" t="s">
        <v>167</v>
      </c>
    </row>
    <row r="22">
      <c r="A22" s="1" t="s">
        <v>162</v>
      </c>
      <c r="C22" s="22" t="s">
        <v>433</v>
      </c>
      <c r="E22" s="23" t="s">
        <v>434</v>
      </c>
      <c r="L22" s="24">
        <f>SUMIFS(L23:L34,A23:A34,"P")</f>
        <v>0</v>
      </c>
      <c r="M22" s="24">
        <f>SUMIFS(M23:M34,A23:A34,"P")</f>
        <v>0</v>
      </c>
      <c r="N22" s="25"/>
    </row>
    <row r="23" ht="25.5">
      <c r="A23" s="1" t="s">
        <v>165</v>
      </c>
      <c r="B23" s="1">
        <v>4</v>
      </c>
      <c r="C23" s="26" t="s">
        <v>2530</v>
      </c>
      <c r="D23" t="s">
        <v>167</v>
      </c>
      <c r="E23" s="27" t="s">
        <v>2531</v>
      </c>
      <c r="F23" s="28" t="s">
        <v>447</v>
      </c>
      <c r="G23" s="29">
        <v>638</v>
      </c>
      <c r="H23" s="28">
        <v>0</v>
      </c>
      <c r="I23" s="30">
        <f>ROUND(G23*H23,P4)</f>
        <v>0</v>
      </c>
      <c r="L23" s="31">
        <v>0</v>
      </c>
      <c r="M23" s="24">
        <f>ROUND(G23*L23,P4)</f>
        <v>0</v>
      </c>
      <c r="N23" s="25" t="s">
        <v>185</v>
      </c>
      <c r="O23" s="32">
        <f>M23*AA23</f>
        <v>0</v>
      </c>
      <c r="P23" s="1">
        <v>3</v>
      </c>
      <c r="AA23" s="1">
        <f>IF(P23=1,$O$3,IF(P23=2,$O$4,$O$5))</f>
        <v>0</v>
      </c>
    </row>
    <row r="24" ht="25.5">
      <c r="A24" s="1" t="s">
        <v>171</v>
      </c>
      <c r="E24" s="27" t="s">
        <v>2531</v>
      </c>
    </row>
    <row r="25" ht="63.75">
      <c r="A25" s="1" t="s">
        <v>172</v>
      </c>
      <c r="E25" s="33" t="s">
        <v>2532</v>
      </c>
    </row>
    <row r="26">
      <c r="A26" s="1" t="s">
        <v>173</v>
      </c>
      <c r="E26" s="27" t="s">
        <v>167</v>
      </c>
    </row>
    <row r="27" ht="25.5">
      <c r="A27" s="1" t="s">
        <v>165</v>
      </c>
      <c r="B27" s="1">
        <v>6</v>
      </c>
      <c r="C27" s="26" t="s">
        <v>2533</v>
      </c>
      <c r="D27" t="s">
        <v>167</v>
      </c>
      <c r="E27" s="27" t="s">
        <v>2525</v>
      </c>
      <c r="F27" s="28" t="s">
        <v>447</v>
      </c>
      <c r="G27" s="29">
        <v>638</v>
      </c>
      <c r="H27" s="28">
        <v>0</v>
      </c>
      <c r="I27" s="30">
        <f>ROUND(G27*H27,P4)</f>
        <v>0</v>
      </c>
      <c r="L27" s="31">
        <v>0</v>
      </c>
      <c r="M27" s="24">
        <f>ROUND(G27*L27,P4)</f>
        <v>0</v>
      </c>
      <c r="N27" s="25" t="s">
        <v>170</v>
      </c>
      <c r="O27" s="32">
        <f>M27*AA27</f>
        <v>0</v>
      </c>
      <c r="P27" s="1">
        <v>3</v>
      </c>
      <c r="AA27" s="1">
        <f>IF(P27=1,$O$3,IF(P27=2,$O$4,$O$5))</f>
        <v>0</v>
      </c>
    </row>
    <row r="28" ht="25.5">
      <c r="A28" s="1" t="s">
        <v>171</v>
      </c>
      <c r="E28" s="27" t="s">
        <v>2525</v>
      </c>
    </row>
    <row r="29" ht="25.5">
      <c r="A29" s="1" t="s">
        <v>172</v>
      </c>
      <c r="E29" s="33" t="s">
        <v>2534</v>
      </c>
    </row>
    <row r="30">
      <c r="A30" s="1" t="s">
        <v>173</v>
      </c>
      <c r="E30" s="27" t="s">
        <v>167</v>
      </c>
    </row>
    <row r="31" ht="25.5">
      <c r="A31" s="1" t="s">
        <v>165</v>
      </c>
      <c r="B31" s="1">
        <v>5</v>
      </c>
      <c r="C31" s="26" t="s">
        <v>2535</v>
      </c>
      <c r="D31" t="s">
        <v>167</v>
      </c>
      <c r="E31" s="27" t="s">
        <v>2536</v>
      </c>
      <c r="F31" s="28" t="s">
        <v>447</v>
      </c>
      <c r="G31" s="29">
        <v>701.79999999999995</v>
      </c>
      <c r="H31" s="28">
        <v>0.010500000000000001</v>
      </c>
      <c r="I31" s="30">
        <f>ROUND(G31*H31,P4)</f>
        <v>0</v>
      </c>
      <c r="L31" s="31">
        <v>0</v>
      </c>
      <c r="M31" s="24">
        <f>ROUND(G31*L31,P4)</f>
        <v>0</v>
      </c>
      <c r="N31" s="25" t="s">
        <v>170</v>
      </c>
      <c r="O31" s="32">
        <f>M31*AA31</f>
        <v>0</v>
      </c>
      <c r="P31" s="1">
        <v>3</v>
      </c>
      <c r="AA31" s="1">
        <f>IF(P31=1,$O$3,IF(P31=2,$O$4,$O$5))</f>
        <v>0</v>
      </c>
    </row>
    <row r="32" ht="25.5">
      <c r="A32" s="1" t="s">
        <v>171</v>
      </c>
      <c r="E32" s="27" t="s">
        <v>2536</v>
      </c>
    </row>
    <row r="33" ht="25.5">
      <c r="A33" s="1" t="s">
        <v>172</v>
      </c>
      <c r="E33" s="33" t="s">
        <v>2537</v>
      </c>
    </row>
    <row r="34">
      <c r="A34" s="1" t="s">
        <v>173</v>
      </c>
      <c r="E34" s="27" t="s">
        <v>167</v>
      </c>
    </row>
    <row r="35">
      <c r="A35" s="1" t="s">
        <v>162</v>
      </c>
      <c r="C35" s="22" t="s">
        <v>981</v>
      </c>
      <c r="E35" s="23" t="s">
        <v>982</v>
      </c>
      <c r="L35" s="24">
        <f>SUMIFS(L36:L51,A36:A51,"P")</f>
        <v>0</v>
      </c>
      <c r="M35" s="24">
        <f>SUMIFS(M36:M51,A36:A51,"P")</f>
        <v>0</v>
      </c>
      <c r="N35" s="25"/>
    </row>
    <row r="36" ht="25.5">
      <c r="A36" s="1" t="s">
        <v>165</v>
      </c>
      <c r="B36" s="1">
        <v>13</v>
      </c>
      <c r="C36" s="26" t="s">
        <v>2538</v>
      </c>
      <c r="D36" t="s">
        <v>167</v>
      </c>
      <c r="E36" s="27" t="s">
        <v>2539</v>
      </c>
      <c r="F36" s="28" t="s">
        <v>447</v>
      </c>
      <c r="G36" s="29">
        <v>15.4</v>
      </c>
      <c r="H36" s="28">
        <v>0.01423</v>
      </c>
      <c r="I36" s="30">
        <f>ROUND(G36*H36,P4)</f>
        <v>0</v>
      </c>
      <c r="L36" s="31">
        <v>0</v>
      </c>
      <c r="M36" s="24">
        <f>ROUND(G36*L36,P4)</f>
        <v>0</v>
      </c>
      <c r="N36" s="25" t="s">
        <v>185</v>
      </c>
      <c r="O36" s="32">
        <f>M36*AA36</f>
        <v>0</v>
      </c>
      <c r="P36" s="1">
        <v>3</v>
      </c>
      <c r="AA36" s="1">
        <f>IF(P36=1,$O$3,IF(P36=2,$O$4,$O$5))</f>
        <v>0</v>
      </c>
    </row>
    <row r="37" ht="25.5">
      <c r="A37" s="1" t="s">
        <v>171</v>
      </c>
      <c r="E37" s="27" t="s">
        <v>2539</v>
      </c>
    </row>
    <row r="38" ht="38.25">
      <c r="A38" s="1" t="s">
        <v>172</v>
      </c>
      <c r="E38" s="33" t="s">
        <v>2540</v>
      </c>
    </row>
    <row r="39">
      <c r="A39" s="1" t="s">
        <v>173</v>
      </c>
      <c r="E39" s="27" t="s">
        <v>167</v>
      </c>
    </row>
    <row r="40" ht="25.5">
      <c r="A40" s="1" t="s">
        <v>165</v>
      </c>
      <c r="B40" s="1">
        <v>14</v>
      </c>
      <c r="C40" s="26" t="s">
        <v>990</v>
      </c>
      <c r="D40" t="s">
        <v>167</v>
      </c>
      <c r="E40" s="27" t="s">
        <v>991</v>
      </c>
      <c r="F40" s="28" t="s">
        <v>424</v>
      </c>
      <c r="G40" s="29">
        <v>0.308</v>
      </c>
      <c r="H40" s="28">
        <v>0.023369999999999998</v>
      </c>
      <c r="I40" s="30">
        <f>ROUND(G40*H40,P4)</f>
        <v>0</v>
      </c>
      <c r="L40" s="31">
        <v>0</v>
      </c>
      <c r="M40" s="24">
        <f>ROUND(G40*L40,P4)</f>
        <v>0</v>
      </c>
      <c r="N40" s="25" t="s">
        <v>185</v>
      </c>
      <c r="O40" s="32">
        <f>M40*AA40</f>
        <v>0</v>
      </c>
      <c r="P40" s="1">
        <v>3</v>
      </c>
      <c r="AA40" s="1">
        <f>IF(P40=1,$O$3,IF(P40=2,$O$4,$O$5))</f>
        <v>0</v>
      </c>
    </row>
    <row r="41" ht="25.5">
      <c r="A41" s="1" t="s">
        <v>171</v>
      </c>
      <c r="E41" s="27" t="s">
        <v>991</v>
      </c>
    </row>
    <row r="42" ht="25.5">
      <c r="A42" s="1" t="s">
        <v>172</v>
      </c>
      <c r="E42" s="33" t="s">
        <v>2541</v>
      </c>
    </row>
    <row r="43">
      <c r="A43" s="1" t="s">
        <v>173</v>
      </c>
      <c r="E43" s="27" t="s">
        <v>167</v>
      </c>
    </row>
    <row r="44" ht="25.5">
      <c r="A44" s="1" t="s">
        <v>165</v>
      </c>
      <c r="B44" s="1">
        <v>15</v>
      </c>
      <c r="C44" s="26" t="s">
        <v>2542</v>
      </c>
      <c r="D44" t="s">
        <v>167</v>
      </c>
      <c r="E44" s="27" t="s">
        <v>2543</v>
      </c>
      <c r="F44" s="28" t="s">
        <v>432</v>
      </c>
      <c r="G44" s="29">
        <v>0.22600000000000001</v>
      </c>
      <c r="H44" s="28">
        <v>0</v>
      </c>
      <c r="I44" s="30">
        <f>ROUND(G44*H44,P4)</f>
        <v>0</v>
      </c>
      <c r="L44" s="31">
        <v>0</v>
      </c>
      <c r="M44" s="24">
        <f>ROUND(G44*L44,P4)</f>
        <v>0</v>
      </c>
      <c r="N44" s="25" t="s">
        <v>185</v>
      </c>
      <c r="O44" s="32">
        <f>M44*AA44</f>
        <v>0</v>
      </c>
      <c r="P44" s="1">
        <v>3</v>
      </c>
      <c r="AA44" s="1">
        <f>IF(P44=1,$O$3,IF(P44=2,$O$4,$O$5))</f>
        <v>0</v>
      </c>
    </row>
    <row r="45" ht="25.5">
      <c r="A45" s="1" t="s">
        <v>171</v>
      </c>
      <c r="E45" s="27" t="s">
        <v>2543</v>
      </c>
    </row>
    <row r="46">
      <c r="A46" s="1" t="s">
        <v>172</v>
      </c>
    </row>
    <row r="47">
      <c r="A47" s="1" t="s">
        <v>173</v>
      </c>
      <c r="E47" s="27" t="s">
        <v>167</v>
      </c>
    </row>
    <row r="48" ht="25.5">
      <c r="A48" s="1" t="s">
        <v>165</v>
      </c>
      <c r="B48" s="1">
        <v>16</v>
      </c>
      <c r="C48" s="26" t="s">
        <v>998</v>
      </c>
      <c r="D48" t="s">
        <v>167</v>
      </c>
      <c r="E48" s="27" t="s">
        <v>999</v>
      </c>
      <c r="F48" s="28" t="s">
        <v>432</v>
      </c>
      <c r="G48" s="29">
        <v>0.22600000000000001</v>
      </c>
      <c r="H48" s="28">
        <v>0</v>
      </c>
      <c r="I48" s="30">
        <f>ROUND(G48*H48,P4)</f>
        <v>0</v>
      </c>
      <c r="L48" s="31">
        <v>0</v>
      </c>
      <c r="M48" s="24">
        <f>ROUND(G48*L48,P4)</f>
        <v>0</v>
      </c>
      <c r="N48" s="25" t="s">
        <v>185</v>
      </c>
      <c r="O48" s="32">
        <f>M48*AA48</f>
        <v>0</v>
      </c>
      <c r="P48" s="1">
        <v>3</v>
      </c>
      <c r="AA48" s="1">
        <f>IF(P48=1,$O$3,IF(P48=2,$O$4,$O$5))</f>
        <v>0</v>
      </c>
    </row>
    <row r="49" ht="38.25">
      <c r="A49" s="1" t="s">
        <v>171</v>
      </c>
      <c r="E49" s="27" t="s">
        <v>1000</v>
      </c>
    </row>
    <row r="50">
      <c r="A50" s="1" t="s">
        <v>172</v>
      </c>
    </row>
    <row r="51">
      <c r="A51" s="1" t="s">
        <v>173</v>
      </c>
      <c r="E51" s="27" t="s">
        <v>167</v>
      </c>
    </row>
    <row r="52">
      <c r="A52" s="1" t="s">
        <v>162</v>
      </c>
      <c r="C52" s="22" t="s">
        <v>1016</v>
      </c>
      <c r="E52" s="23" t="s">
        <v>1017</v>
      </c>
      <c r="L52" s="24">
        <f>SUMIFS(L53:L204,A53:A204,"P")</f>
        <v>0</v>
      </c>
      <c r="M52" s="24">
        <f>SUMIFS(M53:M204,A53:A204,"P")</f>
        <v>0</v>
      </c>
      <c r="N52" s="25"/>
    </row>
    <row r="53" ht="25.5">
      <c r="A53" s="1" t="s">
        <v>165</v>
      </c>
      <c r="B53" s="1">
        <v>17</v>
      </c>
      <c r="C53" s="26" t="s">
        <v>2544</v>
      </c>
      <c r="D53" t="s">
        <v>167</v>
      </c>
      <c r="E53" s="27" t="s">
        <v>2545</v>
      </c>
      <c r="F53" s="28" t="s">
        <v>192</v>
      </c>
      <c r="G53" s="29">
        <v>2</v>
      </c>
      <c r="H53" s="28">
        <v>0.0010499999999999999</v>
      </c>
      <c r="I53" s="30">
        <f>ROUND(G53*H53,P4)</f>
        <v>0</v>
      </c>
      <c r="L53" s="31">
        <v>0</v>
      </c>
      <c r="M53" s="24">
        <f>ROUND(G53*L53,P4)</f>
        <v>0</v>
      </c>
      <c r="N53" s="25" t="s">
        <v>718</v>
      </c>
      <c r="O53" s="32">
        <f>M53*AA53</f>
        <v>0</v>
      </c>
      <c r="P53" s="1">
        <v>3</v>
      </c>
      <c r="AA53" s="1">
        <f>IF(P53=1,$O$3,IF(P53=2,$O$4,$O$5))</f>
        <v>0</v>
      </c>
    </row>
    <row r="54" ht="25.5">
      <c r="A54" s="1" t="s">
        <v>171</v>
      </c>
      <c r="E54" s="27" t="s">
        <v>2545</v>
      </c>
    </row>
    <row r="55" ht="51">
      <c r="A55" s="1" t="s">
        <v>172</v>
      </c>
      <c r="E55" s="33" t="s">
        <v>2546</v>
      </c>
    </row>
    <row r="56">
      <c r="A56" s="1" t="s">
        <v>173</v>
      </c>
      <c r="E56" s="27" t="s">
        <v>167</v>
      </c>
    </row>
    <row r="57" ht="25.5">
      <c r="A57" s="1" t="s">
        <v>165</v>
      </c>
      <c r="B57" s="1">
        <v>18</v>
      </c>
      <c r="C57" s="26" t="s">
        <v>2547</v>
      </c>
      <c r="D57" t="s">
        <v>167</v>
      </c>
      <c r="E57" s="27" t="s">
        <v>2548</v>
      </c>
      <c r="F57" s="28" t="s">
        <v>447</v>
      </c>
      <c r="G57" s="29">
        <v>6.6200000000000001</v>
      </c>
      <c r="H57" s="28">
        <v>0.0058399999999999997</v>
      </c>
      <c r="I57" s="30">
        <f>ROUND(G57*H57,P4)</f>
        <v>0</v>
      </c>
      <c r="L57" s="31">
        <v>0</v>
      </c>
      <c r="M57" s="24">
        <f>ROUND(G57*L57,P4)</f>
        <v>0</v>
      </c>
      <c r="N57" s="25" t="s">
        <v>185</v>
      </c>
      <c r="O57" s="32">
        <f>M57*AA57</f>
        <v>0</v>
      </c>
      <c r="P57" s="1">
        <v>3</v>
      </c>
      <c r="AA57" s="1">
        <f>IF(P57=1,$O$3,IF(P57=2,$O$4,$O$5))</f>
        <v>0</v>
      </c>
    </row>
    <row r="58" ht="25.5">
      <c r="A58" s="1" t="s">
        <v>171</v>
      </c>
      <c r="E58" s="27" t="s">
        <v>2548</v>
      </c>
    </row>
    <row r="59" ht="63.75">
      <c r="A59" s="1" t="s">
        <v>172</v>
      </c>
      <c r="E59" s="33" t="s">
        <v>2549</v>
      </c>
    </row>
    <row r="60">
      <c r="A60" s="1" t="s">
        <v>173</v>
      </c>
      <c r="E60" s="27" t="s">
        <v>167</v>
      </c>
    </row>
    <row r="61" ht="25.5">
      <c r="A61" s="1" t="s">
        <v>165</v>
      </c>
      <c r="B61" s="1">
        <v>19</v>
      </c>
      <c r="C61" s="26" t="s">
        <v>2550</v>
      </c>
      <c r="D61" t="s">
        <v>167</v>
      </c>
      <c r="E61" s="27" t="s">
        <v>2551</v>
      </c>
      <c r="F61" s="28" t="s">
        <v>201</v>
      </c>
      <c r="G61" s="29">
        <v>11</v>
      </c>
      <c r="H61" s="28">
        <v>0.0025400000000000002</v>
      </c>
      <c r="I61" s="30">
        <f>ROUND(G61*H61,P4)</f>
        <v>0</v>
      </c>
      <c r="L61" s="31">
        <v>0</v>
      </c>
      <c r="M61" s="24">
        <f>ROUND(G61*L61,P4)</f>
        <v>0</v>
      </c>
      <c r="N61" s="25" t="s">
        <v>185</v>
      </c>
      <c r="O61" s="32">
        <f>M61*AA61</f>
        <v>0</v>
      </c>
      <c r="P61" s="1">
        <v>3</v>
      </c>
      <c r="AA61" s="1">
        <f>IF(P61=1,$O$3,IF(P61=2,$O$4,$O$5))</f>
        <v>0</v>
      </c>
    </row>
    <row r="62" ht="38.25">
      <c r="A62" s="1" t="s">
        <v>171</v>
      </c>
      <c r="E62" s="27" t="s">
        <v>2552</v>
      </c>
    </row>
    <row r="63" ht="63.75">
      <c r="A63" s="1" t="s">
        <v>172</v>
      </c>
      <c r="E63" s="33" t="s">
        <v>2553</v>
      </c>
    </row>
    <row r="64">
      <c r="A64" s="1" t="s">
        <v>173</v>
      </c>
      <c r="E64" s="27" t="s">
        <v>167</v>
      </c>
    </row>
    <row r="65" ht="25.5">
      <c r="A65" s="1" t="s">
        <v>165</v>
      </c>
      <c r="B65" s="1">
        <v>20</v>
      </c>
      <c r="C65" s="26" t="s">
        <v>2554</v>
      </c>
      <c r="D65" t="s">
        <v>167</v>
      </c>
      <c r="E65" s="27" t="s">
        <v>2555</v>
      </c>
      <c r="F65" s="28" t="s">
        <v>192</v>
      </c>
      <c r="G65" s="29">
        <v>114</v>
      </c>
      <c r="H65" s="28">
        <v>0.0016900000000000001</v>
      </c>
      <c r="I65" s="30">
        <f>ROUND(G65*H65,P4)</f>
        <v>0</v>
      </c>
      <c r="L65" s="31">
        <v>0</v>
      </c>
      <c r="M65" s="24">
        <f>ROUND(G65*L65,P4)</f>
        <v>0</v>
      </c>
      <c r="N65" s="25" t="s">
        <v>185</v>
      </c>
      <c r="O65" s="32">
        <f>M65*AA65</f>
        <v>0</v>
      </c>
      <c r="P65" s="1">
        <v>3</v>
      </c>
      <c r="AA65" s="1">
        <f>IF(P65=1,$O$3,IF(P65=2,$O$4,$O$5))</f>
        <v>0</v>
      </c>
    </row>
    <row r="66" ht="25.5">
      <c r="A66" s="1" t="s">
        <v>171</v>
      </c>
      <c r="E66" s="27" t="s">
        <v>2555</v>
      </c>
    </row>
    <row r="67" ht="51">
      <c r="A67" s="1" t="s">
        <v>172</v>
      </c>
      <c r="E67" s="33" t="s">
        <v>2556</v>
      </c>
    </row>
    <row r="68">
      <c r="A68" s="1" t="s">
        <v>173</v>
      </c>
      <c r="E68" s="27" t="s">
        <v>167</v>
      </c>
    </row>
    <row r="69" ht="25.5">
      <c r="A69" s="1" t="s">
        <v>165</v>
      </c>
      <c r="B69" s="1">
        <v>21</v>
      </c>
      <c r="C69" s="26" t="s">
        <v>2557</v>
      </c>
      <c r="D69" t="s">
        <v>167</v>
      </c>
      <c r="E69" s="27" t="s">
        <v>2558</v>
      </c>
      <c r="F69" s="28" t="s">
        <v>201</v>
      </c>
      <c r="G69" s="29">
        <v>4</v>
      </c>
      <c r="H69" s="28">
        <v>0.00036000000000000002</v>
      </c>
      <c r="I69" s="30">
        <f>ROUND(G69*H69,P4)</f>
        <v>0</v>
      </c>
      <c r="L69" s="31">
        <v>0</v>
      </c>
      <c r="M69" s="24">
        <f>ROUND(G69*L69,P4)</f>
        <v>0</v>
      </c>
      <c r="N69" s="25" t="s">
        <v>185</v>
      </c>
      <c r="O69" s="32">
        <f>M69*AA69</f>
        <v>0</v>
      </c>
      <c r="P69" s="1">
        <v>3</v>
      </c>
      <c r="AA69" s="1">
        <f>IF(P69=1,$O$3,IF(P69=2,$O$4,$O$5))</f>
        <v>0</v>
      </c>
    </row>
    <row r="70" ht="25.5">
      <c r="A70" s="1" t="s">
        <v>171</v>
      </c>
      <c r="E70" s="27" t="s">
        <v>2558</v>
      </c>
    </row>
    <row r="71" ht="51">
      <c r="A71" s="1" t="s">
        <v>172</v>
      </c>
      <c r="E71" s="33" t="s">
        <v>2559</v>
      </c>
    </row>
    <row r="72">
      <c r="A72" s="1" t="s">
        <v>173</v>
      </c>
      <c r="E72" s="27" t="s">
        <v>167</v>
      </c>
    </row>
    <row r="73" ht="25.5">
      <c r="A73" s="1" t="s">
        <v>165</v>
      </c>
      <c r="B73" s="1">
        <v>22</v>
      </c>
      <c r="C73" s="26" t="s">
        <v>2560</v>
      </c>
      <c r="D73" t="s">
        <v>167</v>
      </c>
      <c r="E73" s="27" t="s">
        <v>2561</v>
      </c>
      <c r="F73" s="28" t="s">
        <v>201</v>
      </c>
      <c r="G73" s="29">
        <v>2</v>
      </c>
      <c r="H73" s="28">
        <v>0.00036000000000000002</v>
      </c>
      <c r="I73" s="30">
        <f>ROUND(G73*H73,P4)</f>
        <v>0</v>
      </c>
      <c r="L73" s="31">
        <v>0</v>
      </c>
      <c r="M73" s="24">
        <f>ROUND(G73*L73,P4)</f>
        <v>0</v>
      </c>
      <c r="N73" s="25" t="s">
        <v>185</v>
      </c>
      <c r="O73" s="32">
        <f>M73*AA73</f>
        <v>0</v>
      </c>
      <c r="P73" s="1">
        <v>3</v>
      </c>
      <c r="AA73" s="1">
        <f>IF(P73=1,$O$3,IF(P73=2,$O$4,$O$5))</f>
        <v>0</v>
      </c>
    </row>
    <row r="74" ht="25.5">
      <c r="A74" s="1" t="s">
        <v>171</v>
      </c>
      <c r="E74" s="27" t="s">
        <v>2561</v>
      </c>
    </row>
    <row r="75" ht="51">
      <c r="A75" s="1" t="s">
        <v>172</v>
      </c>
      <c r="E75" s="33" t="s">
        <v>2562</v>
      </c>
    </row>
    <row r="76">
      <c r="A76" s="1" t="s">
        <v>173</v>
      </c>
      <c r="E76" s="27" t="s">
        <v>167</v>
      </c>
    </row>
    <row r="77" ht="25.5">
      <c r="A77" s="1" t="s">
        <v>165</v>
      </c>
      <c r="B77" s="1">
        <v>23</v>
      </c>
      <c r="C77" s="26" t="s">
        <v>2563</v>
      </c>
      <c r="D77" t="s">
        <v>167</v>
      </c>
      <c r="E77" s="27" t="s">
        <v>2564</v>
      </c>
      <c r="F77" s="28" t="s">
        <v>192</v>
      </c>
      <c r="G77" s="29">
        <v>44</v>
      </c>
      <c r="H77" s="28">
        <v>0.0021700000000000001</v>
      </c>
      <c r="I77" s="30">
        <f>ROUND(G77*H77,P4)</f>
        <v>0</v>
      </c>
      <c r="L77" s="31">
        <v>0</v>
      </c>
      <c r="M77" s="24">
        <f>ROUND(G77*L77,P4)</f>
        <v>0</v>
      </c>
      <c r="N77" s="25" t="s">
        <v>185</v>
      </c>
      <c r="O77" s="32">
        <f>M77*AA77</f>
        <v>0</v>
      </c>
      <c r="P77" s="1">
        <v>3</v>
      </c>
      <c r="AA77" s="1">
        <f>IF(P77=1,$O$3,IF(P77=2,$O$4,$O$5))</f>
        <v>0</v>
      </c>
    </row>
    <row r="78" ht="25.5">
      <c r="A78" s="1" t="s">
        <v>171</v>
      </c>
      <c r="E78" s="27" t="s">
        <v>2564</v>
      </c>
    </row>
    <row r="79" ht="51">
      <c r="A79" s="1" t="s">
        <v>172</v>
      </c>
      <c r="E79" s="33" t="s">
        <v>2565</v>
      </c>
    </row>
    <row r="80">
      <c r="A80" s="1" t="s">
        <v>173</v>
      </c>
      <c r="E80" s="27" t="s">
        <v>167</v>
      </c>
    </row>
    <row r="81" ht="25.5">
      <c r="A81" s="1" t="s">
        <v>165</v>
      </c>
      <c r="B81" s="1">
        <v>24</v>
      </c>
      <c r="C81" s="26" t="s">
        <v>2566</v>
      </c>
      <c r="D81" t="s">
        <v>167</v>
      </c>
      <c r="E81" s="27" t="s">
        <v>2567</v>
      </c>
      <c r="F81" s="28" t="s">
        <v>192</v>
      </c>
      <c r="G81" s="29">
        <v>14</v>
      </c>
      <c r="H81" s="28">
        <v>0.0020999999999999999</v>
      </c>
      <c r="I81" s="30">
        <f>ROUND(G81*H81,P4)</f>
        <v>0</v>
      </c>
      <c r="L81" s="31">
        <v>0</v>
      </c>
      <c r="M81" s="24">
        <f>ROUND(G81*L81,P4)</f>
        <v>0</v>
      </c>
      <c r="N81" s="25" t="s">
        <v>185</v>
      </c>
      <c r="O81" s="32">
        <f>M81*AA81</f>
        <v>0</v>
      </c>
      <c r="P81" s="1">
        <v>3</v>
      </c>
      <c r="AA81" s="1">
        <f>IF(P81=1,$O$3,IF(P81=2,$O$4,$O$5))</f>
        <v>0</v>
      </c>
    </row>
    <row r="82" ht="25.5">
      <c r="A82" s="1" t="s">
        <v>171</v>
      </c>
      <c r="E82" s="27" t="s">
        <v>2567</v>
      </c>
    </row>
    <row r="83" ht="51">
      <c r="A83" s="1" t="s">
        <v>172</v>
      </c>
      <c r="E83" s="33" t="s">
        <v>2568</v>
      </c>
    </row>
    <row r="84">
      <c r="A84" s="1" t="s">
        <v>173</v>
      </c>
      <c r="E84" s="27" t="s">
        <v>167</v>
      </c>
    </row>
    <row r="85">
      <c r="A85" s="1" t="s">
        <v>165</v>
      </c>
      <c r="B85" s="1">
        <v>25</v>
      </c>
      <c r="C85" s="26" t="s">
        <v>2569</v>
      </c>
      <c r="D85" t="s">
        <v>167</v>
      </c>
      <c r="E85" s="27" t="s">
        <v>2570</v>
      </c>
      <c r="F85" s="28" t="s">
        <v>936</v>
      </c>
      <c r="G85" s="29">
        <v>118</v>
      </c>
      <c r="H85" s="28">
        <v>0</v>
      </c>
      <c r="I85" s="30">
        <f>ROUND(G85*H85,P4)</f>
        <v>0</v>
      </c>
      <c r="L85" s="31">
        <v>0</v>
      </c>
      <c r="M85" s="24">
        <f>ROUND(G85*L85,P4)</f>
        <v>0</v>
      </c>
      <c r="N85" s="25" t="s">
        <v>170</v>
      </c>
      <c r="O85" s="32">
        <f>M85*AA85</f>
        <v>0</v>
      </c>
      <c r="P85" s="1">
        <v>3</v>
      </c>
      <c r="AA85" s="1">
        <f>IF(P85=1,$O$3,IF(P85=2,$O$4,$O$5))</f>
        <v>0</v>
      </c>
    </row>
    <row r="86">
      <c r="A86" s="1" t="s">
        <v>171</v>
      </c>
      <c r="E86" s="27" t="s">
        <v>2570</v>
      </c>
    </row>
    <row r="87" ht="51">
      <c r="A87" s="1" t="s">
        <v>172</v>
      </c>
      <c r="E87" s="33" t="s">
        <v>2571</v>
      </c>
    </row>
    <row r="88">
      <c r="A88" s="1" t="s">
        <v>173</v>
      </c>
      <c r="E88" s="27" t="s">
        <v>167</v>
      </c>
    </row>
    <row r="89">
      <c r="A89" s="1" t="s">
        <v>165</v>
      </c>
      <c r="B89" s="1">
        <v>26</v>
      </c>
      <c r="C89" s="26" t="s">
        <v>2572</v>
      </c>
      <c r="D89" t="s">
        <v>167</v>
      </c>
      <c r="E89" s="27" t="s">
        <v>2573</v>
      </c>
      <c r="F89" s="28" t="s">
        <v>936</v>
      </c>
      <c r="G89" s="29">
        <v>118</v>
      </c>
      <c r="H89" s="28">
        <v>0</v>
      </c>
      <c r="I89" s="30">
        <f>ROUND(G89*H89,P4)</f>
        <v>0</v>
      </c>
      <c r="L89" s="31">
        <v>0</v>
      </c>
      <c r="M89" s="24">
        <f>ROUND(G89*L89,P4)</f>
        <v>0</v>
      </c>
      <c r="N89" s="25" t="s">
        <v>170</v>
      </c>
      <c r="O89" s="32">
        <f>M89*AA89</f>
        <v>0</v>
      </c>
      <c r="P89" s="1">
        <v>3</v>
      </c>
      <c r="AA89" s="1">
        <f>IF(P89=1,$O$3,IF(P89=2,$O$4,$O$5))</f>
        <v>0</v>
      </c>
    </row>
    <row r="90">
      <c r="A90" s="1" t="s">
        <v>171</v>
      </c>
      <c r="E90" s="27" t="s">
        <v>2573</v>
      </c>
    </row>
    <row r="91" ht="51">
      <c r="A91" s="1" t="s">
        <v>172</v>
      </c>
      <c r="E91" s="33" t="s">
        <v>2571</v>
      </c>
    </row>
    <row r="92">
      <c r="A92" s="1" t="s">
        <v>173</v>
      </c>
      <c r="E92" s="27" t="s">
        <v>167</v>
      </c>
    </row>
    <row r="93">
      <c r="A93" s="1" t="s">
        <v>165</v>
      </c>
      <c r="B93" s="1">
        <v>27</v>
      </c>
      <c r="C93" s="26" t="s">
        <v>2081</v>
      </c>
      <c r="D93" t="s">
        <v>167</v>
      </c>
      <c r="E93" s="27" t="s">
        <v>2574</v>
      </c>
      <c r="F93" s="28" t="s">
        <v>936</v>
      </c>
      <c r="G93" s="29">
        <v>116</v>
      </c>
      <c r="H93" s="28">
        <v>0</v>
      </c>
      <c r="I93" s="30">
        <f>ROUND(G93*H93,P4)</f>
        <v>0</v>
      </c>
      <c r="L93" s="31">
        <v>0</v>
      </c>
      <c r="M93" s="24">
        <f>ROUND(G93*L93,P4)</f>
        <v>0</v>
      </c>
      <c r="N93" s="25" t="s">
        <v>170</v>
      </c>
      <c r="O93" s="32">
        <f>M93*AA93</f>
        <v>0</v>
      </c>
      <c r="P93" s="1">
        <v>3</v>
      </c>
      <c r="AA93" s="1">
        <f>IF(P93=1,$O$3,IF(P93=2,$O$4,$O$5))</f>
        <v>0</v>
      </c>
    </row>
    <row r="94">
      <c r="A94" s="1" t="s">
        <v>171</v>
      </c>
      <c r="E94" s="27" t="s">
        <v>2574</v>
      </c>
    </row>
    <row r="95" ht="51">
      <c r="A95" s="1" t="s">
        <v>172</v>
      </c>
      <c r="E95" s="33" t="s">
        <v>2575</v>
      </c>
    </row>
    <row r="96">
      <c r="A96" s="1" t="s">
        <v>173</v>
      </c>
      <c r="E96" s="27" t="s">
        <v>167</v>
      </c>
    </row>
    <row r="97">
      <c r="A97" s="1" t="s">
        <v>165</v>
      </c>
      <c r="B97" s="1">
        <v>28</v>
      </c>
      <c r="C97" s="26" t="s">
        <v>2576</v>
      </c>
      <c r="D97" t="s">
        <v>167</v>
      </c>
      <c r="E97" s="27" t="s">
        <v>2577</v>
      </c>
      <c r="F97" s="28" t="s">
        <v>936</v>
      </c>
      <c r="G97" s="29">
        <v>32</v>
      </c>
      <c r="H97" s="28">
        <v>0</v>
      </c>
      <c r="I97" s="30">
        <f>ROUND(G97*H97,P4)</f>
        <v>0</v>
      </c>
      <c r="L97" s="31">
        <v>0</v>
      </c>
      <c r="M97" s="24">
        <f>ROUND(G97*L97,P4)</f>
        <v>0</v>
      </c>
      <c r="N97" s="25" t="s">
        <v>170</v>
      </c>
      <c r="O97" s="32">
        <f>M97*AA97</f>
        <v>0</v>
      </c>
      <c r="P97" s="1">
        <v>3</v>
      </c>
      <c r="AA97" s="1">
        <f>IF(P97=1,$O$3,IF(P97=2,$O$4,$O$5))</f>
        <v>0</v>
      </c>
    </row>
    <row r="98">
      <c r="A98" s="1" t="s">
        <v>171</v>
      </c>
      <c r="E98" s="27" t="s">
        <v>2577</v>
      </c>
    </row>
    <row r="99" ht="51">
      <c r="A99" s="1" t="s">
        <v>172</v>
      </c>
      <c r="E99" s="33" t="s">
        <v>2578</v>
      </c>
    </row>
    <row r="100">
      <c r="A100" s="1" t="s">
        <v>173</v>
      </c>
      <c r="E100" s="27" t="s">
        <v>167</v>
      </c>
    </row>
    <row r="101">
      <c r="A101" s="1" t="s">
        <v>165</v>
      </c>
      <c r="B101" s="1">
        <v>29</v>
      </c>
      <c r="C101" s="26" t="s">
        <v>2579</v>
      </c>
      <c r="D101" t="s">
        <v>167</v>
      </c>
      <c r="E101" s="27" t="s">
        <v>2580</v>
      </c>
      <c r="F101" s="28" t="s">
        <v>936</v>
      </c>
      <c r="G101" s="29">
        <v>30</v>
      </c>
      <c r="H101" s="28">
        <v>0</v>
      </c>
      <c r="I101" s="30">
        <f>ROUND(G101*H101,P4)</f>
        <v>0</v>
      </c>
      <c r="L101" s="31">
        <v>0</v>
      </c>
      <c r="M101" s="24">
        <f>ROUND(G101*L101,P4)</f>
        <v>0</v>
      </c>
      <c r="N101" s="25" t="s">
        <v>170</v>
      </c>
      <c r="O101" s="32">
        <f>M101*AA101</f>
        <v>0</v>
      </c>
      <c r="P101" s="1">
        <v>3</v>
      </c>
      <c r="AA101" s="1">
        <f>IF(P101=1,$O$3,IF(P101=2,$O$4,$O$5))</f>
        <v>0</v>
      </c>
    </row>
    <row r="102">
      <c r="A102" s="1" t="s">
        <v>171</v>
      </c>
      <c r="E102" s="27" t="s">
        <v>2580</v>
      </c>
    </row>
    <row r="103" ht="51">
      <c r="A103" s="1" t="s">
        <v>172</v>
      </c>
      <c r="E103" s="33" t="s">
        <v>2581</v>
      </c>
    </row>
    <row r="104">
      <c r="A104" s="1" t="s">
        <v>173</v>
      </c>
      <c r="E104" s="27" t="s">
        <v>167</v>
      </c>
    </row>
    <row r="105">
      <c r="A105" s="1" t="s">
        <v>165</v>
      </c>
      <c r="B105" s="1">
        <v>30</v>
      </c>
      <c r="C105" s="26" t="s">
        <v>2582</v>
      </c>
      <c r="D105" t="s">
        <v>167</v>
      </c>
      <c r="E105" s="27" t="s">
        <v>2583</v>
      </c>
      <c r="F105" s="28" t="s">
        <v>936</v>
      </c>
      <c r="G105" s="29">
        <v>16</v>
      </c>
      <c r="H105" s="28">
        <v>0</v>
      </c>
      <c r="I105" s="30">
        <f>ROUND(G105*H105,P4)</f>
        <v>0</v>
      </c>
      <c r="L105" s="31">
        <v>0</v>
      </c>
      <c r="M105" s="24">
        <f>ROUND(G105*L105,P4)</f>
        <v>0</v>
      </c>
      <c r="N105" s="25" t="s">
        <v>170</v>
      </c>
      <c r="O105" s="32">
        <f>M105*AA105</f>
        <v>0</v>
      </c>
      <c r="P105" s="1">
        <v>3</v>
      </c>
      <c r="AA105" s="1">
        <f>IF(P105=1,$O$3,IF(P105=2,$O$4,$O$5))</f>
        <v>0</v>
      </c>
    </row>
    <row r="106">
      <c r="A106" s="1" t="s">
        <v>171</v>
      </c>
      <c r="E106" s="27" t="s">
        <v>2583</v>
      </c>
    </row>
    <row r="107" ht="51">
      <c r="A107" s="1" t="s">
        <v>172</v>
      </c>
      <c r="E107" s="33" t="s">
        <v>2584</v>
      </c>
    </row>
    <row r="108">
      <c r="A108" s="1" t="s">
        <v>173</v>
      </c>
      <c r="E108" s="27" t="s">
        <v>167</v>
      </c>
    </row>
    <row r="109">
      <c r="A109" s="1" t="s">
        <v>165</v>
      </c>
      <c r="B109" s="1">
        <v>31</v>
      </c>
      <c r="C109" s="26" t="s">
        <v>2585</v>
      </c>
      <c r="D109" t="s">
        <v>167</v>
      </c>
      <c r="E109" s="27" t="s">
        <v>2586</v>
      </c>
      <c r="F109" s="28" t="s">
        <v>936</v>
      </c>
      <c r="G109" s="29">
        <v>16</v>
      </c>
      <c r="H109" s="28">
        <v>0</v>
      </c>
      <c r="I109" s="30">
        <f>ROUND(G109*H109,P4)</f>
        <v>0</v>
      </c>
      <c r="L109" s="31">
        <v>0</v>
      </c>
      <c r="M109" s="24">
        <f>ROUND(G109*L109,P4)</f>
        <v>0</v>
      </c>
      <c r="N109" s="25" t="s">
        <v>170</v>
      </c>
      <c r="O109" s="32">
        <f>M109*AA109</f>
        <v>0</v>
      </c>
      <c r="P109" s="1">
        <v>3</v>
      </c>
      <c r="AA109" s="1">
        <f>IF(P109=1,$O$3,IF(P109=2,$O$4,$O$5))</f>
        <v>0</v>
      </c>
    </row>
    <row r="110">
      <c r="A110" s="1" t="s">
        <v>171</v>
      </c>
      <c r="E110" s="27" t="s">
        <v>2586</v>
      </c>
    </row>
    <row r="111" ht="51">
      <c r="A111" s="1" t="s">
        <v>172</v>
      </c>
      <c r="E111" s="33" t="s">
        <v>2584</v>
      </c>
    </row>
    <row r="112">
      <c r="A112" s="1" t="s">
        <v>173</v>
      </c>
      <c r="E112" s="27" t="s">
        <v>167</v>
      </c>
    </row>
    <row r="113">
      <c r="A113" s="1" t="s">
        <v>165</v>
      </c>
      <c r="B113" s="1">
        <v>32</v>
      </c>
      <c r="C113" s="26" t="s">
        <v>2587</v>
      </c>
      <c r="D113" t="s">
        <v>167</v>
      </c>
      <c r="E113" s="27" t="s">
        <v>2588</v>
      </c>
      <c r="F113" s="28" t="s">
        <v>936</v>
      </c>
      <c r="G113" s="29">
        <v>5</v>
      </c>
      <c r="H113" s="28">
        <v>0</v>
      </c>
      <c r="I113" s="30">
        <f>ROUND(G113*H113,P4)</f>
        <v>0</v>
      </c>
      <c r="L113" s="31">
        <v>0</v>
      </c>
      <c r="M113" s="24">
        <f>ROUND(G113*L113,P4)</f>
        <v>0</v>
      </c>
      <c r="N113" s="25" t="s">
        <v>170</v>
      </c>
      <c r="O113" s="32">
        <f>M113*AA113</f>
        <v>0</v>
      </c>
      <c r="P113" s="1">
        <v>3</v>
      </c>
      <c r="AA113" s="1">
        <f>IF(P113=1,$O$3,IF(P113=2,$O$4,$O$5))</f>
        <v>0</v>
      </c>
    </row>
    <row r="114">
      <c r="A114" s="1" t="s">
        <v>171</v>
      </c>
      <c r="E114" s="27" t="s">
        <v>2588</v>
      </c>
    </row>
    <row r="115" ht="51">
      <c r="A115" s="1" t="s">
        <v>172</v>
      </c>
      <c r="E115" s="33" t="s">
        <v>2589</v>
      </c>
    </row>
    <row r="116">
      <c r="A116" s="1" t="s">
        <v>173</v>
      </c>
      <c r="E116" s="27" t="s">
        <v>167</v>
      </c>
    </row>
    <row r="117">
      <c r="A117" s="1" t="s">
        <v>165</v>
      </c>
      <c r="B117" s="1">
        <v>33</v>
      </c>
      <c r="C117" s="26" t="s">
        <v>2590</v>
      </c>
      <c r="D117" t="s">
        <v>167</v>
      </c>
      <c r="E117" s="27" t="s">
        <v>2591</v>
      </c>
      <c r="F117" s="28" t="s">
        <v>936</v>
      </c>
      <c r="G117" s="29">
        <v>16</v>
      </c>
      <c r="H117" s="28">
        <v>0</v>
      </c>
      <c r="I117" s="30">
        <f>ROUND(G117*H117,P4)</f>
        <v>0</v>
      </c>
      <c r="L117" s="31">
        <v>0</v>
      </c>
      <c r="M117" s="24">
        <f>ROUND(G117*L117,P4)</f>
        <v>0</v>
      </c>
      <c r="N117" s="25" t="s">
        <v>170</v>
      </c>
      <c r="O117" s="32">
        <f>M117*AA117</f>
        <v>0</v>
      </c>
      <c r="P117" s="1">
        <v>3</v>
      </c>
      <c r="AA117" s="1">
        <f>IF(P117=1,$O$3,IF(P117=2,$O$4,$O$5))</f>
        <v>0</v>
      </c>
    </row>
    <row r="118">
      <c r="A118" s="1" t="s">
        <v>171</v>
      </c>
      <c r="E118" s="27" t="s">
        <v>2591</v>
      </c>
    </row>
    <row r="119" ht="51">
      <c r="A119" s="1" t="s">
        <v>172</v>
      </c>
      <c r="E119" s="33" t="s">
        <v>2592</v>
      </c>
    </row>
    <row r="120">
      <c r="A120" s="1" t="s">
        <v>173</v>
      </c>
      <c r="E120" s="27" t="s">
        <v>167</v>
      </c>
    </row>
    <row r="121">
      <c r="A121" s="1" t="s">
        <v>165</v>
      </c>
      <c r="B121" s="1">
        <v>34</v>
      </c>
      <c r="C121" s="26" t="s">
        <v>2593</v>
      </c>
      <c r="D121" t="s">
        <v>167</v>
      </c>
      <c r="E121" s="27" t="s">
        <v>2594</v>
      </c>
      <c r="F121" s="28" t="s">
        <v>936</v>
      </c>
      <c r="G121" s="29">
        <v>108</v>
      </c>
      <c r="H121" s="28">
        <v>0</v>
      </c>
      <c r="I121" s="30">
        <f>ROUND(G121*H121,P4)</f>
        <v>0</v>
      </c>
      <c r="L121" s="31">
        <v>0</v>
      </c>
      <c r="M121" s="24">
        <f>ROUND(G121*L121,P4)</f>
        <v>0</v>
      </c>
      <c r="N121" s="25" t="s">
        <v>170</v>
      </c>
      <c r="O121" s="32">
        <f>M121*AA121</f>
        <v>0</v>
      </c>
      <c r="P121" s="1">
        <v>3</v>
      </c>
      <c r="AA121" s="1">
        <f>IF(P121=1,$O$3,IF(P121=2,$O$4,$O$5))</f>
        <v>0</v>
      </c>
    </row>
    <row r="122">
      <c r="A122" s="1" t="s">
        <v>171</v>
      </c>
      <c r="E122" s="27" t="s">
        <v>2594</v>
      </c>
    </row>
    <row r="123" ht="51">
      <c r="A123" s="1" t="s">
        <v>172</v>
      </c>
      <c r="E123" s="33" t="s">
        <v>2595</v>
      </c>
    </row>
    <row r="124">
      <c r="A124" s="1" t="s">
        <v>173</v>
      </c>
      <c r="E124" s="27" t="s">
        <v>167</v>
      </c>
    </row>
    <row r="125">
      <c r="A125" s="1" t="s">
        <v>165</v>
      </c>
      <c r="B125" s="1">
        <v>35</v>
      </c>
      <c r="C125" s="26" t="s">
        <v>2596</v>
      </c>
      <c r="D125" t="s">
        <v>167</v>
      </c>
      <c r="E125" s="27" t="s">
        <v>2597</v>
      </c>
      <c r="F125" s="28" t="s">
        <v>936</v>
      </c>
      <c r="G125" s="29">
        <v>90</v>
      </c>
      <c r="H125" s="28">
        <v>0</v>
      </c>
      <c r="I125" s="30">
        <f>ROUND(G125*H125,P4)</f>
        <v>0</v>
      </c>
      <c r="L125" s="31">
        <v>0</v>
      </c>
      <c r="M125" s="24">
        <f>ROUND(G125*L125,P4)</f>
        <v>0</v>
      </c>
      <c r="N125" s="25" t="s">
        <v>170</v>
      </c>
      <c r="O125" s="32">
        <f>M125*AA125</f>
        <v>0</v>
      </c>
      <c r="P125" s="1">
        <v>3</v>
      </c>
      <c r="AA125" s="1">
        <f>IF(P125=1,$O$3,IF(P125=2,$O$4,$O$5))</f>
        <v>0</v>
      </c>
    </row>
    <row r="126">
      <c r="A126" s="1" t="s">
        <v>171</v>
      </c>
      <c r="E126" s="27" t="s">
        <v>2597</v>
      </c>
    </row>
    <row r="127" ht="51">
      <c r="A127" s="1" t="s">
        <v>172</v>
      </c>
      <c r="E127" s="33" t="s">
        <v>2598</v>
      </c>
    </row>
    <row r="128">
      <c r="A128" s="1" t="s">
        <v>173</v>
      </c>
      <c r="E128" s="27" t="s">
        <v>167</v>
      </c>
    </row>
    <row r="129">
      <c r="A129" s="1" t="s">
        <v>165</v>
      </c>
      <c r="B129" s="1">
        <v>36</v>
      </c>
      <c r="C129" s="26" t="s">
        <v>2599</v>
      </c>
      <c r="D129" t="s">
        <v>167</v>
      </c>
      <c r="E129" s="27" t="s">
        <v>2600</v>
      </c>
      <c r="F129" s="28" t="s">
        <v>936</v>
      </c>
      <c r="G129" s="29">
        <v>22</v>
      </c>
      <c r="H129" s="28">
        <v>0</v>
      </c>
      <c r="I129" s="30">
        <f>ROUND(G129*H129,P4)</f>
        <v>0</v>
      </c>
      <c r="L129" s="31">
        <v>0</v>
      </c>
      <c r="M129" s="24">
        <f>ROUND(G129*L129,P4)</f>
        <v>0</v>
      </c>
      <c r="N129" s="25" t="s">
        <v>170</v>
      </c>
      <c r="O129" s="32">
        <f>M129*AA129</f>
        <v>0</v>
      </c>
      <c r="P129" s="1">
        <v>3</v>
      </c>
      <c r="AA129" s="1">
        <f>IF(P129=1,$O$3,IF(P129=2,$O$4,$O$5))</f>
        <v>0</v>
      </c>
    </row>
    <row r="130">
      <c r="A130" s="1" t="s">
        <v>171</v>
      </c>
      <c r="E130" s="27" t="s">
        <v>2600</v>
      </c>
    </row>
    <row r="131" ht="51">
      <c r="A131" s="1" t="s">
        <v>172</v>
      </c>
      <c r="E131" s="33" t="s">
        <v>2601</v>
      </c>
    </row>
    <row r="132">
      <c r="A132" s="1" t="s">
        <v>173</v>
      </c>
      <c r="E132" s="27" t="s">
        <v>167</v>
      </c>
    </row>
    <row r="133">
      <c r="A133" s="1" t="s">
        <v>165</v>
      </c>
      <c r="B133" s="1">
        <v>37</v>
      </c>
      <c r="C133" s="26" t="s">
        <v>2602</v>
      </c>
      <c r="D133" t="s">
        <v>167</v>
      </c>
      <c r="E133" s="27" t="s">
        <v>2603</v>
      </c>
      <c r="F133" s="28" t="s">
        <v>936</v>
      </c>
      <c r="G133" s="29">
        <v>42</v>
      </c>
      <c r="H133" s="28">
        <v>0</v>
      </c>
      <c r="I133" s="30">
        <f>ROUND(G133*H133,P4)</f>
        <v>0</v>
      </c>
      <c r="L133" s="31">
        <v>0</v>
      </c>
      <c r="M133" s="24">
        <f>ROUND(G133*L133,P4)</f>
        <v>0</v>
      </c>
      <c r="N133" s="25" t="s">
        <v>170</v>
      </c>
      <c r="O133" s="32">
        <f>M133*AA133</f>
        <v>0</v>
      </c>
      <c r="P133" s="1">
        <v>3</v>
      </c>
      <c r="AA133" s="1">
        <f>IF(P133=1,$O$3,IF(P133=2,$O$4,$O$5))</f>
        <v>0</v>
      </c>
    </row>
    <row r="134">
      <c r="A134" s="1" t="s">
        <v>171</v>
      </c>
      <c r="E134" s="27" t="s">
        <v>2603</v>
      </c>
    </row>
    <row r="135" ht="51">
      <c r="A135" s="1" t="s">
        <v>172</v>
      </c>
      <c r="E135" s="33" t="s">
        <v>2604</v>
      </c>
    </row>
    <row r="136">
      <c r="A136" s="1" t="s">
        <v>173</v>
      </c>
      <c r="E136" s="27" t="s">
        <v>167</v>
      </c>
    </row>
    <row r="137">
      <c r="A137" s="1" t="s">
        <v>165</v>
      </c>
      <c r="B137" s="1">
        <v>38</v>
      </c>
      <c r="C137" s="26" t="s">
        <v>2605</v>
      </c>
      <c r="D137" t="s">
        <v>167</v>
      </c>
      <c r="E137" s="27" t="s">
        <v>2606</v>
      </c>
      <c r="F137" s="28" t="s">
        <v>936</v>
      </c>
      <c r="G137" s="29">
        <v>30</v>
      </c>
      <c r="H137" s="28">
        <v>0</v>
      </c>
      <c r="I137" s="30">
        <f>ROUND(G137*H137,P4)</f>
        <v>0</v>
      </c>
      <c r="L137" s="31">
        <v>0</v>
      </c>
      <c r="M137" s="24">
        <f>ROUND(G137*L137,P4)</f>
        <v>0</v>
      </c>
      <c r="N137" s="25" t="s">
        <v>170</v>
      </c>
      <c r="O137" s="32">
        <f>M137*AA137</f>
        <v>0</v>
      </c>
      <c r="P137" s="1">
        <v>3</v>
      </c>
      <c r="AA137" s="1">
        <f>IF(P137=1,$O$3,IF(P137=2,$O$4,$O$5))</f>
        <v>0</v>
      </c>
    </row>
    <row r="138">
      <c r="A138" s="1" t="s">
        <v>171</v>
      </c>
      <c r="E138" s="27" t="s">
        <v>2606</v>
      </c>
    </row>
    <row r="139" ht="51">
      <c r="A139" s="1" t="s">
        <v>172</v>
      </c>
      <c r="E139" s="33" t="s">
        <v>2607</v>
      </c>
    </row>
    <row r="140">
      <c r="A140" s="1" t="s">
        <v>173</v>
      </c>
      <c r="E140" s="27" t="s">
        <v>167</v>
      </c>
    </row>
    <row r="141">
      <c r="A141" s="1" t="s">
        <v>165</v>
      </c>
      <c r="B141" s="1">
        <v>39</v>
      </c>
      <c r="C141" s="26" t="s">
        <v>2608</v>
      </c>
      <c r="D141" t="s">
        <v>167</v>
      </c>
      <c r="E141" s="27" t="s">
        <v>2609</v>
      </c>
      <c r="F141" s="28" t="s">
        <v>936</v>
      </c>
      <c r="G141" s="29">
        <v>30</v>
      </c>
      <c r="H141" s="28">
        <v>0</v>
      </c>
      <c r="I141" s="30">
        <f>ROUND(G141*H141,P4)</f>
        <v>0</v>
      </c>
      <c r="L141" s="31">
        <v>0</v>
      </c>
      <c r="M141" s="24">
        <f>ROUND(G141*L141,P4)</f>
        <v>0</v>
      </c>
      <c r="N141" s="25" t="s">
        <v>170</v>
      </c>
      <c r="O141" s="32">
        <f>M141*AA141</f>
        <v>0</v>
      </c>
      <c r="P141" s="1">
        <v>3</v>
      </c>
      <c r="AA141" s="1">
        <f>IF(P141=1,$O$3,IF(P141=2,$O$4,$O$5))</f>
        <v>0</v>
      </c>
    </row>
    <row r="142">
      <c r="A142" s="1" t="s">
        <v>171</v>
      </c>
      <c r="E142" s="27" t="s">
        <v>2609</v>
      </c>
    </row>
    <row r="143" ht="51">
      <c r="A143" s="1" t="s">
        <v>172</v>
      </c>
      <c r="E143" s="33" t="s">
        <v>2610</v>
      </c>
    </row>
    <row r="144">
      <c r="A144" s="1" t="s">
        <v>173</v>
      </c>
      <c r="E144" s="27" t="s">
        <v>167</v>
      </c>
    </row>
    <row r="145">
      <c r="A145" s="1" t="s">
        <v>165</v>
      </c>
      <c r="B145" s="1">
        <v>40</v>
      </c>
      <c r="C145" s="26" t="s">
        <v>2611</v>
      </c>
      <c r="D145" t="s">
        <v>167</v>
      </c>
      <c r="E145" s="27" t="s">
        <v>2612</v>
      </c>
      <c r="F145" s="28" t="s">
        <v>936</v>
      </c>
      <c r="G145" s="29">
        <v>27</v>
      </c>
      <c r="H145" s="28">
        <v>0</v>
      </c>
      <c r="I145" s="30">
        <f>ROUND(G145*H145,P4)</f>
        <v>0</v>
      </c>
      <c r="L145" s="31">
        <v>0</v>
      </c>
      <c r="M145" s="24">
        <f>ROUND(G145*L145,P4)</f>
        <v>0</v>
      </c>
      <c r="N145" s="25" t="s">
        <v>170</v>
      </c>
      <c r="O145" s="32">
        <f>M145*AA145</f>
        <v>0</v>
      </c>
      <c r="P145" s="1">
        <v>3</v>
      </c>
      <c r="AA145" s="1">
        <f>IF(P145=1,$O$3,IF(P145=2,$O$4,$O$5))</f>
        <v>0</v>
      </c>
    </row>
    <row r="146">
      <c r="A146" s="1" t="s">
        <v>171</v>
      </c>
      <c r="E146" s="27" t="s">
        <v>2612</v>
      </c>
    </row>
    <row r="147" ht="51">
      <c r="A147" s="1" t="s">
        <v>172</v>
      </c>
      <c r="E147" s="33" t="s">
        <v>2613</v>
      </c>
    </row>
    <row r="148">
      <c r="A148" s="1" t="s">
        <v>173</v>
      </c>
      <c r="E148" s="27" t="s">
        <v>167</v>
      </c>
    </row>
    <row r="149">
      <c r="A149" s="1" t="s">
        <v>165</v>
      </c>
      <c r="B149" s="1">
        <v>41</v>
      </c>
      <c r="C149" s="26" t="s">
        <v>2614</v>
      </c>
      <c r="D149" t="s">
        <v>167</v>
      </c>
      <c r="E149" s="27" t="s">
        <v>2615</v>
      </c>
      <c r="F149" s="28" t="s">
        <v>936</v>
      </c>
      <c r="G149" s="29">
        <v>14</v>
      </c>
      <c r="H149" s="28">
        <v>0</v>
      </c>
      <c r="I149" s="30">
        <f>ROUND(G149*H149,P4)</f>
        <v>0</v>
      </c>
      <c r="L149" s="31">
        <v>0</v>
      </c>
      <c r="M149" s="24">
        <f>ROUND(G149*L149,P4)</f>
        <v>0</v>
      </c>
      <c r="N149" s="25" t="s">
        <v>170</v>
      </c>
      <c r="O149" s="32">
        <f>M149*AA149</f>
        <v>0</v>
      </c>
      <c r="P149" s="1">
        <v>3</v>
      </c>
      <c r="AA149" s="1">
        <f>IF(P149=1,$O$3,IF(P149=2,$O$4,$O$5))</f>
        <v>0</v>
      </c>
    </row>
    <row r="150">
      <c r="A150" s="1" t="s">
        <v>171</v>
      </c>
      <c r="E150" s="27" t="s">
        <v>2615</v>
      </c>
    </row>
    <row r="151" ht="51">
      <c r="A151" s="1" t="s">
        <v>172</v>
      </c>
      <c r="E151" s="33" t="s">
        <v>2616</v>
      </c>
    </row>
    <row r="152">
      <c r="A152" s="1" t="s">
        <v>173</v>
      </c>
      <c r="E152" s="27" t="s">
        <v>167</v>
      </c>
    </row>
    <row r="153">
      <c r="A153" s="1" t="s">
        <v>165</v>
      </c>
      <c r="B153" s="1">
        <v>42</v>
      </c>
      <c r="C153" s="26" t="s">
        <v>2617</v>
      </c>
      <c r="D153" t="s">
        <v>167</v>
      </c>
      <c r="E153" s="27" t="s">
        <v>2618</v>
      </c>
      <c r="F153" s="28" t="s">
        <v>936</v>
      </c>
      <c r="G153" s="29">
        <v>14</v>
      </c>
      <c r="H153" s="28">
        <v>0</v>
      </c>
      <c r="I153" s="30">
        <f>ROUND(G153*H153,P4)</f>
        <v>0</v>
      </c>
      <c r="L153" s="31">
        <v>0</v>
      </c>
      <c r="M153" s="24">
        <f>ROUND(G153*L153,P4)</f>
        <v>0</v>
      </c>
      <c r="N153" s="25" t="s">
        <v>170</v>
      </c>
      <c r="O153" s="32">
        <f>M153*AA153</f>
        <v>0</v>
      </c>
      <c r="P153" s="1">
        <v>3</v>
      </c>
      <c r="AA153" s="1">
        <f>IF(P153=1,$O$3,IF(P153=2,$O$4,$O$5))</f>
        <v>0</v>
      </c>
    </row>
    <row r="154">
      <c r="A154" s="1" t="s">
        <v>171</v>
      </c>
      <c r="E154" s="27" t="s">
        <v>2618</v>
      </c>
    </row>
    <row r="155" ht="51">
      <c r="A155" s="1" t="s">
        <v>172</v>
      </c>
      <c r="E155" s="33" t="s">
        <v>2619</v>
      </c>
    </row>
    <row r="156">
      <c r="A156" s="1" t="s">
        <v>173</v>
      </c>
      <c r="E156" s="27" t="s">
        <v>167</v>
      </c>
    </row>
    <row r="157">
      <c r="A157" s="1" t="s">
        <v>165</v>
      </c>
      <c r="B157" s="1">
        <v>43</v>
      </c>
      <c r="C157" s="26" t="s">
        <v>2620</v>
      </c>
      <c r="D157" t="s">
        <v>167</v>
      </c>
      <c r="E157" s="27" t="s">
        <v>2621</v>
      </c>
      <c r="F157" s="28" t="s">
        <v>936</v>
      </c>
      <c r="G157" s="29">
        <v>16</v>
      </c>
      <c r="H157" s="28">
        <v>0</v>
      </c>
      <c r="I157" s="30">
        <f>ROUND(G157*H157,P4)</f>
        <v>0</v>
      </c>
      <c r="L157" s="31">
        <v>0</v>
      </c>
      <c r="M157" s="24">
        <f>ROUND(G157*L157,P4)</f>
        <v>0</v>
      </c>
      <c r="N157" s="25" t="s">
        <v>170</v>
      </c>
      <c r="O157" s="32">
        <f>M157*AA157</f>
        <v>0</v>
      </c>
      <c r="P157" s="1">
        <v>3</v>
      </c>
      <c r="AA157" s="1">
        <f>IF(P157=1,$O$3,IF(P157=2,$O$4,$O$5))</f>
        <v>0</v>
      </c>
    </row>
    <row r="158">
      <c r="A158" s="1" t="s">
        <v>171</v>
      </c>
      <c r="E158" s="27" t="s">
        <v>2621</v>
      </c>
    </row>
    <row r="159" ht="51">
      <c r="A159" s="1" t="s">
        <v>172</v>
      </c>
      <c r="E159" s="33" t="s">
        <v>2622</v>
      </c>
    </row>
    <row r="160">
      <c r="A160" s="1" t="s">
        <v>173</v>
      </c>
      <c r="E160" s="27" t="s">
        <v>167</v>
      </c>
    </row>
    <row r="161">
      <c r="A161" s="1" t="s">
        <v>165</v>
      </c>
      <c r="B161" s="1">
        <v>44</v>
      </c>
      <c r="C161" s="26" t="s">
        <v>2623</v>
      </c>
      <c r="D161" t="s">
        <v>167</v>
      </c>
      <c r="E161" s="27" t="s">
        <v>2624</v>
      </c>
      <c r="F161" s="28" t="s">
        <v>936</v>
      </c>
      <c r="G161" s="29">
        <v>18</v>
      </c>
      <c r="H161" s="28">
        <v>0</v>
      </c>
      <c r="I161" s="30">
        <f>ROUND(G161*H161,P4)</f>
        <v>0</v>
      </c>
      <c r="L161" s="31">
        <v>0</v>
      </c>
      <c r="M161" s="24">
        <f>ROUND(G161*L161,P4)</f>
        <v>0</v>
      </c>
      <c r="N161" s="25" t="s">
        <v>170</v>
      </c>
      <c r="O161" s="32">
        <f>M161*AA161</f>
        <v>0</v>
      </c>
      <c r="P161" s="1">
        <v>3</v>
      </c>
      <c r="AA161" s="1">
        <f>IF(P161=1,$O$3,IF(P161=2,$O$4,$O$5))</f>
        <v>0</v>
      </c>
    </row>
    <row r="162">
      <c r="A162" s="1" t="s">
        <v>171</v>
      </c>
      <c r="E162" s="27" t="s">
        <v>2624</v>
      </c>
    </row>
    <row r="163" ht="51">
      <c r="A163" s="1" t="s">
        <v>172</v>
      </c>
      <c r="E163" s="33" t="s">
        <v>2625</v>
      </c>
    </row>
    <row r="164">
      <c r="A164" s="1" t="s">
        <v>173</v>
      </c>
      <c r="E164" s="27" t="s">
        <v>167</v>
      </c>
    </row>
    <row r="165">
      <c r="A165" s="1" t="s">
        <v>165</v>
      </c>
      <c r="B165" s="1">
        <v>45</v>
      </c>
      <c r="C165" s="26" t="s">
        <v>2626</v>
      </c>
      <c r="D165" t="s">
        <v>167</v>
      </c>
      <c r="E165" s="27" t="s">
        <v>2627</v>
      </c>
      <c r="F165" s="28" t="s">
        <v>936</v>
      </c>
      <c r="G165" s="29">
        <v>18</v>
      </c>
      <c r="H165" s="28">
        <v>0</v>
      </c>
      <c r="I165" s="30">
        <f>ROUND(G165*H165,P4)</f>
        <v>0</v>
      </c>
      <c r="L165" s="31">
        <v>0</v>
      </c>
      <c r="M165" s="24">
        <f>ROUND(G165*L165,P4)</f>
        <v>0</v>
      </c>
      <c r="N165" s="25" t="s">
        <v>170</v>
      </c>
      <c r="O165" s="32">
        <f>M165*AA165</f>
        <v>0</v>
      </c>
      <c r="P165" s="1">
        <v>3</v>
      </c>
      <c r="AA165" s="1">
        <f>IF(P165=1,$O$3,IF(P165=2,$O$4,$O$5))</f>
        <v>0</v>
      </c>
    </row>
    <row r="166">
      <c r="A166" s="1" t="s">
        <v>171</v>
      </c>
      <c r="E166" s="27" t="s">
        <v>2627</v>
      </c>
    </row>
    <row r="167" ht="51">
      <c r="A167" s="1" t="s">
        <v>172</v>
      </c>
      <c r="E167" s="33" t="s">
        <v>2628</v>
      </c>
    </row>
    <row r="168">
      <c r="A168" s="1" t="s">
        <v>173</v>
      </c>
      <c r="E168" s="27" t="s">
        <v>167</v>
      </c>
    </row>
    <row r="169">
      <c r="A169" s="1" t="s">
        <v>165</v>
      </c>
      <c r="B169" s="1">
        <v>46</v>
      </c>
      <c r="C169" s="26" t="s">
        <v>2629</v>
      </c>
      <c r="D169" t="s">
        <v>167</v>
      </c>
      <c r="E169" s="27" t="s">
        <v>2630</v>
      </c>
      <c r="F169" s="28" t="s">
        <v>936</v>
      </c>
      <c r="G169" s="29">
        <v>8</v>
      </c>
      <c r="H169" s="28">
        <v>0</v>
      </c>
      <c r="I169" s="30">
        <f>ROUND(G169*H169,P4)</f>
        <v>0</v>
      </c>
      <c r="L169" s="31">
        <v>0</v>
      </c>
      <c r="M169" s="24">
        <f>ROUND(G169*L169,P4)</f>
        <v>0</v>
      </c>
      <c r="N169" s="25" t="s">
        <v>170</v>
      </c>
      <c r="O169" s="32">
        <f>M169*AA169</f>
        <v>0</v>
      </c>
      <c r="P169" s="1">
        <v>3</v>
      </c>
      <c r="AA169" s="1">
        <f>IF(P169=1,$O$3,IF(P169=2,$O$4,$O$5))</f>
        <v>0</v>
      </c>
    </row>
    <row r="170">
      <c r="A170" s="1" t="s">
        <v>171</v>
      </c>
      <c r="E170" s="27" t="s">
        <v>2630</v>
      </c>
    </row>
    <row r="171" ht="51">
      <c r="A171" s="1" t="s">
        <v>172</v>
      </c>
      <c r="E171" s="33" t="s">
        <v>2631</v>
      </c>
    </row>
    <row r="172">
      <c r="A172" s="1" t="s">
        <v>173</v>
      </c>
      <c r="E172" s="27" t="s">
        <v>167</v>
      </c>
    </row>
    <row r="173">
      <c r="A173" s="1" t="s">
        <v>165</v>
      </c>
      <c r="B173" s="1">
        <v>47</v>
      </c>
      <c r="C173" s="26" t="s">
        <v>2632</v>
      </c>
      <c r="D173" t="s">
        <v>167</v>
      </c>
      <c r="E173" s="27" t="s">
        <v>2633</v>
      </c>
      <c r="F173" s="28" t="s">
        <v>936</v>
      </c>
      <c r="G173" s="29">
        <v>8</v>
      </c>
      <c r="H173" s="28">
        <v>0</v>
      </c>
      <c r="I173" s="30">
        <f>ROUND(G173*H173,P4)</f>
        <v>0</v>
      </c>
      <c r="L173" s="31">
        <v>0</v>
      </c>
      <c r="M173" s="24">
        <f>ROUND(G173*L173,P4)</f>
        <v>0</v>
      </c>
      <c r="N173" s="25" t="s">
        <v>170</v>
      </c>
      <c r="O173" s="32">
        <f>M173*AA173</f>
        <v>0</v>
      </c>
      <c r="P173" s="1">
        <v>3</v>
      </c>
      <c r="AA173" s="1">
        <f>IF(P173=1,$O$3,IF(P173=2,$O$4,$O$5))</f>
        <v>0</v>
      </c>
    </row>
    <row r="174">
      <c r="A174" s="1" t="s">
        <v>171</v>
      </c>
      <c r="E174" s="27" t="s">
        <v>2633</v>
      </c>
    </row>
    <row r="175" ht="51">
      <c r="A175" s="1" t="s">
        <v>172</v>
      </c>
      <c r="E175" s="33" t="s">
        <v>2634</v>
      </c>
    </row>
    <row r="176">
      <c r="A176" s="1" t="s">
        <v>173</v>
      </c>
      <c r="E176" s="27" t="s">
        <v>167</v>
      </c>
    </row>
    <row r="177">
      <c r="A177" s="1" t="s">
        <v>165</v>
      </c>
      <c r="B177" s="1">
        <v>48</v>
      </c>
      <c r="C177" s="26" t="s">
        <v>2635</v>
      </c>
      <c r="D177" t="s">
        <v>167</v>
      </c>
      <c r="E177" s="27" t="s">
        <v>2636</v>
      </c>
      <c r="F177" s="28" t="s">
        <v>936</v>
      </c>
      <c r="G177" s="29">
        <v>280</v>
      </c>
      <c r="H177" s="28">
        <v>0</v>
      </c>
      <c r="I177" s="30">
        <f>ROUND(G177*H177,P4)</f>
        <v>0</v>
      </c>
      <c r="L177" s="31">
        <v>0</v>
      </c>
      <c r="M177" s="24">
        <f>ROUND(G177*L177,P4)</f>
        <v>0</v>
      </c>
      <c r="N177" s="25" t="s">
        <v>170</v>
      </c>
      <c r="O177" s="32">
        <f>M177*AA177</f>
        <v>0</v>
      </c>
      <c r="P177" s="1">
        <v>3</v>
      </c>
      <c r="AA177" s="1">
        <f>IF(P177=1,$O$3,IF(P177=2,$O$4,$O$5))</f>
        <v>0</v>
      </c>
    </row>
    <row r="178">
      <c r="A178" s="1" t="s">
        <v>171</v>
      </c>
      <c r="E178" s="27" t="s">
        <v>2636</v>
      </c>
    </row>
    <row r="179" ht="51">
      <c r="A179" s="1" t="s">
        <v>172</v>
      </c>
      <c r="E179" s="33" t="s">
        <v>2637</v>
      </c>
    </row>
    <row r="180">
      <c r="A180" s="1" t="s">
        <v>173</v>
      </c>
      <c r="E180" s="27" t="s">
        <v>167</v>
      </c>
    </row>
    <row r="181">
      <c r="A181" s="1" t="s">
        <v>165</v>
      </c>
      <c r="B181" s="1">
        <v>49</v>
      </c>
      <c r="C181" s="26" t="s">
        <v>2638</v>
      </c>
      <c r="D181" t="s">
        <v>167</v>
      </c>
      <c r="E181" s="27" t="s">
        <v>2639</v>
      </c>
      <c r="F181" s="28" t="s">
        <v>936</v>
      </c>
      <c r="G181" s="29">
        <v>148</v>
      </c>
      <c r="H181" s="28">
        <v>0</v>
      </c>
      <c r="I181" s="30">
        <f>ROUND(G181*H181,P4)</f>
        <v>0</v>
      </c>
      <c r="L181" s="31">
        <v>0</v>
      </c>
      <c r="M181" s="24">
        <f>ROUND(G181*L181,P4)</f>
        <v>0</v>
      </c>
      <c r="N181" s="25" t="s">
        <v>170</v>
      </c>
      <c r="O181" s="32">
        <f>M181*AA181</f>
        <v>0</v>
      </c>
      <c r="P181" s="1">
        <v>3</v>
      </c>
      <c r="AA181" s="1">
        <f>IF(P181=1,$O$3,IF(P181=2,$O$4,$O$5))</f>
        <v>0</v>
      </c>
    </row>
    <row r="182">
      <c r="A182" s="1" t="s">
        <v>171</v>
      </c>
      <c r="E182" s="27" t="s">
        <v>2639</v>
      </c>
    </row>
    <row r="183" ht="51">
      <c r="A183" s="1" t="s">
        <v>172</v>
      </c>
      <c r="E183" s="33" t="s">
        <v>2640</v>
      </c>
    </row>
    <row r="184">
      <c r="A184" s="1" t="s">
        <v>173</v>
      </c>
      <c r="E184" s="27" t="s">
        <v>167</v>
      </c>
    </row>
    <row r="185">
      <c r="A185" s="1" t="s">
        <v>165</v>
      </c>
      <c r="B185" s="1">
        <v>50</v>
      </c>
      <c r="C185" s="26" t="s">
        <v>2641</v>
      </c>
      <c r="D185" t="s">
        <v>167</v>
      </c>
      <c r="E185" s="27" t="s">
        <v>2642</v>
      </c>
      <c r="F185" s="28" t="s">
        <v>936</v>
      </c>
      <c r="G185" s="29">
        <v>134</v>
      </c>
      <c r="H185" s="28">
        <v>0</v>
      </c>
      <c r="I185" s="30">
        <f>ROUND(G185*H185,P4)</f>
        <v>0</v>
      </c>
      <c r="L185" s="31">
        <v>0</v>
      </c>
      <c r="M185" s="24">
        <f>ROUND(G185*L185,P4)</f>
        <v>0</v>
      </c>
      <c r="N185" s="25" t="s">
        <v>170</v>
      </c>
      <c r="O185" s="32">
        <f>M185*AA185</f>
        <v>0</v>
      </c>
      <c r="P185" s="1">
        <v>3</v>
      </c>
      <c r="AA185" s="1">
        <f>IF(P185=1,$O$3,IF(P185=2,$O$4,$O$5))</f>
        <v>0</v>
      </c>
    </row>
    <row r="186">
      <c r="A186" s="1" t="s">
        <v>171</v>
      </c>
      <c r="E186" s="27" t="s">
        <v>2642</v>
      </c>
    </row>
    <row r="187" ht="51">
      <c r="A187" s="1" t="s">
        <v>172</v>
      </c>
      <c r="E187" s="33" t="s">
        <v>2643</v>
      </c>
    </row>
    <row r="188">
      <c r="A188" s="1" t="s">
        <v>173</v>
      </c>
      <c r="E188" s="27" t="s">
        <v>167</v>
      </c>
    </row>
    <row r="189">
      <c r="A189" s="1" t="s">
        <v>165</v>
      </c>
      <c r="B189" s="1">
        <v>51</v>
      </c>
      <c r="C189" s="26" t="s">
        <v>2644</v>
      </c>
      <c r="D189" t="s">
        <v>167</v>
      </c>
      <c r="E189" s="27" t="s">
        <v>2645</v>
      </c>
      <c r="F189" s="28" t="s">
        <v>447</v>
      </c>
      <c r="G189" s="29">
        <v>44</v>
      </c>
      <c r="H189" s="28">
        <v>0</v>
      </c>
      <c r="I189" s="30">
        <f>ROUND(G189*H189,P4)</f>
        <v>0</v>
      </c>
      <c r="L189" s="31">
        <v>0</v>
      </c>
      <c r="M189" s="24">
        <f>ROUND(G189*L189,P4)</f>
        <v>0</v>
      </c>
      <c r="N189" s="25" t="s">
        <v>170</v>
      </c>
      <c r="O189" s="32">
        <f>M189*AA189</f>
        <v>0</v>
      </c>
      <c r="P189" s="1">
        <v>3</v>
      </c>
      <c r="AA189" s="1">
        <f>IF(P189=1,$O$3,IF(P189=2,$O$4,$O$5))</f>
        <v>0</v>
      </c>
    </row>
    <row r="190">
      <c r="A190" s="1" t="s">
        <v>171</v>
      </c>
      <c r="E190" s="27" t="s">
        <v>2645</v>
      </c>
    </row>
    <row r="191" ht="51">
      <c r="A191" s="1" t="s">
        <v>172</v>
      </c>
      <c r="E191" s="33" t="s">
        <v>2646</v>
      </c>
    </row>
    <row r="192">
      <c r="A192" s="1" t="s">
        <v>173</v>
      </c>
      <c r="E192" s="27" t="s">
        <v>167</v>
      </c>
    </row>
    <row r="193">
      <c r="A193" s="1" t="s">
        <v>165</v>
      </c>
      <c r="B193" s="1">
        <v>52</v>
      </c>
      <c r="C193" s="26" t="s">
        <v>2647</v>
      </c>
      <c r="D193" t="s">
        <v>167</v>
      </c>
      <c r="E193" s="27" t="s">
        <v>2648</v>
      </c>
      <c r="F193" s="28" t="s">
        <v>936</v>
      </c>
      <c r="G193" s="29">
        <v>36</v>
      </c>
      <c r="H193" s="28">
        <v>0</v>
      </c>
      <c r="I193" s="30">
        <f>ROUND(G193*H193,P4)</f>
        <v>0</v>
      </c>
      <c r="L193" s="31">
        <v>0</v>
      </c>
      <c r="M193" s="24">
        <f>ROUND(G193*L193,P4)</f>
        <v>0</v>
      </c>
      <c r="N193" s="25" t="s">
        <v>170</v>
      </c>
      <c r="O193" s="32">
        <f>M193*AA193</f>
        <v>0</v>
      </c>
      <c r="P193" s="1">
        <v>3</v>
      </c>
      <c r="AA193" s="1">
        <f>IF(P193=1,$O$3,IF(P193=2,$O$4,$O$5))</f>
        <v>0</v>
      </c>
    </row>
    <row r="194">
      <c r="A194" s="1" t="s">
        <v>171</v>
      </c>
      <c r="E194" s="27" t="s">
        <v>2648</v>
      </c>
    </row>
    <row r="195" ht="51">
      <c r="A195" s="1" t="s">
        <v>172</v>
      </c>
      <c r="E195" s="33" t="s">
        <v>2649</v>
      </c>
    </row>
    <row r="196">
      <c r="A196" s="1" t="s">
        <v>173</v>
      </c>
      <c r="E196" s="27" t="s">
        <v>167</v>
      </c>
    </row>
    <row r="197">
      <c r="A197" s="1" t="s">
        <v>165</v>
      </c>
      <c r="B197" s="1">
        <v>53</v>
      </c>
      <c r="C197" s="26" t="s">
        <v>2650</v>
      </c>
      <c r="D197" t="s">
        <v>167</v>
      </c>
      <c r="E197" s="27" t="s">
        <v>2651</v>
      </c>
      <c r="F197" s="28" t="s">
        <v>447</v>
      </c>
      <c r="G197" s="29">
        <v>14</v>
      </c>
      <c r="H197" s="28">
        <v>0</v>
      </c>
      <c r="I197" s="30">
        <f>ROUND(G197*H197,P4)</f>
        <v>0</v>
      </c>
      <c r="L197" s="31">
        <v>0</v>
      </c>
      <c r="M197" s="24">
        <f>ROUND(G197*L197,P4)</f>
        <v>0</v>
      </c>
      <c r="N197" s="25" t="s">
        <v>170</v>
      </c>
      <c r="O197" s="32">
        <f>M197*AA197</f>
        <v>0</v>
      </c>
      <c r="P197" s="1">
        <v>3</v>
      </c>
      <c r="AA197" s="1">
        <f>IF(P197=1,$O$3,IF(P197=2,$O$4,$O$5))</f>
        <v>0</v>
      </c>
    </row>
    <row r="198">
      <c r="A198" s="1" t="s">
        <v>171</v>
      </c>
      <c r="E198" s="27" t="s">
        <v>2651</v>
      </c>
    </row>
    <row r="199" ht="51">
      <c r="A199" s="1" t="s">
        <v>172</v>
      </c>
      <c r="E199" s="33" t="s">
        <v>2652</v>
      </c>
    </row>
    <row r="200">
      <c r="A200" s="1" t="s">
        <v>173</v>
      </c>
      <c r="E200" s="27" t="s">
        <v>167</v>
      </c>
    </row>
    <row r="201" ht="25.5">
      <c r="A201" s="1" t="s">
        <v>165</v>
      </c>
      <c r="B201" s="1">
        <v>54</v>
      </c>
      <c r="C201" s="26" t="s">
        <v>2653</v>
      </c>
      <c r="D201" t="s">
        <v>167</v>
      </c>
      <c r="E201" s="27" t="s">
        <v>2654</v>
      </c>
      <c r="F201" s="28" t="s">
        <v>485</v>
      </c>
      <c r="G201" s="29">
        <v>9502.5619999999999</v>
      </c>
      <c r="H201" s="28">
        <v>0</v>
      </c>
      <c r="I201" s="30">
        <f>ROUND(G201*H201,P4)</f>
        <v>0</v>
      </c>
      <c r="L201" s="31">
        <v>0</v>
      </c>
      <c r="M201" s="24">
        <f>ROUND(G201*L201,P4)</f>
        <v>0</v>
      </c>
      <c r="N201" s="25" t="s">
        <v>185</v>
      </c>
      <c r="O201" s="32">
        <f>M201*AA201</f>
        <v>0</v>
      </c>
      <c r="P201" s="1">
        <v>3</v>
      </c>
      <c r="AA201" s="1">
        <f>IF(P201=1,$O$3,IF(P201=2,$O$4,$O$5))</f>
        <v>0</v>
      </c>
    </row>
    <row r="202" ht="25.5">
      <c r="A202" s="1" t="s">
        <v>171</v>
      </c>
      <c r="E202" s="27" t="s">
        <v>2654</v>
      </c>
    </row>
    <row r="203">
      <c r="A203" s="1" t="s">
        <v>172</v>
      </c>
    </row>
    <row r="204">
      <c r="A204" s="1" t="s">
        <v>173</v>
      </c>
      <c r="E204" s="27" t="s">
        <v>167</v>
      </c>
    </row>
    <row r="205">
      <c r="A205" s="1" t="s">
        <v>162</v>
      </c>
      <c r="C205" s="22" t="s">
        <v>1125</v>
      </c>
      <c r="E205" s="23" t="s">
        <v>1126</v>
      </c>
      <c r="L205" s="24">
        <f>SUMIFS(L206:L329,A206:A329,"P")</f>
        <v>0</v>
      </c>
      <c r="M205" s="24">
        <f>SUMIFS(M206:M329,A206:A329,"P")</f>
        <v>0</v>
      </c>
      <c r="N205" s="25"/>
    </row>
    <row r="206">
      <c r="A206" s="1" t="s">
        <v>165</v>
      </c>
      <c r="B206" s="1">
        <v>77</v>
      </c>
      <c r="C206" s="26" t="s">
        <v>2655</v>
      </c>
      <c r="D206" t="s">
        <v>167</v>
      </c>
      <c r="E206" s="27" t="s">
        <v>2656</v>
      </c>
      <c r="F206" s="28" t="s">
        <v>192</v>
      </c>
      <c r="G206" s="29">
        <v>133.09999999999999</v>
      </c>
      <c r="H206" s="28">
        <v>0.00024000000000000001</v>
      </c>
      <c r="I206" s="30">
        <f>ROUND(G206*H206,P4)</f>
        <v>0</v>
      </c>
      <c r="L206" s="31">
        <v>0</v>
      </c>
      <c r="M206" s="24">
        <f>ROUND(G206*L206,P4)</f>
        <v>0</v>
      </c>
      <c r="N206" s="25" t="s">
        <v>185</v>
      </c>
      <c r="O206" s="32">
        <f>M206*AA206</f>
        <v>0</v>
      </c>
      <c r="P206" s="1">
        <v>3</v>
      </c>
      <c r="AA206" s="1">
        <f>IF(P206=1,$O$3,IF(P206=2,$O$4,$O$5))</f>
        <v>0</v>
      </c>
    </row>
    <row r="207">
      <c r="A207" s="1" t="s">
        <v>171</v>
      </c>
      <c r="E207" s="27" t="s">
        <v>2656</v>
      </c>
    </row>
    <row r="208" ht="25.5">
      <c r="A208" s="1" t="s">
        <v>172</v>
      </c>
      <c r="E208" s="33" t="s">
        <v>2657</v>
      </c>
    </row>
    <row r="209">
      <c r="A209" s="1" t="s">
        <v>173</v>
      </c>
      <c r="E209" s="27" t="s">
        <v>167</v>
      </c>
    </row>
    <row r="210" ht="25.5">
      <c r="A210" s="1" t="s">
        <v>165</v>
      </c>
      <c r="B210" s="1">
        <v>75</v>
      </c>
      <c r="C210" s="26" t="s">
        <v>2658</v>
      </c>
      <c r="D210" t="s">
        <v>167</v>
      </c>
      <c r="E210" s="27" t="s">
        <v>2659</v>
      </c>
      <c r="F210" s="28" t="s">
        <v>201</v>
      </c>
      <c r="G210" s="29">
        <v>6</v>
      </c>
      <c r="H210" s="28">
        <v>0.00084000000000000003</v>
      </c>
      <c r="I210" s="30">
        <f>ROUND(G210*H210,P4)</f>
        <v>0</v>
      </c>
      <c r="L210" s="31">
        <v>0</v>
      </c>
      <c r="M210" s="24">
        <f>ROUND(G210*L210,P4)</f>
        <v>0</v>
      </c>
      <c r="N210" s="25" t="s">
        <v>185</v>
      </c>
      <c r="O210" s="32">
        <f>M210*AA210</f>
        <v>0</v>
      </c>
      <c r="P210" s="1">
        <v>3</v>
      </c>
      <c r="AA210" s="1">
        <f>IF(P210=1,$O$3,IF(P210=2,$O$4,$O$5))</f>
        <v>0</v>
      </c>
    </row>
    <row r="211" ht="25.5">
      <c r="A211" s="1" t="s">
        <v>171</v>
      </c>
      <c r="E211" s="27" t="s">
        <v>2659</v>
      </c>
    </row>
    <row r="212">
      <c r="A212" s="1" t="s">
        <v>172</v>
      </c>
    </row>
    <row r="213">
      <c r="A213" s="1" t="s">
        <v>173</v>
      </c>
      <c r="E213" s="27" t="s">
        <v>167</v>
      </c>
    </row>
    <row r="214" ht="25.5">
      <c r="A214" s="1" t="s">
        <v>165</v>
      </c>
      <c r="B214" s="1">
        <v>78</v>
      </c>
      <c r="C214" s="26" t="s">
        <v>2660</v>
      </c>
      <c r="D214" t="s">
        <v>167</v>
      </c>
      <c r="E214" s="27" t="s">
        <v>2661</v>
      </c>
      <c r="F214" s="28" t="s">
        <v>201</v>
      </c>
      <c r="G214" s="29">
        <v>14</v>
      </c>
      <c r="H214" s="28">
        <v>0.00013999999999999999</v>
      </c>
      <c r="I214" s="30">
        <f>ROUND(G214*H214,P4)</f>
        <v>0</v>
      </c>
      <c r="L214" s="31">
        <v>0</v>
      </c>
      <c r="M214" s="24">
        <f>ROUND(G214*L214,P4)</f>
        <v>0</v>
      </c>
      <c r="N214" s="25" t="s">
        <v>185</v>
      </c>
      <c r="O214" s="32">
        <f>M214*AA214</f>
        <v>0</v>
      </c>
      <c r="P214" s="1">
        <v>3</v>
      </c>
      <c r="AA214" s="1">
        <f>IF(P214=1,$O$3,IF(P214=2,$O$4,$O$5))</f>
        <v>0</v>
      </c>
    </row>
    <row r="215" ht="25.5">
      <c r="A215" s="1" t="s">
        <v>171</v>
      </c>
      <c r="E215" s="27" t="s">
        <v>2661</v>
      </c>
    </row>
    <row r="216" ht="25.5">
      <c r="A216" s="1" t="s">
        <v>172</v>
      </c>
      <c r="E216" s="33" t="s">
        <v>2662</v>
      </c>
    </row>
    <row r="217">
      <c r="A217" s="1" t="s">
        <v>173</v>
      </c>
      <c r="E217" s="27" t="s">
        <v>167</v>
      </c>
    </row>
    <row r="218">
      <c r="A218" s="1" t="s">
        <v>165</v>
      </c>
      <c r="B218" s="1">
        <v>62</v>
      </c>
      <c r="C218" s="26" t="s">
        <v>2663</v>
      </c>
      <c r="D218" t="s">
        <v>167</v>
      </c>
      <c r="E218" s="27" t="s">
        <v>2664</v>
      </c>
      <c r="F218" s="28" t="s">
        <v>201</v>
      </c>
      <c r="G218" s="29">
        <v>3</v>
      </c>
      <c r="H218" s="28">
        <v>0.0023999999999999998</v>
      </c>
      <c r="I218" s="30">
        <f>ROUND(G218*H218,P4)</f>
        <v>0</v>
      </c>
      <c r="L218" s="31">
        <v>0</v>
      </c>
      <c r="M218" s="24">
        <f>ROUND(G218*L218,P4)</f>
        <v>0</v>
      </c>
      <c r="N218" s="25" t="s">
        <v>185</v>
      </c>
      <c r="O218" s="32">
        <f>M218*AA218</f>
        <v>0</v>
      </c>
      <c r="P218" s="1">
        <v>3</v>
      </c>
      <c r="AA218" s="1">
        <f>IF(P218=1,$O$3,IF(P218=2,$O$4,$O$5))</f>
        <v>0</v>
      </c>
    </row>
    <row r="219">
      <c r="A219" s="1" t="s">
        <v>171</v>
      </c>
      <c r="E219" s="27" t="s">
        <v>2664</v>
      </c>
    </row>
    <row r="220">
      <c r="A220" s="1" t="s">
        <v>172</v>
      </c>
    </row>
    <row r="221">
      <c r="A221" s="1" t="s">
        <v>173</v>
      </c>
      <c r="E221" s="27" t="s">
        <v>167</v>
      </c>
    </row>
    <row r="222" ht="25.5">
      <c r="A222" s="1" t="s">
        <v>165</v>
      </c>
      <c r="B222" s="1">
        <v>56</v>
      </c>
      <c r="C222" s="26" t="s">
        <v>2665</v>
      </c>
      <c r="D222" t="s">
        <v>167</v>
      </c>
      <c r="E222" s="27" t="s">
        <v>2666</v>
      </c>
      <c r="F222" s="28" t="s">
        <v>201</v>
      </c>
      <c r="G222" s="29">
        <v>2</v>
      </c>
      <c r="H222" s="28">
        <v>0.076999999999999999</v>
      </c>
      <c r="I222" s="30">
        <f>ROUND(G222*H222,P4)</f>
        <v>0</v>
      </c>
      <c r="L222" s="31">
        <v>0</v>
      </c>
      <c r="M222" s="24">
        <f>ROUND(G222*L222,P4)</f>
        <v>0</v>
      </c>
      <c r="N222" s="25" t="s">
        <v>170</v>
      </c>
      <c r="O222" s="32">
        <f>M222*AA222</f>
        <v>0</v>
      </c>
      <c r="P222" s="1">
        <v>3</v>
      </c>
      <c r="AA222" s="1">
        <f>IF(P222=1,$O$3,IF(P222=2,$O$4,$O$5))</f>
        <v>0</v>
      </c>
    </row>
    <row r="223" ht="25.5">
      <c r="A223" s="1" t="s">
        <v>171</v>
      </c>
      <c r="E223" s="27" t="s">
        <v>2666</v>
      </c>
    </row>
    <row r="224" ht="51">
      <c r="A224" s="1" t="s">
        <v>172</v>
      </c>
      <c r="E224" s="33" t="s">
        <v>2667</v>
      </c>
    </row>
    <row r="225">
      <c r="A225" s="1" t="s">
        <v>173</v>
      </c>
      <c r="E225" s="27" t="s">
        <v>167</v>
      </c>
    </row>
    <row r="226" ht="25.5">
      <c r="A226" s="1" t="s">
        <v>165</v>
      </c>
      <c r="B226" s="1">
        <v>58</v>
      </c>
      <c r="C226" s="26" t="s">
        <v>2668</v>
      </c>
      <c r="D226" t="s">
        <v>167</v>
      </c>
      <c r="E226" s="27" t="s">
        <v>2669</v>
      </c>
      <c r="F226" s="28" t="s">
        <v>201</v>
      </c>
      <c r="G226" s="29">
        <v>1</v>
      </c>
      <c r="H226" s="28">
        <v>0.076999999999999999</v>
      </c>
      <c r="I226" s="30">
        <f>ROUND(G226*H226,P4)</f>
        <v>0</v>
      </c>
      <c r="L226" s="31">
        <v>0</v>
      </c>
      <c r="M226" s="24">
        <f>ROUND(G226*L226,P4)</f>
        <v>0</v>
      </c>
      <c r="N226" s="25" t="s">
        <v>170</v>
      </c>
      <c r="O226" s="32">
        <f>M226*AA226</f>
        <v>0</v>
      </c>
      <c r="P226" s="1">
        <v>3</v>
      </c>
      <c r="AA226" s="1">
        <f>IF(P226=1,$O$3,IF(P226=2,$O$4,$O$5))</f>
        <v>0</v>
      </c>
    </row>
    <row r="227" ht="25.5">
      <c r="A227" s="1" t="s">
        <v>171</v>
      </c>
      <c r="E227" s="27" t="s">
        <v>2669</v>
      </c>
    </row>
    <row r="228" ht="51">
      <c r="A228" s="1" t="s">
        <v>172</v>
      </c>
      <c r="E228" s="33" t="s">
        <v>2670</v>
      </c>
    </row>
    <row r="229">
      <c r="A229" s="1" t="s">
        <v>173</v>
      </c>
      <c r="E229" s="27" t="s">
        <v>167</v>
      </c>
    </row>
    <row r="230" ht="25.5">
      <c r="A230" s="1" t="s">
        <v>165</v>
      </c>
      <c r="B230" s="1">
        <v>60</v>
      </c>
      <c r="C230" s="26" t="s">
        <v>2671</v>
      </c>
      <c r="D230" t="s">
        <v>167</v>
      </c>
      <c r="E230" s="27" t="s">
        <v>2672</v>
      </c>
      <c r="F230" s="28" t="s">
        <v>201</v>
      </c>
      <c r="G230" s="29">
        <v>2</v>
      </c>
      <c r="H230" s="28">
        <v>0.20000000000000001</v>
      </c>
      <c r="I230" s="30">
        <f>ROUND(G230*H230,P4)</f>
        <v>0</v>
      </c>
      <c r="L230" s="31">
        <v>0</v>
      </c>
      <c r="M230" s="24">
        <f>ROUND(G230*L230,P4)</f>
        <v>0</v>
      </c>
      <c r="N230" s="25" t="s">
        <v>718</v>
      </c>
      <c r="O230" s="32">
        <f>M230*AA230</f>
        <v>0</v>
      </c>
      <c r="P230" s="1">
        <v>3</v>
      </c>
      <c r="AA230" s="1">
        <f>IF(P230=1,$O$3,IF(P230=2,$O$4,$O$5))</f>
        <v>0</v>
      </c>
    </row>
    <row r="231" ht="25.5">
      <c r="A231" s="1" t="s">
        <v>171</v>
      </c>
      <c r="E231" s="27" t="s">
        <v>2672</v>
      </c>
    </row>
    <row r="232" ht="51">
      <c r="A232" s="1" t="s">
        <v>172</v>
      </c>
      <c r="E232" s="33" t="s">
        <v>2673</v>
      </c>
    </row>
    <row r="233">
      <c r="A233" s="1" t="s">
        <v>173</v>
      </c>
      <c r="E233" s="27" t="s">
        <v>167</v>
      </c>
    </row>
    <row r="234">
      <c r="A234" s="1" t="s">
        <v>165</v>
      </c>
      <c r="B234" s="1">
        <v>69</v>
      </c>
      <c r="C234" s="26" t="s">
        <v>1129</v>
      </c>
      <c r="D234" t="s">
        <v>167</v>
      </c>
      <c r="E234" s="27" t="s">
        <v>1130</v>
      </c>
      <c r="F234" s="28" t="s">
        <v>447</v>
      </c>
      <c r="G234" s="29">
        <v>68</v>
      </c>
      <c r="H234" s="28">
        <v>0.013509999999999999</v>
      </c>
      <c r="I234" s="30">
        <f>ROUND(G234*H234,P4)</f>
        <v>0</v>
      </c>
      <c r="L234" s="31">
        <v>0</v>
      </c>
      <c r="M234" s="24">
        <f>ROUND(G234*L234,P4)</f>
        <v>0</v>
      </c>
      <c r="N234" s="25" t="s">
        <v>185</v>
      </c>
      <c r="O234" s="32">
        <f>M234*AA234</f>
        <v>0</v>
      </c>
      <c r="P234" s="1">
        <v>3</v>
      </c>
      <c r="AA234" s="1">
        <f>IF(P234=1,$O$3,IF(P234=2,$O$4,$O$5))</f>
        <v>0</v>
      </c>
    </row>
    <row r="235">
      <c r="A235" s="1" t="s">
        <v>171</v>
      </c>
      <c r="E235" s="27" t="s">
        <v>1130</v>
      </c>
    </row>
    <row r="236" ht="63.75">
      <c r="A236" s="1" t="s">
        <v>172</v>
      </c>
      <c r="E236" s="33" t="s">
        <v>2674</v>
      </c>
    </row>
    <row r="237">
      <c r="A237" s="1" t="s">
        <v>173</v>
      </c>
      <c r="E237" s="27" t="s">
        <v>167</v>
      </c>
    </row>
    <row r="238">
      <c r="A238" s="1" t="s">
        <v>165</v>
      </c>
      <c r="B238" s="1">
        <v>67</v>
      </c>
      <c r="C238" s="26" t="s">
        <v>1132</v>
      </c>
      <c r="D238" t="s">
        <v>167</v>
      </c>
      <c r="E238" s="27" t="s">
        <v>1133</v>
      </c>
      <c r="F238" s="28" t="s">
        <v>201</v>
      </c>
      <c r="G238" s="29">
        <v>3</v>
      </c>
      <c r="H238" s="28">
        <v>0.012</v>
      </c>
      <c r="I238" s="30">
        <f>ROUND(G238*H238,P4)</f>
        <v>0</v>
      </c>
      <c r="L238" s="31">
        <v>0</v>
      </c>
      <c r="M238" s="24">
        <f>ROUND(G238*L238,P4)</f>
        <v>0</v>
      </c>
      <c r="N238" s="25" t="s">
        <v>185</v>
      </c>
      <c r="O238" s="32">
        <f>M238*AA238</f>
        <v>0</v>
      </c>
      <c r="P238" s="1">
        <v>3</v>
      </c>
      <c r="AA238" s="1">
        <f>IF(P238=1,$O$3,IF(P238=2,$O$4,$O$5))</f>
        <v>0</v>
      </c>
    </row>
    <row r="239">
      <c r="A239" s="1" t="s">
        <v>171</v>
      </c>
      <c r="E239" s="27" t="s">
        <v>1133</v>
      </c>
    </row>
    <row r="240" ht="63.75">
      <c r="A240" s="1" t="s">
        <v>172</v>
      </c>
      <c r="E240" s="33" t="s">
        <v>2675</v>
      </c>
    </row>
    <row r="241">
      <c r="A241" s="1" t="s">
        <v>173</v>
      </c>
      <c r="E241" s="27" t="s">
        <v>167</v>
      </c>
    </row>
    <row r="242">
      <c r="A242" s="1" t="s">
        <v>165</v>
      </c>
      <c r="B242" s="1">
        <v>68</v>
      </c>
      <c r="C242" s="26" t="s">
        <v>1135</v>
      </c>
      <c r="D242" t="s">
        <v>167</v>
      </c>
      <c r="E242" s="27" t="s">
        <v>1136</v>
      </c>
      <c r="F242" s="28" t="s">
        <v>201</v>
      </c>
      <c r="G242" s="29">
        <v>3</v>
      </c>
      <c r="H242" s="28">
        <v>0.002</v>
      </c>
      <c r="I242" s="30">
        <f>ROUND(G242*H242,P4)</f>
        <v>0</v>
      </c>
      <c r="L242" s="31">
        <v>0</v>
      </c>
      <c r="M242" s="24">
        <f>ROUND(G242*L242,P4)</f>
        <v>0</v>
      </c>
      <c r="N242" s="25" t="s">
        <v>185</v>
      </c>
      <c r="O242" s="32">
        <f>M242*AA242</f>
        <v>0</v>
      </c>
      <c r="P242" s="1">
        <v>3</v>
      </c>
      <c r="AA242" s="1">
        <f>IF(P242=1,$O$3,IF(P242=2,$O$4,$O$5))</f>
        <v>0</v>
      </c>
    </row>
    <row r="243">
      <c r="A243" s="1" t="s">
        <v>171</v>
      </c>
      <c r="E243" s="27" t="s">
        <v>1136</v>
      </c>
    </row>
    <row r="244" ht="63.75">
      <c r="A244" s="1" t="s">
        <v>172</v>
      </c>
      <c r="E244" s="33" t="s">
        <v>2675</v>
      </c>
    </row>
    <row r="245">
      <c r="A245" s="1" t="s">
        <v>173</v>
      </c>
      <c r="E245" s="27" t="s">
        <v>167</v>
      </c>
    </row>
    <row r="246">
      <c r="A246" s="1" t="s">
        <v>165</v>
      </c>
      <c r="B246" s="1">
        <v>70</v>
      </c>
      <c r="C246" s="26" t="s">
        <v>2206</v>
      </c>
      <c r="D246" t="s">
        <v>167</v>
      </c>
      <c r="E246" s="27" t="s">
        <v>2676</v>
      </c>
      <c r="F246" s="28" t="s">
        <v>201</v>
      </c>
      <c r="G246" s="29">
        <v>1</v>
      </c>
      <c r="H246" s="28">
        <v>0</v>
      </c>
      <c r="I246" s="30">
        <f>ROUND(G246*H246,P4)</f>
        <v>0</v>
      </c>
      <c r="L246" s="31">
        <v>0</v>
      </c>
      <c r="M246" s="24">
        <f>ROUND(G246*L246,P4)</f>
        <v>0</v>
      </c>
      <c r="N246" s="25" t="s">
        <v>170</v>
      </c>
      <c r="O246" s="32">
        <f>M246*AA246</f>
        <v>0</v>
      </c>
      <c r="P246" s="1">
        <v>3</v>
      </c>
      <c r="AA246" s="1">
        <f>IF(P246=1,$O$3,IF(P246=2,$O$4,$O$5))</f>
        <v>0</v>
      </c>
    </row>
    <row r="247">
      <c r="A247" s="1" t="s">
        <v>171</v>
      </c>
      <c r="E247" s="27" t="s">
        <v>2676</v>
      </c>
    </row>
    <row r="248" ht="38.25">
      <c r="A248" s="1" t="s">
        <v>172</v>
      </c>
      <c r="E248" s="33" t="s">
        <v>2677</v>
      </c>
    </row>
    <row r="249">
      <c r="A249" s="1" t="s">
        <v>173</v>
      </c>
      <c r="E249" s="27" t="s">
        <v>167</v>
      </c>
    </row>
    <row r="250">
      <c r="A250" s="1" t="s">
        <v>165</v>
      </c>
      <c r="B250" s="1">
        <v>71</v>
      </c>
      <c r="C250" s="26" t="s">
        <v>2209</v>
      </c>
      <c r="D250" t="s">
        <v>167</v>
      </c>
      <c r="E250" s="27" t="s">
        <v>2678</v>
      </c>
      <c r="F250" s="28" t="s">
        <v>201</v>
      </c>
      <c r="G250" s="29">
        <v>1</v>
      </c>
      <c r="H250" s="28">
        <v>0</v>
      </c>
      <c r="I250" s="30">
        <f>ROUND(G250*H250,P4)</f>
        <v>0</v>
      </c>
      <c r="L250" s="31">
        <v>0</v>
      </c>
      <c r="M250" s="24">
        <f>ROUND(G250*L250,P4)</f>
        <v>0</v>
      </c>
      <c r="N250" s="25" t="s">
        <v>170</v>
      </c>
      <c r="O250" s="32">
        <f>M250*AA250</f>
        <v>0</v>
      </c>
      <c r="P250" s="1">
        <v>3</v>
      </c>
      <c r="AA250" s="1">
        <f>IF(P250=1,$O$3,IF(P250=2,$O$4,$O$5))</f>
        <v>0</v>
      </c>
    </row>
    <row r="251">
      <c r="A251" s="1" t="s">
        <v>171</v>
      </c>
      <c r="E251" s="27" t="s">
        <v>2678</v>
      </c>
    </row>
    <row r="252" ht="38.25">
      <c r="A252" s="1" t="s">
        <v>172</v>
      </c>
      <c r="E252" s="33" t="s">
        <v>2677</v>
      </c>
    </row>
    <row r="253">
      <c r="A253" s="1" t="s">
        <v>173</v>
      </c>
      <c r="E253" s="27" t="s">
        <v>167</v>
      </c>
    </row>
    <row r="254">
      <c r="A254" s="1" t="s">
        <v>165</v>
      </c>
      <c r="B254" s="1">
        <v>80</v>
      </c>
      <c r="C254" s="26" t="s">
        <v>2212</v>
      </c>
      <c r="D254" t="s">
        <v>167</v>
      </c>
      <c r="E254" s="27" t="s">
        <v>2679</v>
      </c>
      <c r="F254" s="28" t="s">
        <v>331</v>
      </c>
      <c r="G254" s="29">
        <v>340.89999999999998</v>
      </c>
      <c r="H254" s="28">
        <v>0.001</v>
      </c>
      <c r="I254" s="30">
        <f>ROUND(G254*H254,P4)</f>
        <v>0</v>
      </c>
      <c r="L254" s="31">
        <v>0</v>
      </c>
      <c r="M254" s="24">
        <f>ROUND(G254*L254,P4)</f>
        <v>0</v>
      </c>
      <c r="N254" s="25" t="s">
        <v>170</v>
      </c>
      <c r="O254" s="32">
        <f>M254*AA254</f>
        <v>0</v>
      </c>
      <c r="P254" s="1">
        <v>3</v>
      </c>
      <c r="AA254" s="1">
        <f>IF(P254=1,$O$3,IF(P254=2,$O$4,$O$5))</f>
        <v>0</v>
      </c>
    </row>
    <row r="255">
      <c r="A255" s="1" t="s">
        <v>171</v>
      </c>
      <c r="E255" s="27" t="s">
        <v>2679</v>
      </c>
    </row>
    <row r="256" ht="38.25">
      <c r="A256" s="1" t="s">
        <v>172</v>
      </c>
      <c r="E256" s="33" t="s">
        <v>2680</v>
      </c>
    </row>
    <row r="257">
      <c r="A257" s="1" t="s">
        <v>173</v>
      </c>
      <c r="E257" s="27" t="s">
        <v>167</v>
      </c>
    </row>
    <row r="258">
      <c r="A258" s="1" t="s">
        <v>165</v>
      </c>
      <c r="B258" s="1">
        <v>81</v>
      </c>
      <c r="C258" s="26" t="s">
        <v>2681</v>
      </c>
      <c r="D258" t="s">
        <v>167</v>
      </c>
      <c r="E258" s="27" t="s">
        <v>2682</v>
      </c>
      <c r="F258" s="28" t="s">
        <v>331</v>
      </c>
      <c r="G258" s="29">
        <v>39</v>
      </c>
      <c r="H258" s="28">
        <v>0.001</v>
      </c>
      <c r="I258" s="30">
        <f>ROUND(G258*H258,P4)</f>
        <v>0</v>
      </c>
      <c r="L258" s="31">
        <v>0</v>
      </c>
      <c r="M258" s="24">
        <f>ROUND(G258*L258,P4)</f>
        <v>0</v>
      </c>
      <c r="N258" s="25" t="s">
        <v>170</v>
      </c>
      <c r="O258" s="32">
        <f>M258*AA258</f>
        <v>0</v>
      </c>
      <c r="P258" s="1">
        <v>3</v>
      </c>
      <c r="AA258" s="1">
        <f>IF(P258=1,$O$3,IF(P258=2,$O$4,$O$5))</f>
        <v>0</v>
      </c>
    </row>
    <row r="259">
      <c r="A259" s="1" t="s">
        <v>171</v>
      </c>
      <c r="E259" s="27" t="s">
        <v>2682</v>
      </c>
    </row>
    <row r="260" ht="38.25">
      <c r="A260" s="1" t="s">
        <v>172</v>
      </c>
      <c r="E260" s="33" t="s">
        <v>2683</v>
      </c>
    </row>
    <row r="261">
      <c r="A261" s="1" t="s">
        <v>173</v>
      </c>
      <c r="E261" s="27" t="s">
        <v>167</v>
      </c>
    </row>
    <row r="262">
      <c r="A262" s="1" t="s">
        <v>165</v>
      </c>
      <c r="B262" s="1">
        <v>82</v>
      </c>
      <c r="C262" s="26" t="s">
        <v>2684</v>
      </c>
      <c r="D262" t="s">
        <v>167</v>
      </c>
      <c r="E262" s="27" t="s">
        <v>2685</v>
      </c>
      <c r="F262" s="28" t="s">
        <v>331</v>
      </c>
      <c r="G262" s="29">
        <v>12</v>
      </c>
      <c r="H262" s="28">
        <v>0.001</v>
      </c>
      <c r="I262" s="30">
        <f>ROUND(G262*H262,P4)</f>
        <v>0</v>
      </c>
      <c r="L262" s="31">
        <v>0</v>
      </c>
      <c r="M262" s="24">
        <f>ROUND(G262*L262,P4)</f>
        <v>0</v>
      </c>
      <c r="N262" s="25" t="s">
        <v>170</v>
      </c>
      <c r="O262" s="32">
        <f>M262*AA262</f>
        <v>0</v>
      </c>
      <c r="P262" s="1">
        <v>3</v>
      </c>
      <c r="AA262" s="1">
        <f>IF(P262=1,$O$3,IF(P262=2,$O$4,$O$5))</f>
        <v>0</v>
      </c>
    </row>
    <row r="263">
      <c r="A263" s="1" t="s">
        <v>171</v>
      </c>
      <c r="E263" s="27" t="s">
        <v>2685</v>
      </c>
    </row>
    <row r="264" ht="38.25">
      <c r="A264" s="1" t="s">
        <v>172</v>
      </c>
      <c r="E264" s="33" t="s">
        <v>2686</v>
      </c>
    </row>
    <row r="265">
      <c r="A265" s="1" t="s">
        <v>173</v>
      </c>
      <c r="E265" s="27" t="s">
        <v>167</v>
      </c>
    </row>
    <row r="266" ht="25.5">
      <c r="A266" s="1" t="s">
        <v>165</v>
      </c>
      <c r="B266" s="1">
        <v>83</v>
      </c>
      <c r="C266" s="26" t="s">
        <v>2687</v>
      </c>
      <c r="D266" t="s">
        <v>167</v>
      </c>
      <c r="E266" s="27" t="s">
        <v>2688</v>
      </c>
      <c r="F266" s="28" t="s">
        <v>201</v>
      </c>
      <c r="G266" s="29">
        <v>2</v>
      </c>
      <c r="H266" s="28">
        <v>15</v>
      </c>
      <c r="I266" s="30">
        <f>ROUND(G266*H266,P4)</f>
        <v>0</v>
      </c>
      <c r="L266" s="31">
        <v>0</v>
      </c>
      <c r="M266" s="24">
        <f>ROUND(G266*L266,P4)</f>
        <v>0</v>
      </c>
      <c r="N266" s="25" t="s">
        <v>170</v>
      </c>
      <c r="O266" s="32">
        <f>M266*AA266</f>
        <v>0</v>
      </c>
      <c r="P266" s="1">
        <v>3</v>
      </c>
      <c r="AA266" s="1">
        <f>IF(P266=1,$O$3,IF(P266=2,$O$4,$O$5))</f>
        <v>0</v>
      </c>
    </row>
    <row r="267" ht="25.5">
      <c r="A267" s="1" t="s">
        <v>171</v>
      </c>
      <c r="E267" s="27" t="s">
        <v>2688</v>
      </c>
    </row>
    <row r="268" ht="51">
      <c r="A268" s="1" t="s">
        <v>172</v>
      </c>
      <c r="E268" s="33" t="s">
        <v>2689</v>
      </c>
    </row>
    <row r="269">
      <c r="A269" s="1" t="s">
        <v>173</v>
      </c>
      <c r="E269" s="27" t="s">
        <v>167</v>
      </c>
    </row>
    <row r="270">
      <c r="A270" s="1" t="s">
        <v>165</v>
      </c>
      <c r="B270" s="1">
        <v>73</v>
      </c>
      <c r="C270" s="26" t="s">
        <v>2690</v>
      </c>
      <c r="D270" t="s">
        <v>167</v>
      </c>
      <c r="E270" s="27" t="s">
        <v>2691</v>
      </c>
      <c r="F270" s="28" t="s">
        <v>201</v>
      </c>
      <c r="G270" s="29">
        <v>20</v>
      </c>
      <c r="H270" s="28">
        <v>0.00398</v>
      </c>
      <c r="I270" s="30">
        <f>ROUND(G270*H270,P4)</f>
        <v>0</v>
      </c>
      <c r="L270" s="31">
        <v>0</v>
      </c>
      <c r="M270" s="24">
        <f>ROUND(G270*L270,P4)</f>
        <v>0</v>
      </c>
      <c r="N270" s="25" t="s">
        <v>185</v>
      </c>
      <c r="O270" s="32">
        <f>M270*AA270</f>
        <v>0</v>
      </c>
      <c r="P270" s="1">
        <v>3</v>
      </c>
      <c r="AA270" s="1">
        <f>IF(P270=1,$O$3,IF(P270=2,$O$4,$O$5))</f>
        <v>0</v>
      </c>
    </row>
    <row r="271">
      <c r="A271" s="1" t="s">
        <v>171</v>
      </c>
      <c r="E271" s="27" t="s">
        <v>2691</v>
      </c>
    </row>
    <row r="272" ht="25.5">
      <c r="A272" s="1" t="s">
        <v>172</v>
      </c>
      <c r="E272" s="33" t="s">
        <v>2692</v>
      </c>
    </row>
    <row r="273">
      <c r="A273" s="1" t="s">
        <v>173</v>
      </c>
      <c r="E273" s="27" t="s">
        <v>167</v>
      </c>
    </row>
    <row r="274">
      <c r="A274" s="1" t="s">
        <v>165</v>
      </c>
      <c r="B274" s="1">
        <v>55</v>
      </c>
      <c r="C274" s="26" t="s">
        <v>2693</v>
      </c>
      <c r="D274" t="s">
        <v>167</v>
      </c>
      <c r="E274" s="27" t="s">
        <v>2694</v>
      </c>
      <c r="F274" s="28" t="s">
        <v>201</v>
      </c>
      <c r="G274" s="29">
        <v>2</v>
      </c>
      <c r="H274" s="28">
        <v>0</v>
      </c>
      <c r="I274" s="30">
        <f>ROUND(G274*H274,P4)</f>
        <v>0</v>
      </c>
      <c r="L274" s="31">
        <v>0</v>
      </c>
      <c r="M274" s="24">
        <f>ROUND(G274*L274,P4)</f>
        <v>0</v>
      </c>
      <c r="N274" s="25" t="s">
        <v>185</v>
      </c>
      <c r="O274" s="32">
        <f>M274*AA274</f>
        <v>0</v>
      </c>
      <c r="P274" s="1">
        <v>3</v>
      </c>
      <c r="AA274" s="1">
        <f>IF(P274=1,$O$3,IF(P274=2,$O$4,$O$5))</f>
        <v>0</v>
      </c>
    </row>
    <row r="275">
      <c r="A275" s="1" t="s">
        <v>171</v>
      </c>
      <c r="E275" s="27" t="s">
        <v>2694</v>
      </c>
    </row>
    <row r="276" ht="51">
      <c r="A276" s="1" t="s">
        <v>172</v>
      </c>
      <c r="E276" s="33" t="s">
        <v>2667</v>
      </c>
    </row>
    <row r="277">
      <c r="A277" s="1" t="s">
        <v>173</v>
      </c>
      <c r="E277" s="27" t="s">
        <v>167</v>
      </c>
    </row>
    <row r="278">
      <c r="A278" s="1" t="s">
        <v>165</v>
      </c>
      <c r="B278" s="1">
        <v>57</v>
      </c>
      <c r="C278" s="26" t="s">
        <v>2695</v>
      </c>
      <c r="D278" t="s">
        <v>167</v>
      </c>
      <c r="E278" s="27" t="s">
        <v>2696</v>
      </c>
      <c r="F278" s="28" t="s">
        <v>201</v>
      </c>
      <c r="G278" s="29">
        <v>1</v>
      </c>
      <c r="H278" s="28">
        <v>0.00033</v>
      </c>
      <c r="I278" s="30">
        <f>ROUND(G278*H278,P4)</f>
        <v>0</v>
      </c>
      <c r="L278" s="31">
        <v>0</v>
      </c>
      <c r="M278" s="24">
        <f>ROUND(G278*L278,P4)</f>
        <v>0</v>
      </c>
      <c r="N278" s="25" t="s">
        <v>185</v>
      </c>
      <c r="O278" s="32">
        <f>M278*AA278</f>
        <v>0</v>
      </c>
      <c r="P278" s="1">
        <v>3</v>
      </c>
      <c r="AA278" s="1">
        <f>IF(P278=1,$O$3,IF(P278=2,$O$4,$O$5))</f>
        <v>0</v>
      </c>
    </row>
    <row r="279">
      <c r="A279" s="1" t="s">
        <v>171</v>
      </c>
      <c r="E279" s="27" t="s">
        <v>2696</v>
      </c>
    </row>
    <row r="280" ht="51">
      <c r="A280" s="1" t="s">
        <v>172</v>
      </c>
      <c r="E280" s="33" t="s">
        <v>2670</v>
      </c>
    </row>
    <row r="281">
      <c r="A281" s="1" t="s">
        <v>173</v>
      </c>
      <c r="E281" s="27" t="s">
        <v>167</v>
      </c>
    </row>
    <row r="282" ht="25.5">
      <c r="A282" s="1" t="s">
        <v>165</v>
      </c>
      <c r="B282" s="1">
        <v>59</v>
      </c>
      <c r="C282" s="26" t="s">
        <v>2697</v>
      </c>
      <c r="D282" t="s">
        <v>167</v>
      </c>
      <c r="E282" s="27" t="s">
        <v>2698</v>
      </c>
      <c r="F282" s="28" t="s">
        <v>201</v>
      </c>
      <c r="G282" s="29">
        <v>2</v>
      </c>
      <c r="H282" s="28">
        <v>0.00060999999999999997</v>
      </c>
      <c r="I282" s="30">
        <f>ROUND(G282*H282,P4)</f>
        <v>0</v>
      </c>
      <c r="L282" s="31">
        <v>0</v>
      </c>
      <c r="M282" s="24">
        <f>ROUND(G282*L282,P4)</f>
        <v>0</v>
      </c>
      <c r="N282" s="25" t="s">
        <v>185</v>
      </c>
      <c r="O282" s="32">
        <f>M282*AA282</f>
        <v>0</v>
      </c>
      <c r="P282" s="1">
        <v>3</v>
      </c>
      <c r="AA282" s="1">
        <f>IF(P282=1,$O$3,IF(P282=2,$O$4,$O$5))</f>
        <v>0</v>
      </c>
    </row>
    <row r="283" ht="25.5">
      <c r="A283" s="1" t="s">
        <v>171</v>
      </c>
      <c r="E283" s="27" t="s">
        <v>2698</v>
      </c>
    </row>
    <row r="284" ht="51">
      <c r="A284" s="1" t="s">
        <v>172</v>
      </c>
      <c r="E284" s="33" t="s">
        <v>2673</v>
      </c>
    </row>
    <row r="285">
      <c r="A285" s="1" t="s">
        <v>173</v>
      </c>
      <c r="E285" s="27" t="s">
        <v>167</v>
      </c>
    </row>
    <row r="286">
      <c r="A286" s="1" t="s">
        <v>165</v>
      </c>
      <c r="B286" s="1">
        <v>61</v>
      </c>
      <c r="C286" s="26" t="s">
        <v>2699</v>
      </c>
      <c r="D286" t="s">
        <v>167</v>
      </c>
      <c r="E286" s="27" t="s">
        <v>2700</v>
      </c>
      <c r="F286" s="28" t="s">
        <v>201</v>
      </c>
      <c r="G286" s="29">
        <v>3</v>
      </c>
      <c r="H286" s="28">
        <v>0</v>
      </c>
      <c r="I286" s="30">
        <f>ROUND(G286*H286,P4)</f>
        <v>0</v>
      </c>
      <c r="L286" s="31">
        <v>0</v>
      </c>
      <c r="M286" s="24">
        <f>ROUND(G286*L286,P4)</f>
        <v>0</v>
      </c>
      <c r="N286" s="25" t="s">
        <v>718</v>
      </c>
      <c r="O286" s="32">
        <f>M286*AA286</f>
        <v>0</v>
      </c>
      <c r="P286" s="1">
        <v>3</v>
      </c>
      <c r="AA286" s="1">
        <f>IF(P286=1,$O$3,IF(P286=2,$O$4,$O$5))</f>
        <v>0</v>
      </c>
    </row>
    <row r="287">
      <c r="A287" s="1" t="s">
        <v>171</v>
      </c>
      <c r="E287" s="27" t="s">
        <v>2700</v>
      </c>
    </row>
    <row r="288" ht="63.75">
      <c r="A288" s="1" t="s">
        <v>172</v>
      </c>
      <c r="E288" s="33" t="s">
        <v>2701</v>
      </c>
    </row>
    <row r="289">
      <c r="A289" s="1" t="s">
        <v>173</v>
      </c>
      <c r="E289" s="27" t="s">
        <v>167</v>
      </c>
    </row>
    <row r="290" ht="25.5">
      <c r="A290" s="1" t="s">
        <v>165</v>
      </c>
      <c r="B290" s="1">
        <v>63</v>
      </c>
      <c r="C290" s="26" t="s">
        <v>1166</v>
      </c>
      <c r="D290" t="s">
        <v>167</v>
      </c>
      <c r="E290" s="27" t="s">
        <v>1167</v>
      </c>
      <c r="F290" s="28" t="s">
        <v>201</v>
      </c>
      <c r="G290" s="29">
        <v>3</v>
      </c>
      <c r="H290" s="28">
        <v>0</v>
      </c>
      <c r="I290" s="30">
        <f>ROUND(G290*H290,P4)</f>
        <v>0</v>
      </c>
      <c r="L290" s="31">
        <v>0</v>
      </c>
      <c r="M290" s="24">
        <f>ROUND(G290*L290,P4)</f>
        <v>0</v>
      </c>
      <c r="N290" s="25" t="s">
        <v>185</v>
      </c>
      <c r="O290" s="32">
        <f>M290*AA290</f>
        <v>0</v>
      </c>
      <c r="P290" s="1">
        <v>3</v>
      </c>
      <c r="AA290" s="1">
        <f>IF(P290=1,$O$3,IF(P290=2,$O$4,$O$5))</f>
        <v>0</v>
      </c>
    </row>
    <row r="291" ht="25.5">
      <c r="A291" s="1" t="s">
        <v>171</v>
      </c>
      <c r="E291" s="27" t="s">
        <v>1167</v>
      </c>
    </row>
    <row r="292" ht="63.75">
      <c r="A292" s="1" t="s">
        <v>172</v>
      </c>
      <c r="E292" s="33" t="s">
        <v>2675</v>
      </c>
    </row>
    <row r="293">
      <c r="A293" s="1" t="s">
        <v>173</v>
      </c>
      <c r="E293" s="27" t="s">
        <v>167</v>
      </c>
    </row>
    <row r="294" ht="25.5">
      <c r="A294" s="1" t="s">
        <v>165</v>
      </c>
      <c r="B294" s="1">
        <v>64</v>
      </c>
      <c r="C294" s="26" t="s">
        <v>1169</v>
      </c>
      <c r="D294" t="s">
        <v>167</v>
      </c>
      <c r="E294" s="27" t="s">
        <v>1170</v>
      </c>
      <c r="F294" s="28" t="s">
        <v>201</v>
      </c>
      <c r="G294" s="29">
        <v>3</v>
      </c>
      <c r="H294" s="28">
        <v>0</v>
      </c>
      <c r="I294" s="30">
        <f>ROUND(G294*H294,P4)</f>
        <v>0</v>
      </c>
      <c r="L294" s="31">
        <v>0</v>
      </c>
      <c r="M294" s="24">
        <f>ROUND(G294*L294,P4)</f>
        <v>0</v>
      </c>
      <c r="N294" s="25" t="s">
        <v>185</v>
      </c>
      <c r="O294" s="32">
        <f>M294*AA294</f>
        <v>0</v>
      </c>
      <c r="P294" s="1">
        <v>3</v>
      </c>
      <c r="AA294" s="1">
        <f>IF(P294=1,$O$3,IF(P294=2,$O$4,$O$5))</f>
        <v>0</v>
      </c>
    </row>
    <row r="295" ht="25.5">
      <c r="A295" s="1" t="s">
        <v>171</v>
      </c>
      <c r="E295" s="27" t="s">
        <v>1170</v>
      </c>
    </row>
    <row r="296" ht="63.75">
      <c r="A296" s="1" t="s">
        <v>172</v>
      </c>
      <c r="E296" s="33" t="s">
        <v>2675</v>
      </c>
    </row>
    <row r="297">
      <c r="A297" s="1" t="s">
        <v>173</v>
      </c>
      <c r="E297" s="27" t="s">
        <v>167</v>
      </c>
    </row>
    <row r="298" ht="25.5">
      <c r="A298" s="1" t="s">
        <v>165</v>
      </c>
      <c r="B298" s="1">
        <v>65</v>
      </c>
      <c r="C298" s="26" t="s">
        <v>1171</v>
      </c>
      <c r="D298" t="s">
        <v>167</v>
      </c>
      <c r="E298" s="27" t="s">
        <v>1172</v>
      </c>
      <c r="F298" s="28" t="s">
        <v>201</v>
      </c>
      <c r="G298" s="29">
        <v>3</v>
      </c>
      <c r="H298" s="28">
        <v>0</v>
      </c>
      <c r="I298" s="30">
        <f>ROUND(G298*H298,P4)</f>
        <v>0</v>
      </c>
      <c r="L298" s="31">
        <v>0</v>
      </c>
      <c r="M298" s="24">
        <f>ROUND(G298*L298,P4)</f>
        <v>0</v>
      </c>
      <c r="N298" s="25" t="s">
        <v>185</v>
      </c>
      <c r="O298" s="32">
        <f>M298*AA298</f>
        <v>0</v>
      </c>
      <c r="P298" s="1">
        <v>3</v>
      </c>
      <c r="AA298" s="1">
        <f>IF(P298=1,$O$3,IF(P298=2,$O$4,$O$5))</f>
        <v>0</v>
      </c>
    </row>
    <row r="299" ht="25.5">
      <c r="A299" s="1" t="s">
        <v>171</v>
      </c>
      <c r="E299" s="27" t="s">
        <v>1172</v>
      </c>
    </row>
    <row r="300" ht="63.75">
      <c r="A300" s="1" t="s">
        <v>172</v>
      </c>
      <c r="E300" s="33" t="s">
        <v>2675</v>
      </c>
    </row>
    <row r="301">
      <c r="A301" s="1" t="s">
        <v>173</v>
      </c>
      <c r="E301" s="27" t="s">
        <v>167</v>
      </c>
    </row>
    <row r="302" ht="25.5">
      <c r="A302" s="1" t="s">
        <v>165</v>
      </c>
      <c r="B302" s="1">
        <v>66</v>
      </c>
      <c r="C302" s="26" t="s">
        <v>2702</v>
      </c>
      <c r="D302" t="s">
        <v>167</v>
      </c>
      <c r="E302" s="27" t="s">
        <v>2703</v>
      </c>
      <c r="F302" s="28" t="s">
        <v>2704</v>
      </c>
      <c r="G302" s="29">
        <v>1</v>
      </c>
      <c r="H302" s="28">
        <v>0</v>
      </c>
      <c r="I302" s="30">
        <f>ROUND(G302*H302,P4)</f>
        <v>0</v>
      </c>
      <c r="L302" s="31">
        <v>0</v>
      </c>
      <c r="M302" s="24">
        <f>ROUND(G302*L302,P4)</f>
        <v>0</v>
      </c>
      <c r="N302" s="25" t="s">
        <v>185</v>
      </c>
      <c r="O302" s="32">
        <f>M302*AA302</f>
        <v>0</v>
      </c>
      <c r="P302" s="1">
        <v>3</v>
      </c>
      <c r="AA302" s="1">
        <f>IF(P302=1,$O$3,IF(P302=2,$O$4,$O$5))</f>
        <v>0</v>
      </c>
    </row>
    <row r="303" ht="25.5">
      <c r="A303" s="1" t="s">
        <v>171</v>
      </c>
      <c r="E303" s="27" t="s">
        <v>2703</v>
      </c>
    </row>
    <row r="304" ht="38.25">
      <c r="A304" s="1" t="s">
        <v>172</v>
      </c>
      <c r="E304" s="33" t="s">
        <v>2677</v>
      </c>
    </row>
    <row r="305">
      <c r="A305" s="1" t="s">
        <v>173</v>
      </c>
      <c r="E305" s="27" t="s">
        <v>167</v>
      </c>
    </row>
    <row r="306" ht="25.5">
      <c r="A306" s="1" t="s">
        <v>165</v>
      </c>
      <c r="B306" s="1">
        <v>72</v>
      </c>
      <c r="C306" s="26" t="s">
        <v>2705</v>
      </c>
      <c r="D306" t="s">
        <v>167</v>
      </c>
      <c r="E306" s="27" t="s">
        <v>2706</v>
      </c>
      <c r="F306" s="28" t="s">
        <v>201</v>
      </c>
      <c r="G306" s="29">
        <v>20</v>
      </c>
      <c r="H306" s="28">
        <v>0</v>
      </c>
      <c r="I306" s="30">
        <f>ROUND(G306*H306,P4)</f>
        <v>0</v>
      </c>
      <c r="L306" s="31">
        <v>0</v>
      </c>
      <c r="M306" s="24">
        <f>ROUND(G306*L306,P4)</f>
        <v>0</v>
      </c>
      <c r="N306" s="25" t="s">
        <v>185</v>
      </c>
      <c r="O306" s="32">
        <f>M306*AA306</f>
        <v>0</v>
      </c>
      <c r="P306" s="1">
        <v>3</v>
      </c>
      <c r="AA306" s="1">
        <f>IF(P306=1,$O$3,IF(P306=2,$O$4,$O$5))</f>
        <v>0</v>
      </c>
    </row>
    <row r="307" ht="25.5">
      <c r="A307" s="1" t="s">
        <v>171</v>
      </c>
      <c r="E307" s="27" t="s">
        <v>2706</v>
      </c>
    </row>
    <row r="308" ht="25.5">
      <c r="A308" s="1" t="s">
        <v>172</v>
      </c>
      <c r="E308" s="33" t="s">
        <v>2692</v>
      </c>
    </row>
    <row r="309">
      <c r="A309" s="1" t="s">
        <v>173</v>
      </c>
      <c r="E309" s="27" t="s">
        <v>167</v>
      </c>
    </row>
    <row r="310" ht="25.5">
      <c r="A310" s="1" t="s">
        <v>165</v>
      </c>
      <c r="B310" s="1">
        <v>74</v>
      </c>
      <c r="C310" s="26" t="s">
        <v>2707</v>
      </c>
      <c r="D310" t="s">
        <v>167</v>
      </c>
      <c r="E310" s="27" t="s">
        <v>2708</v>
      </c>
      <c r="F310" s="28" t="s">
        <v>464</v>
      </c>
      <c r="G310" s="29">
        <v>6</v>
      </c>
      <c r="H310" s="28">
        <v>0</v>
      </c>
      <c r="I310" s="30">
        <f>ROUND(G310*H310,P4)</f>
        <v>0</v>
      </c>
      <c r="L310" s="31">
        <v>0</v>
      </c>
      <c r="M310" s="24">
        <f>ROUND(G310*L310,P4)</f>
        <v>0</v>
      </c>
      <c r="N310" s="25" t="s">
        <v>185</v>
      </c>
      <c r="O310" s="32">
        <f>M310*AA310</f>
        <v>0</v>
      </c>
      <c r="P310" s="1">
        <v>3</v>
      </c>
      <c r="AA310" s="1">
        <f>IF(P310=1,$O$3,IF(P310=2,$O$4,$O$5))</f>
        <v>0</v>
      </c>
    </row>
    <row r="311" ht="38.25">
      <c r="A311" s="1" t="s">
        <v>171</v>
      </c>
      <c r="E311" s="27" t="s">
        <v>2709</v>
      </c>
    </row>
    <row r="312">
      <c r="A312" s="1" t="s">
        <v>172</v>
      </c>
    </row>
    <row r="313">
      <c r="A313" s="1" t="s">
        <v>173</v>
      </c>
      <c r="E313" s="27" t="s">
        <v>167</v>
      </c>
    </row>
    <row r="314" ht="25.5">
      <c r="A314" s="1" t="s">
        <v>165</v>
      </c>
      <c r="B314" s="1">
        <v>76</v>
      </c>
      <c r="C314" s="26" t="s">
        <v>2710</v>
      </c>
      <c r="D314" t="s">
        <v>167</v>
      </c>
      <c r="E314" s="27" t="s">
        <v>2711</v>
      </c>
      <c r="F314" s="28" t="s">
        <v>201</v>
      </c>
      <c r="G314" s="29">
        <v>34</v>
      </c>
      <c r="H314" s="28">
        <v>0</v>
      </c>
      <c r="I314" s="30">
        <f>ROUND(G314*H314,P4)</f>
        <v>0</v>
      </c>
      <c r="L314" s="31">
        <v>0</v>
      </c>
      <c r="M314" s="24">
        <f>ROUND(G314*L314,P4)</f>
        <v>0</v>
      </c>
      <c r="N314" s="25" t="s">
        <v>185</v>
      </c>
      <c r="O314" s="32">
        <f>M314*AA314</f>
        <v>0</v>
      </c>
      <c r="P314" s="1">
        <v>3</v>
      </c>
      <c r="AA314" s="1">
        <f>IF(P314=1,$O$3,IF(P314=2,$O$4,$O$5))</f>
        <v>0</v>
      </c>
    </row>
    <row r="315" ht="25.5">
      <c r="A315" s="1" t="s">
        <v>171</v>
      </c>
      <c r="E315" s="27" t="s">
        <v>2712</v>
      </c>
    </row>
    <row r="316" ht="25.5">
      <c r="A316" s="1" t="s">
        <v>172</v>
      </c>
      <c r="E316" s="33" t="s">
        <v>2713</v>
      </c>
    </row>
    <row r="317">
      <c r="A317" s="1" t="s">
        <v>173</v>
      </c>
      <c r="E317" s="27" t="s">
        <v>167</v>
      </c>
    </row>
    <row r="318">
      <c r="A318" s="1" t="s">
        <v>165</v>
      </c>
      <c r="B318" s="1">
        <v>79</v>
      </c>
      <c r="C318" s="26" t="s">
        <v>1178</v>
      </c>
      <c r="D318" t="s">
        <v>167</v>
      </c>
      <c r="E318" s="27" t="s">
        <v>1179</v>
      </c>
      <c r="F318" s="28" t="s">
        <v>331</v>
      </c>
      <c r="G318" s="29">
        <v>391.89999999999998</v>
      </c>
      <c r="H318" s="28">
        <v>5.0000000000000002E-05</v>
      </c>
      <c r="I318" s="30">
        <f>ROUND(G318*H318,P4)</f>
        <v>0</v>
      </c>
      <c r="L318" s="31">
        <v>0</v>
      </c>
      <c r="M318" s="24">
        <f>ROUND(G318*L318,P4)</f>
        <v>0</v>
      </c>
      <c r="N318" s="25" t="s">
        <v>185</v>
      </c>
      <c r="O318" s="32">
        <f>M318*AA318</f>
        <v>0</v>
      </c>
      <c r="P318" s="1">
        <v>3</v>
      </c>
      <c r="AA318" s="1">
        <f>IF(P318=1,$O$3,IF(P318=2,$O$4,$O$5))</f>
        <v>0</v>
      </c>
    </row>
    <row r="319">
      <c r="A319" s="1" t="s">
        <v>171</v>
      </c>
      <c r="E319" s="27" t="s">
        <v>1179</v>
      </c>
    </row>
    <row r="320" ht="63.75">
      <c r="A320" s="1" t="s">
        <v>172</v>
      </c>
      <c r="E320" s="33" t="s">
        <v>2714</v>
      </c>
    </row>
    <row r="321">
      <c r="A321" s="1" t="s">
        <v>173</v>
      </c>
      <c r="E321" s="27" t="s">
        <v>167</v>
      </c>
    </row>
    <row r="322" ht="25.5">
      <c r="A322" s="1" t="s">
        <v>165</v>
      </c>
      <c r="B322" s="1">
        <v>84</v>
      </c>
      <c r="C322" s="26" t="s">
        <v>2715</v>
      </c>
      <c r="D322" t="s">
        <v>167</v>
      </c>
      <c r="E322" s="27" t="s">
        <v>2716</v>
      </c>
      <c r="F322" s="28" t="s">
        <v>432</v>
      </c>
      <c r="G322" s="29">
        <v>32.130000000000003</v>
      </c>
      <c r="H322" s="28">
        <v>0</v>
      </c>
      <c r="I322" s="30">
        <f>ROUND(G322*H322,P4)</f>
        <v>0</v>
      </c>
      <c r="L322" s="31">
        <v>0</v>
      </c>
      <c r="M322" s="24">
        <f>ROUND(G322*L322,P4)</f>
        <v>0</v>
      </c>
      <c r="N322" s="25" t="s">
        <v>185</v>
      </c>
      <c r="O322" s="32">
        <f>M322*AA322</f>
        <v>0</v>
      </c>
      <c r="P322" s="1">
        <v>3</v>
      </c>
      <c r="AA322" s="1">
        <f>IF(P322=1,$O$3,IF(P322=2,$O$4,$O$5))</f>
        <v>0</v>
      </c>
    </row>
    <row r="323" ht="25.5">
      <c r="A323" s="1" t="s">
        <v>171</v>
      </c>
      <c r="E323" s="27" t="s">
        <v>2716</v>
      </c>
    </row>
    <row r="324">
      <c r="A324" s="1" t="s">
        <v>172</v>
      </c>
    </row>
    <row r="325">
      <c r="A325" s="1" t="s">
        <v>173</v>
      </c>
      <c r="E325" s="27" t="s">
        <v>167</v>
      </c>
    </row>
    <row r="326" ht="38.25">
      <c r="A326" s="1" t="s">
        <v>165</v>
      </c>
      <c r="B326" s="1">
        <v>85</v>
      </c>
      <c r="C326" s="26" t="s">
        <v>1188</v>
      </c>
      <c r="D326" t="s">
        <v>167</v>
      </c>
      <c r="E326" s="27" t="s">
        <v>1189</v>
      </c>
      <c r="F326" s="28" t="s">
        <v>432</v>
      </c>
      <c r="G326" s="29">
        <v>32.130000000000003</v>
      </c>
      <c r="H326" s="28">
        <v>0</v>
      </c>
      <c r="I326" s="30">
        <f>ROUND(G326*H326,P4)</f>
        <v>0</v>
      </c>
      <c r="L326" s="31">
        <v>0</v>
      </c>
      <c r="M326" s="24">
        <f>ROUND(G326*L326,P4)</f>
        <v>0</v>
      </c>
      <c r="N326" s="25" t="s">
        <v>185</v>
      </c>
      <c r="O326" s="32">
        <f>M326*AA326</f>
        <v>0</v>
      </c>
      <c r="P326" s="1">
        <v>3</v>
      </c>
      <c r="AA326" s="1">
        <f>IF(P326=1,$O$3,IF(P326=2,$O$4,$O$5))</f>
        <v>0</v>
      </c>
    </row>
    <row r="327" ht="38.25">
      <c r="A327" s="1" t="s">
        <v>171</v>
      </c>
      <c r="E327" s="27" t="s">
        <v>1190</v>
      </c>
    </row>
    <row r="328">
      <c r="A328" s="1" t="s">
        <v>172</v>
      </c>
    </row>
    <row r="329">
      <c r="A329" s="1" t="s">
        <v>173</v>
      </c>
      <c r="E329" s="27" t="s">
        <v>167</v>
      </c>
    </row>
    <row r="330">
      <c r="A330" s="1" t="s">
        <v>162</v>
      </c>
      <c r="C330" s="22" t="s">
        <v>1259</v>
      </c>
      <c r="E330" s="23" t="s">
        <v>1260</v>
      </c>
      <c r="L330" s="24">
        <f>SUMIFS(L331:L350,A331:A350,"P")</f>
        <v>0</v>
      </c>
      <c r="M330" s="24">
        <f>SUMIFS(M331:M350,A331:A350,"P")</f>
        <v>0</v>
      </c>
      <c r="N330" s="25"/>
    </row>
    <row r="331" ht="25.5">
      <c r="A331" s="1" t="s">
        <v>165</v>
      </c>
      <c r="B331" s="1">
        <v>7</v>
      </c>
      <c r="C331" s="26" t="s">
        <v>2717</v>
      </c>
      <c r="D331" t="s">
        <v>167</v>
      </c>
      <c r="E331" s="27" t="s">
        <v>2718</v>
      </c>
      <c r="F331" s="28" t="s">
        <v>447</v>
      </c>
      <c r="G331" s="29">
        <v>1000</v>
      </c>
      <c r="H331" s="28">
        <v>0</v>
      </c>
      <c r="I331" s="30">
        <f>ROUND(G331*H331,P4)</f>
        <v>0</v>
      </c>
      <c r="L331" s="31">
        <v>0</v>
      </c>
      <c r="M331" s="24">
        <f>ROUND(G331*L331,P4)</f>
        <v>0</v>
      </c>
      <c r="N331" s="25" t="s">
        <v>185</v>
      </c>
      <c r="O331" s="32">
        <f>M331*AA331</f>
        <v>0</v>
      </c>
      <c r="P331" s="1">
        <v>3</v>
      </c>
      <c r="AA331" s="1">
        <f>IF(P331=1,$O$3,IF(P331=2,$O$4,$O$5))</f>
        <v>0</v>
      </c>
    </row>
    <row r="332" ht="25.5">
      <c r="A332" s="1" t="s">
        <v>171</v>
      </c>
      <c r="E332" s="27" t="s">
        <v>2718</v>
      </c>
    </row>
    <row r="333">
      <c r="A333" s="1" t="s">
        <v>172</v>
      </c>
    </row>
    <row r="334">
      <c r="A334" s="1" t="s">
        <v>173</v>
      </c>
      <c r="E334" s="27" t="s">
        <v>167</v>
      </c>
    </row>
    <row r="335" ht="25.5">
      <c r="A335" s="1" t="s">
        <v>165</v>
      </c>
      <c r="B335" s="1">
        <v>8</v>
      </c>
      <c r="C335" s="26" t="s">
        <v>2719</v>
      </c>
      <c r="D335" t="s">
        <v>167</v>
      </c>
      <c r="E335" s="27" t="s">
        <v>1270</v>
      </c>
      <c r="F335" s="28" t="s">
        <v>447</v>
      </c>
      <c r="G335" s="29">
        <v>90000</v>
      </c>
      <c r="H335" s="28">
        <v>0</v>
      </c>
      <c r="I335" s="30">
        <f>ROUND(G335*H335,P4)</f>
        <v>0</v>
      </c>
      <c r="L335" s="31">
        <v>0</v>
      </c>
      <c r="M335" s="24">
        <f>ROUND(G335*L335,P4)</f>
        <v>0</v>
      </c>
      <c r="N335" s="25" t="s">
        <v>718</v>
      </c>
      <c r="O335" s="32">
        <f>M335*AA335</f>
        <v>0</v>
      </c>
      <c r="P335" s="1">
        <v>3</v>
      </c>
      <c r="AA335" s="1">
        <f>IF(P335=1,$O$3,IF(P335=2,$O$4,$O$5))</f>
        <v>0</v>
      </c>
    </row>
    <row r="336" ht="38.25">
      <c r="A336" s="1" t="s">
        <v>171</v>
      </c>
      <c r="E336" s="27" t="s">
        <v>2720</v>
      </c>
    </row>
    <row r="337" ht="25.5">
      <c r="A337" s="1" t="s">
        <v>172</v>
      </c>
      <c r="E337" s="33" t="s">
        <v>2721</v>
      </c>
    </row>
    <row r="338">
      <c r="A338" s="1" t="s">
        <v>173</v>
      </c>
      <c r="E338" s="27" t="s">
        <v>167</v>
      </c>
    </row>
    <row r="339" ht="25.5">
      <c r="A339" s="1" t="s">
        <v>165</v>
      </c>
      <c r="B339" s="1">
        <v>9</v>
      </c>
      <c r="C339" s="26" t="s">
        <v>2722</v>
      </c>
      <c r="D339" t="s">
        <v>167</v>
      </c>
      <c r="E339" s="27" t="s">
        <v>2723</v>
      </c>
      <c r="F339" s="28" t="s">
        <v>447</v>
      </c>
      <c r="G339" s="29">
        <v>1000</v>
      </c>
      <c r="H339" s="28">
        <v>0</v>
      </c>
      <c r="I339" s="30">
        <f>ROUND(G339*H339,P4)</f>
        <v>0</v>
      </c>
      <c r="L339" s="31">
        <v>0</v>
      </c>
      <c r="M339" s="24">
        <f>ROUND(G339*L339,P4)</f>
        <v>0</v>
      </c>
      <c r="N339" s="25" t="s">
        <v>185</v>
      </c>
      <c r="O339" s="32">
        <f>M339*AA339</f>
        <v>0</v>
      </c>
      <c r="P339" s="1">
        <v>3</v>
      </c>
      <c r="AA339" s="1">
        <f>IF(P339=1,$O$3,IF(P339=2,$O$4,$O$5))</f>
        <v>0</v>
      </c>
    </row>
    <row r="340" ht="25.5">
      <c r="A340" s="1" t="s">
        <v>171</v>
      </c>
      <c r="E340" s="27" t="s">
        <v>2723</v>
      </c>
    </row>
    <row r="341">
      <c r="A341" s="1" t="s">
        <v>172</v>
      </c>
    </row>
    <row r="342">
      <c r="A342" s="1" t="s">
        <v>173</v>
      </c>
      <c r="E342" s="27" t="s">
        <v>167</v>
      </c>
    </row>
    <row r="343" ht="25.5">
      <c r="A343" s="1" t="s">
        <v>165</v>
      </c>
      <c r="B343" s="1">
        <v>10</v>
      </c>
      <c r="C343" s="26" t="s">
        <v>2724</v>
      </c>
      <c r="D343" t="s">
        <v>167</v>
      </c>
      <c r="E343" s="27" t="s">
        <v>2725</v>
      </c>
      <c r="F343" s="28" t="s">
        <v>184</v>
      </c>
      <c r="G343" s="29">
        <v>2281.442</v>
      </c>
      <c r="H343" s="28">
        <v>0</v>
      </c>
      <c r="I343" s="30">
        <f>ROUND(G343*H343,P4)</f>
        <v>0</v>
      </c>
      <c r="L343" s="31">
        <v>0</v>
      </c>
      <c r="M343" s="24">
        <f>ROUND(G343*L343,P4)</f>
        <v>0</v>
      </c>
      <c r="N343" s="25" t="s">
        <v>185</v>
      </c>
      <c r="O343" s="32">
        <f>M343*AA343</f>
        <v>0</v>
      </c>
      <c r="P343" s="1">
        <v>3</v>
      </c>
      <c r="AA343" s="1">
        <f>IF(P343=1,$O$3,IF(P343=2,$O$4,$O$5))</f>
        <v>0</v>
      </c>
    </row>
    <row r="344" ht="25.5">
      <c r="A344" s="1" t="s">
        <v>171</v>
      </c>
      <c r="E344" s="27" t="s">
        <v>2725</v>
      </c>
    </row>
    <row r="345" ht="89.25">
      <c r="A345" s="1" t="s">
        <v>172</v>
      </c>
      <c r="E345" s="33" t="s">
        <v>2726</v>
      </c>
    </row>
    <row r="346">
      <c r="A346" s="1" t="s">
        <v>173</v>
      </c>
      <c r="E346" s="27" t="s">
        <v>167</v>
      </c>
    </row>
    <row r="347">
      <c r="A347" s="1" t="s">
        <v>165</v>
      </c>
      <c r="B347" s="1">
        <v>11</v>
      </c>
      <c r="C347" s="26" t="s">
        <v>2462</v>
      </c>
      <c r="D347" t="s">
        <v>167</v>
      </c>
      <c r="E347" s="27" t="s">
        <v>2727</v>
      </c>
      <c r="F347" s="28" t="s">
        <v>169</v>
      </c>
      <c r="G347" s="29">
        <v>1</v>
      </c>
      <c r="H347" s="28">
        <v>0</v>
      </c>
      <c r="I347" s="30">
        <f>ROUND(G347*H347,P4)</f>
        <v>0</v>
      </c>
      <c r="L347" s="31">
        <v>0</v>
      </c>
      <c r="M347" s="24">
        <f>ROUND(G347*L347,P4)</f>
        <v>0</v>
      </c>
      <c r="N347" s="25" t="s">
        <v>167</v>
      </c>
      <c r="O347" s="32">
        <f>M347*AA347</f>
        <v>0</v>
      </c>
      <c r="P347" s="1">
        <v>3</v>
      </c>
      <c r="AA347" s="1">
        <f>IF(P347=1,$O$3,IF(P347=2,$O$4,$O$5))</f>
        <v>0</v>
      </c>
    </row>
    <row r="348">
      <c r="A348" s="1" t="s">
        <v>171</v>
      </c>
      <c r="E348" s="27" t="s">
        <v>2727</v>
      </c>
    </row>
    <row r="349">
      <c r="A349" s="1" t="s">
        <v>172</v>
      </c>
    </row>
    <row r="350">
      <c r="A350" s="1" t="s">
        <v>173</v>
      </c>
      <c r="E350" s="27" t="s">
        <v>167</v>
      </c>
    </row>
    <row r="351">
      <c r="A351" s="1" t="s">
        <v>162</v>
      </c>
      <c r="C351" s="22" t="s">
        <v>499</v>
      </c>
      <c r="E351" s="23" t="s">
        <v>500</v>
      </c>
      <c r="L351" s="24">
        <f>SUMIFS(L352:L355,A352:A355,"P")</f>
        <v>0</v>
      </c>
      <c r="M351" s="24">
        <f>SUMIFS(M352:M355,A352:A355,"P")</f>
        <v>0</v>
      </c>
      <c r="N351" s="25"/>
    </row>
    <row r="352" ht="25.5">
      <c r="A352" s="1" t="s">
        <v>165</v>
      </c>
      <c r="B352" s="1">
        <v>12</v>
      </c>
      <c r="C352" s="26" t="s">
        <v>2091</v>
      </c>
      <c r="D352" t="s">
        <v>167</v>
      </c>
      <c r="E352" s="27" t="s">
        <v>2092</v>
      </c>
      <c r="F352" s="28" t="s">
        <v>432</v>
      </c>
      <c r="G352" s="29">
        <v>38.215000000000003</v>
      </c>
      <c r="H352" s="28">
        <v>0</v>
      </c>
      <c r="I352" s="30">
        <f>ROUND(G352*H352,P4)</f>
        <v>0</v>
      </c>
      <c r="L352" s="31">
        <v>0</v>
      </c>
      <c r="M352" s="24">
        <f>ROUND(G352*L352,P4)</f>
        <v>0</v>
      </c>
      <c r="N352" s="25" t="s">
        <v>185</v>
      </c>
      <c r="O352" s="32">
        <f>M352*AA352</f>
        <v>0</v>
      </c>
      <c r="P352" s="1">
        <v>3</v>
      </c>
      <c r="AA352" s="1">
        <f>IF(P352=1,$O$3,IF(P352=2,$O$4,$O$5))</f>
        <v>0</v>
      </c>
    </row>
    <row r="353" ht="38.25">
      <c r="A353" s="1" t="s">
        <v>171</v>
      </c>
      <c r="E353" s="27" t="s">
        <v>2093</v>
      </c>
    </row>
    <row r="354">
      <c r="A354" s="1" t="s">
        <v>172</v>
      </c>
    </row>
    <row r="355">
      <c r="A355" s="1" t="s">
        <v>173</v>
      </c>
      <c r="E355" s="27" t="s">
        <v>167</v>
      </c>
    </row>
    <row r="356">
      <c r="A356" s="1" t="s">
        <v>162</v>
      </c>
      <c r="C356" s="22" t="s">
        <v>180</v>
      </c>
      <c r="E356" s="23" t="s">
        <v>181</v>
      </c>
      <c r="L356" s="24">
        <f>SUMIFS(L357:L360,A357:A360,"P")</f>
        <v>0</v>
      </c>
      <c r="M356" s="24">
        <f>SUMIFS(M357:M360,A357:A360,"P")</f>
        <v>0</v>
      </c>
      <c r="N356" s="25"/>
    </row>
    <row r="357" ht="25.5">
      <c r="A357" s="1" t="s">
        <v>165</v>
      </c>
      <c r="B357" s="1">
        <v>86</v>
      </c>
      <c r="C357" s="26" t="s">
        <v>543</v>
      </c>
      <c r="D357" t="s">
        <v>167</v>
      </c>
      <c r="E357" s="27" t="s">
        <v>2728</v>
      </c>
      <c r="F357" s="28" t="s">
        <v>184</v>
      </c>
      <c r="G357" s="29">
        <v>2281.442</v>
      </c>
      <c r="H357" s="28">
        <v>0</v>
      </c>
      <c r="I357" s="30">
        <f>ROUND(G357*H357,P4)</f>
        <v>0</v>
      </c>
      <c r="L357" s="31">
        <v>0</v>
      </c>
      <c r="M357" s="24">
        <f>ROUND(G357*L357,P4)</f>
        <v>0</v>
      </c>
      <c r="N357" s="25" t="s">
        <v>170</v>
      </c>
      <c r="O357" s="32">
        <f>M357*AA357</f>
        <v>0</v>
      </c>
      <c r="P357" s="1">
        <v>3</v>
      </c>
      <c r="AA357" s="1">
        <f>IF(P357=1,$O$3,IF(P357=2,$O$4,$O$5))</f>
        <v>0</v>
      </c>
    </row>
    <row r="358" ht="25.5">
      <c r="A358" s="1" t="s">
        <v>171</v>
      </c>
      <c r="E358" s="27" t="s">
        <v>2728</v>
      </c>
    </row>
    <row r="359" ht="89.25">
      <c r="A359" s="1" t="s">
        <v>172</v>
      </c>
      <c r="E359" s="33" t="s">
        <v>2729</v>
      </c>
    </row>
    <row r="360">
      <c r="A360" s="1" t="s">
        <v>173</v>
      </c>
      <c r="E360" s="27" t="s">
        <v>167</v>
      </c>
    </row>
  </sheetData>
  <sheetProtection sheet="1" objects="1" scenarios="1" spinCount="100000" saltValue="WmNwuIPKBTGF0rlwb0GghQsto5S4sJcOMma/19My6DAg3zCPpD1HqqTSQ2j5tb5V90XIESc+VMP4YNbLil6USA==" hashValue="iCIhua0QygDHgnKlZp5VkJbTlFNBYQVddarfhc0EmSt6KpxHvF47C0l/8KyStOcODxmYQtCW3pq5CqGxVB9Z1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COUNTIFS(L8:L458,"=0",A8:A458,"P")+COUNTIFS(L8:L458,"",A8:A458,"P")+SUM(Q8:Q458)</f>
        <v>0</v>
      </c>
    </row>
    <row r="8">
      <c r="A8" s="1" t="s">
        <v>160</v>
      </c>
      <c r="C8" s="22" t="s">
        <v>2730</v>
      </c>
      <c r="E8" s="23" t="s">
        <v>69</v>
      </c>
      <c r="L8" s="24">
        <f>L9+L66+L71+L144+L233+L386+L431+L448+L453</f>
        <v>0</v>
      </c>
      <c r="M8" s="24">
        <f>M9+M66+M71+M144+M233+M386+M431+M448+M453</f>
        <v>0</v>
      </c>
      <c r="N8" s="25"/>
    </row>
    <row r="9">
      <c r="A9" s="1" t="s">
        <v>162</v>
      </c>
      <c r="C9" s="22" t="s">
        <v>947</v>
      </c>
      <c r="E9" s="23" t="s">
        <v>948</v>
      </c>
      <c r="L9" s="24">
        <f>SUMIFS(L10:L65,A10:A65,"P")</f>
        <v>0</v>
      </c>
      <c r="M9" s="24">
        <f>SUMIFS(M10:M65,A10:A65,"P")</f>
        <v>0</v>
      </c>
      <c r="N9" s="25"/>
    </row>
    <row r="10">
      <c r="A10" s="1" t="s">
        <v>165</v>
      </c>
      <c r="B10" s="1">
        <v>13</v>
      </c>
      <c r="C10" s="26" t="s">
        <v>2731</v>
      </c>
      <c r="D10" t="s">
        <v>167</v>
      </c>
      <c r="E10" s="27" t="s">
        <v>2732</v>
      </c>
      <c r="F10" s="28" t="s">
        <v>192</v>
      </c>
      <c r="G10" s="29">
        <v>5</v>
      </c>
      <c r="H10" s="28">
        <v>0</v>
      </c>
      <c r="I10" s="30">
        <f>ROUND(G10*H10,P4)</f>
        <v>0</v>
      </c>
      <c r="L10" s="31">
        <v>0</v>
      </c>
      <c r="M10" s="24">
        <f>ROUND(G10*L10,P4)</f>
        <v>0</v>
      </c>
      <c r="N10" s="25" t="s">
        <v>170</v>
      </c>
      <c r="O10" s="32">
        <f>M10*AA10</f>
        <v>0</v>
      </c>
      <c r="P10" s="1">
        <v>3</v>
      </c>
      <c r="AA10" s="1">
        <f>IF(P10=1,$O$3,IF(P10=2,$O$4,$O$5))</f>
        <v>0</v>
      </c>
    </row>
    <row r="11">
      <c r="A11" s="1" t="s">
        <v>171</v>
      </c>
      <c r="E11" s="27" t="s">
        <v>2732</v>
      </c>
    </row>
    <row r="12">
      <c r="A12" s="1" t="s">
        <v>172</v>
      </c>
    </row>
    <row r="13">
      <c r="A13" s="1" t="s">
        <v>173</v>
      </c>
      <c r="E13" s="27" t="s">
        <v>167</v>
      </c>
    </row>
    <row r="14">
      <c r="A14" s="1" t="s">
        <v>165</v>
      </c>
      <c r="B14" s="1">
        <v>14</v>
      </c>
      <c r="C14" s="26" t="s">
        <v>2733</v>
      </c>
      <c r="D14" t="s">
        <v>167</v>
      </c>
      <c r="E14" s="27" t="s">
        <v>2734</v>
      </c>
      <c r="F14" s="28" t="s">
        <v>192</v>
      </c>
      <c r="G14" s="29">
        <v>40</v>
      </c>
      <c r="H14" s="28">
        <v>0</v>
      </c>
      <c r="I14" s="30">
        <f>ROUND(G14*H14,P4)</f>
        <v>0</v>
      </c>
      <c r="L14" s="31">
        <v>0</v>
      </c>
      <c r="M14" s="24">
        <f>ROUND(G14*L14,P4)</f>
        <v>0</v>
      </c>
      <c r="N14" s="25" t="s">
        <v>170</v>
      </c>
      <c r="O14" s="32">
        <f>M14*AA14</f>
        <v>0</v>
      </c>
      <c r="P14" s="1">
        <v>3</v>
      </c>
      <c r="AA14" s="1">
        <f>IF(P14=1,$O$3,IF(P14=2,$O$4,$O$5))</f>
        <v>0</v>
      </c>
    </row>
    <row r="15">
      <c r="A15" s="1" t="s">
        <v>171</v>
      </c>
      <c r="E15" s="27" t="s">
        <v>2734</v>
      </c>
    </row>
    <row r="16">
      <c r="A16" s="1" t="s">
        <v>172</v>
      </c>
    </row>
    <row r="17">
      <c r="A17" s="1" t="s">
        <v>173</v>
      </c>
      <c r="E17" s="27" t="s">
        <v>167</v>
      </c>
    </row>
    <row r="18">
      <c r="A18" s="1" t="s">
        <v>165</v>
      </c>
      <c r="B18" s="1">
        <v>2</v>
      </c>
      <c r="C18" s="26" t="s">
        <v>2735</v>
      </c>
      <c r="D18" t="s">
        <v>167</v>
      </c>
      <c r="E18" s="27" t="s">
        <v>2736</v>
      </c>
      <c r="F18" s="28" t="s">
        <v>192</v>
      </c>
      <c r="G18" s="29">
        <v>60</v>
      </c>
      <c r="H18" s="28">
        <v>0</v>
      </c>
      <c r="I18" s="30">
        <f>ROUND(G18*H18,P4)</f>
        <v>0</v>
      </c>
      <c r="L18" s="31">
        <v>0</v>
      </c>
      <c r="M18" s="24">
        <f>ROUND(G18*L18,P4)</f>
        <v>0</v>
      </c>
      <c r="N18" s="25" t="s">
        <v>170</v>
      </c>
      <c r="O18" s="32">
        <f>M18*AA18</f>
        <v>0</v>
      </c>
      <c r="P18" s="1">
        <v>3</v>
      </c>
      <c r="AA18" s="1">
        <f>IF(P18=1,$O$3,IF(P18=2,$O$4,$O$5))</f>
        <v>0</v>
      </c>
    </row>
    <row r="19">
      <c r="A19" s="1" t="s">
        <v>171</v>
      </c>
      <c r="E19" s="27" t="s">
        <v>2736</v>
      </c>
    </row>
    <row r="20">
      <c r="A20" s="1" t="s">
        <v>172</v>
      </c>
    </row>
    <row r="21">
      <c r="A21" s="1" t="s">
        <v>173</v>
      </c>
      <c r="E21" s="27" t="s">
        <v>167</v>
      </c>
    </row>
    <row r="22">
      <c r="A22" s="1" t="s">
        <v>165</v>
      </c>
      <c r="B22" s="1">
        <v>3</v>
      </c>
      <c r="C22" s="26" t="s">
        <v>2737</v>
      </c>
      <c r="D22" t="s">
        <v>167</v>
      </c>
      <c r="E22" s="27" t="s">
        <v>2738</v>
      </c>
      <c r="F22" s="28" t="s">
        <v>192</v>
      </c>
      <c r="G22" s="29">
        <v>115</v>
      </c>
      <c r="H22" s="28">
        <v>0</v>
      </c>
      <c r="I22" s="30">
        <f>ROUND(G22*H22,P4)</f>
        <v>0</v>
      </c>
      <c r="L22" s="31">
        <v>0</v>
      </c>
      <c r="M22" s="24">
        <f>ROUND(G22*L22,P4)</f>
        <v>0</v>
      </c>
      <c r="N22" s="25" t="s">
        <v>170</v>
      </c>
      <c r="O22" s="32">
        <f>M22*AA22</f>
        <v>0</v>
      </c>
      <c r="P22" s="1">
        <v>3</v>
      </c>
      <c r="AA22" s="1">
        <f>IF(P22=1,$O$3,IF(P22=2,$O$4,$O$5))</f>
        <v>0</v>
      </c>
    </row>
    <row r="23">
      <c r="A23" s="1" t="s">
        <v>171</v>
      </c>
      <c r="E23" s="27" t="s">
        <v>2738</v>
      </c>
    </row>
    <row r="24">
      <c r="A24" s="1" t="s">
        <v>172</v>
      </c>
    </row>
    <row r="25">
      <c r="A25" s="1" t="s">
        <v>173</v>
      </c>
      <c r="E25" s="27" t="s">
        <v>167</v>
      </c>
    </row>
    <row r="26">
      <c r="A26" s="1" t="s">
        <v>165</v>
      </c>
      <c r="B26" s="1">
        <v>4</v>
      </c>
      <c r="C26" s="26" t="s">
        <v>2739</v>
      </c>
      <c r="D26" t="s">
        <v>167</v>
      </c>
      <c r="E26" s="27" t="s">
        <v>2740</v>
      </c>
      <c r="F26" s="28" t="s">
        <v>192</v>
      </c>
      <c r="G26" s="29">
        <v>15</v>
      </c>
      <c r="H26" s="28">
        <v>0</v>
      </c>
      <c r="I26" s="30">
        <f>ROUND(G26*H26,P4)</f>
        <v>0</v>
      </c>
      <c r="L26" s="31">
        <v>0</v>
      </c>
      <c r="M26" s="24">
        <f>ROUND(G26*L26,P4)</f>
        <v>0</v>
      </c>
      <c r="N26" s="25" t="s">
        <v>170</v>
      </c>
      <c r="O26" s="32">
        <f>M26*AA26</f>
        <v>0</v>
      </c>
      <c r="P26" s="1">
        <v>3</v>
      </c>
      <c r="AA26" s="1">
        <f>IF(P26=1,$O$3,IF(P26=2,$O$4,$O$5))</f>
        <v>0</v>
      </c>
    </row>
    <row r="27">
      <c r="A27" s="1" t="s">
        <v>171</v>
      </c>
      <c r="E27" s="27" t="s">
        <v>2740</v>
      </c>
    </row>
    <row r="28">
      <c r="A28" s="1" t="s">
        <v>172</v>
      </c>
    </row>
    <row r="29">
      <c r="A29" s="1" t="s">
        <v>173</v>
      </c>
      <c r="E29" s="27" t="s">
        <v>167</v>
      </c>
    </row>
    <row r="30">
      <c r="A30" s="1" t="s">
        <v>165</v>
      </c>
      <c r="B30" s="1">
        <v>6</v>
      </c>
      <c r="C30" s="26" t="s">
        <v>2741</v>
      </c>
      <c r="D30" t="s">
        <v>167</v>
      </c>
      <c r="E30" s="27" t="s">
        <v>2742</v>
      </c>
      <c r="F30" s="28" t="s">
        <v>192</v>
      </c>
      <c r="G30" s="29">
        <v>60</v>
      </c>
      <c r="H30" s="28">
        <v>0</v>
      </c>
      <c r="I30" s="30">
        <f>ROUND(G30*H30,P4)</f>
        <v>0</v>
      </c>
      <c r="L30" s="31">
        <v>0</v>
      </c>
      <c r="M30" s="24">
        <f>ROUND(G30*L30,P4)</f>
        <v>0</v>
      </c>
      <c r="N30" s="25" t="s">
        <v>170</v>
      </c>
      <c r="O30" s="32">
        <f>M30*AA30</f>
        <v>0</v>
      </c>
      <c r="P30" s="1">
        <v>3</v>
      </c>
      <c r="AA30" s="1">
        <f>IF(P30=1,$O$3,IF(P30=2,$O$4,$O$5))</f>
        <v>0</v>
      </c>
    </row>
    <row r="31">
      <c r="A31" s="1" t="s">
        <v>171</v>
      </c>
      <c r="E31" s="27" t="s">
        <v>2742</v>
      </c>
    </row>
    <row r="32">
      <c r="A32" s="1" t="s">
        <v>172</v>
      </c>
    </row>
    <row r="33">
      <c r="A33" s="1" t="s">
        <v>173</v>
      </c>
      <c r="E33" s="27" t="s">
        <v>167</v>
      </c>
    </row>
    <row r="34">
      <c r="A34" s="1" t="s">
        <v>165</v>
      </c>
      <c r="B34" s="1">
        <v>7</v>
      </c>
      <c r="C34" s="26" t="s">
        <v>2743</v>
      </c>
      <c r="D34" t="s">
        <v>167</v>
      </c>
      <c r="E34" s="27" t="s">
        <v>2744</v>
      </c>
      <c r="F34" s="28" t="s">
        <v>192</v>
      </c>
      <c r="G34" s="29">
        <v>5</v>
      </c>
      <c r="H34" s="28">
        <v>0</v>
      </c>
      <c r="I34" s="30">
        <f>ROUND(G34*H34,P4)</f>
        <v>0</v>
      </c>
      <c r="L34" s="31">
        <v>0</v>
      </c>
      <c r="M34" s="24">
        <f>ROUND(G34*L34,P4)</f>
        <v>0</v>
      </c>
      <c r="N34" s="25" t="s">
        <v>170</v>
      </c>
      <c r="O34" s="32">
        <f>M34*AA34</f>
        <v>0</v>
      </c>
      <c r="P34" s="1">
        <v>3</v>
      </c>
      <c r="AA34" s="1">
        <f>IF(P34=1,$O$3,IF(P34=2,$O$4,$O$5))</f>
        <v>0</v>
      </c>
    </row>
    <row r="35">
      <c r="A35" s="1" t="s">
        <v>171</v>
      </c>
      <c r="E35" s="27" t="s">
        <v>2744</v>
      </c>
    </row>
    <row r="36">
      <c r="A36" s="1" t="s">
        <v>172</v>
      </c>
    </row>
    <row r="37">
      <c r="A37" s="1" t="s">
        <v>173</v>
      </c>
      <c r="E37" s="27" t="s">
        <v>167</v>
      </c>
    </row>
    <row r="38">
      <c r="A38" s="1" t="s">
        <v>165</v>
      </c>
      <c r="B38" s="1">
        <v>9</v>
      </c>
      <c r="C38" s="26" t="s">
        <v>2745</v>
      </c>
      <c r="D38" t="s">
        <v>167</v>
      </c>
      <c r="E38" s="27" t="s">
        <v>2746</v>
      </c>
      <c r="F38" s="28" t="s">
        <v>192</v>
      </c>
      <c r="G38" s="29">
        <v>20</v>
      </c>
      <c r="H38" s="28">
        <v>0</v>
      </c>
      <c r="I38" s="30">
        <f>ROUND(G38*H38,P4)</f>
        <v>0</v>
      </c>
      <c r="L38" s="31">
        <v>0</v>
      </c>
      <c r="M38" s="24">
        <f>ROUND(G38*L38,P4)</f>
        <v>0</v>
      </c>
      <c r="N38" s="25" t="s">
        <v>170</v>
      </c>
      <c r="O38" s="32">
        <f>M38*AA38</f>
        <v>0</v>
      </c>
      <c r="P38" s="1">
        <v>3</v>
      </c>
      <c r="AA38" s="1">
        <f>IF(P38=1,$O$3,IF(P38=2,$O$4,$O$5))</f>
        <v>0</v>
      </c>
    </row>
    <row r="39">
      <c r="A39" s="1" t="s">
        <v>171</v>
      </c>
      <c r="E39" s="27" t="s">
        <v>2746</v>
      </c>
    </row>
    <row r="40">
      <c r="A40" s="1" t="s">
        <v>172</v>
      </c>
    </row>
    <row r="41">
      <c r="A41" s="1" t="s">
        <v>173</v>
      </c>
      <c r="E41" s="27" t="s">
        <v>167</v>
      </c>
    </row>
    <row r="42">
      <c r="A42" s="1" t="s">
        <v>165</v>
      </c>
      <c r="B42" s="1">
        <v>10</v>
      </c>
      <c r="C42" s="26" t="s">
        <v>2747</v>
      </c>
      <c r="D42" t="s">
        <v>167</v>
      </c>
      <c r="E42" s="27" t="s">
        <v>2748</v>
      </c>
      <c r="F42" s="28" t="s">
        <v>192</v>
      </c>
      <c r="G42" s="29">
        <v>5</v>
      </c>
      <c r="H42" s="28">
        <v>0</v>
      </c>
      <c r="I42" s="30">
        <f>ROUND(G42*H42,P4)</f>
        <v>0</v>
      </c>
      <c r="L42" s="31">
        <v>0</v>
      </c>
      <c r="M42" s="24">
        <f>ROUND(G42*L42,P4)</f>
        <v>0</v>
      </c>
      <c r="N42" s="25" t="s">
        <v>170</v>
      </c>
      <c r="O42" s="32">
        <f>M42*AA42</f>
        <v>0</v>
      </c>
      <c r="P42" s="1">
        <v>3</v>
      </c>
      <c r="AA42" s="1">
        <f>IF(P42=1,$O$3,IF(P42=2,$O$4,$O$5))</f>
        <v>0</v>
      </c>
    </row>
    <row r="43">
      <c r="A43" s="1" t="s">
        <v>171</v>
      </c>
      <c r="E43" s="27" t="s">
        <v>2748</v>
      </c>
    </row>
    <row r="44">
      <c r="A44" s="1" t="s">
        <v>172</v>
      </c>
    </row>
    <row r="45">
      <c r="A45" s="1" t="s">
        <v>173</v>
      </c>
      <c r="E45" s="27" t="s">
        <v>167</v>
      </c>
    </row>
    <row r="46">
      <c r="A46" s="1" t="s">
        <v>165</v>
      </c>
      <c r="B46" s="1">
        <v>11</v>
      </c>
      <c r="C46" s="26" t="s">
        <v>2749</v>
      </c>
      <c r="D46" t="s">
        <v>167</v>
      </c>
      <c r="E46" s="27" t="s">
        <v>2750</v>
      </c>
      <c r="F46" s="28" t="s">
        <v>192</v>
      </c>
      <c r="G46" s="29">
        <v>40</v>
      </c>
      <c r="H46" s="28">
        <v>0</v>
      </c>
      <c r="I46" s="30">
        <f>ROUND(G46*H46,P4)</f>
        <v>0</v>
      </c>
      <c r="L46" s="31">
        <v>0</v>
      </c>
      <c r="M46" s="24">
        <f>ROUND(G46*L46,P4)</f>
        <v>0</v>
      </c>
      <c r="N46" s="25" t="s">
        <v>170</v>
      </c>
      <c r="O46" s="32">
        <f>M46*AA46</f>
        <v>0</v>
      </c>
      <c r="P46" s="1">
        <v>3</v>
      </c>
      <c r="AA46" s="1">
        <f>IF(P46=1,$O$3,IF(P46=2,$O$4,$O$5))</f>
        <v>0</v>
      </c>
    </row>
    <row r="47">
      <c r="A47" s="1" t="s">
        <v>171</v>
      </c>
      <c r="E47" s="27" t="s">
        <v>2750</v>
      </c>
    </row>
    <row r="48">
      <c r="A48" s="1" t="s">
        <v>172</v>
      </c>
    </row>
    <row r="49">
      <c r="A49" s="1" t="s">
        <v>173</v>
      </c>
      <c r="E49" s="27" t="s">
        <v>167</v>
      </c>
    </row>
    <row r="50">
      <c r="A50" s="1" t="s">
        <v>165</v>
      </c>
      <c r="B50" s="1">
        <v>12</v>
      </c>
      <c r="C50" s="26" t="s">
        <v>2751</v>
      </c>
      <c r="D50" t="s">
        <v>167</v>
      </c>
      <c r="E50" s="27" t="s">
        <v>2752</v>
      </c>
      <c r="F50" s="28" t="s">
        <v>192</v>
      </c>
      <c r="G50" s="29">
        <v>20</v>
      </c>
      <c r="H50" s="28">
        <v>0</v>
      </c>
      <c r="I50" s="30">
        <f>ROUND(G50*H50,P4)</f>
        <v>0</v>
      </c>
      <c r="L50" s="31">
        <v>0</v>
      </c>
      <c r="M50" s="24">
        <f>ROUND(G50*L50,P4)</f>
        <v>0</v>
      </c>
      <c r="N50" s="25" t="s">
        <v>170</v>
      </c>
      <c r="O50" s="32">
        <f>M50*AA50</f>
        <v>0</v>
      </c>
      <c r="P50" s="1">
        <v>3</v>
      </c>
      <c r="AA50" s="1">
        <f>IF(P50=1,$O$3,IF(P50=2,$O$4,$O$5))</f>
        <v>0</v>
      </c>
    </row>
    <row r="51">
      <c r="A51" s="1" t="s">
        <v>171</v>
      </c>
      <c r="E51" s="27" t="s">
        <v>2752</v>
      </c>
    </row>
    <row r="52">
      <c r="A52" s="1" t="s">
        <v>172</v>
      </c>
    </row>
    <row r="53">
      <c r="A53" s="1" t="s">
        <v>173</v>
      </c>
      <c r="E53" s="27" t="s">
        <v>167</v>
      </c>
    </row>
    <row r="54" ht="25.5">
      <c r="A54" s="1" t="s">
        <v>165</v>
      </c>
      <c r="B54" s="1">
        <v>8</v>
      </c>
      <c r="C54" s="26" t="s">
        <v>2753</v>
      </c>
      <c r="D54" t="s">
        <v>167</v>
      </c>
      <c r="E54" s="27" t="s">
        <v>2754</v>
      </c>
      <c r="F54" s="28" t="s">
        <v>192</v>
      </c>
      <c r="G54" s="29">
        <v>130</v>
      </c>
      <c r="H54" s="28">
        <v>0</v>
      </c>
      <c r="I54" s="30">
        <f>ROUND(G54*H54,P4)</f>
        <v>0</v>
      </c>
      <c r="L54" s="31">
        <v>0</v>
      </c>
      <c r="M54" s="24">
        <f>ROUND(G54*L54,P4)</f>
        <v>0</v>
      </c>
      <c r="N54" s="25" t="s">
        <v>170</v>
      </c>
      <c r="O54" s="32">
        <f>M54*AA54</f>
        <v>0</v>
      </c>
      <c r="P54" s="1">
        <v>3</v>
      </c>
      <c r="AA54" s="1">
        <f>IF(P54=1,$O$3,IF(P54=2,$O$4,$O$5))</f>
        <v>0</v>
      </c>
    </row>
    <row r="55" ht="25.5">
      <c r="A55" s="1" t="s">
        <v>171</v>
      </c>
      <c r="E55" s="27" t="s">
        <v>2754</v>
      </c>
    </row>
    <row r="56">
      <c r="A56" s="1" t="s">
        <v>172</v>
      </c>
    </row>
    <row r="57">
      <c r="A57" s="1" t="s">
        <v>173</v>
      </c>
      <c r="E57" s="27" t="s">
        <v>167</v>
      </c>
    </row>
    <row r="58">
      <c r="A58" s="1" t="s">
        <v>165</v>
      </c>
      <c r="B58" s="1">
        <v>1</v>
      </c>
      <c r="C58" s="26" t="s">
        <v>2755</v>
      </c>
      <c r="D58" t="s">
        <v>167</v>
      </c>
      <c r="E58" s="27" t="s">
        <v>2756</v>
      </c>
      <c r="F58" s="28" t="s">
        <v>192</v>
      </c>
      <c r="G58" s="29">
        <v>190</v>
      </c>
      <c r="H58" s="28">
        <v>0</v>
      </c>
      <c r="I58" s="30">
        <f>ROUND(G58*H58,P4)</f>
        <v>0</v>
      </c>
      <c r="L58" s="31">
        <v>0</v>
      </c>
      <c r="M58" s="24">
        <f>ROUND(G58*L58,P4)</f>
        <v>0</v>
      </c>
      <c r="N58" s="25" t="s">
        <v>170</v>
      </c>
      <c r="O58" s="32">
        <f>M58*AA58</f>
        <v>0</v>
      </c>
      <c r="P58" s="1">
        <v>3</v>
      </c>
      <c r="AA58" s="1">
        <f>IF(P58=1,$O$3,IF(P58=2,$O$4,$O$5))</f>
        <v>0</v>
      </c>
    </row>
    <row r="59">
      <c r="A59" s="1" t="s">
        <v>171</v>
      </c>
      <c r="E59" s="27" t="s">
        <v>2756</v>
      </c>
    </row>
    <row r="60">
      <c r="A60" s="1" t="s">
        <v>172</v>
      </c>
    </row>
    <row r="61">
      <c r="A61" s="1" t="s">
        <v>173</v>
      </c>
      <c r="E61" s="27" t="s">
        <v>167</v>
      </c>
    </row>
    <row r="62">
      <c r="A62" s="1" t="s">
        <v>165</v>
      </c>
      <c r="B62" s="1">
        <v>5</v>
      </c>
      <c r="C62" s="26" t="s">
        <v>2757</v>
      </c>
      <c r="D62" t="s">
        <v>167</v>
      </c>
      <c r="E62" s="27" t="s">
        <v>2758</v>
      </c>
      <c r="F62" s="28" t="s">
        <v>192</v>
      </c>
      <c r="G62" s="29">
        <v>65</v>
      </c>
      <c r="H62" s="28">
        <v>0</v>
      </c>
      <c r="I62" s="30">
        <f>ROUND(G62*H62,P4)</f>
        <v>0</v>
      </c>
      <c r="L62" s="31">
        <v>0</v>
      </c>
      <c r="M62" s="24">
        <f>ROUND(G62*L62,P4)</f>
        <v>0</v>
      </c>
      <c r="N62" s="25" t="s">
        <v>170</v>
      </c>
      <c r="O62" s="32">
        <f>M62*AA62</f>
        <v>0</v>
      </c>
      <c r="P62" s="1">
        <v>3</v>
      </c>
      <c r="AA62" s="1">
        <f>IF(P62=1,$O$3,IF(P62=2,$O$4,$O$5))</f>
        <v>0</v>
      </c>
    </row>
    <row r="63">
      <c r="A63" s="1" t="s">
        <v>171</v>
      </c>
      <c r="E63" s="27" t="s">
        <v>2758</v>
      </c>
    </row>
    <row r="64">
      <c r="A64" s="1" t="s">
        <v>172</v>
      </c>
    </row>
    <row r="65">
      <c r="A65" s="1" t="s">
        <v>173</v>
      </c>
      <c r="E65" s="27" t="s">
        <v>167</v>
      </c>
    </row>
    <row r="66">
      <c r="A66" s="1" t="s">
        <v>162</v>
      </c>
      <c r="C66" s="22" t="s">
        <v>517</v>
      </c>
      <c r="E66" s="23" t="s">
        <v>2759</v>
      </c>
      <c r="L66" s="24">
        <f>SUMIFS(L67:L70,A67:A70,"P")</f>
        <v>0</v>
      </c>
      <c r="M66" s="24">
        <f>SUMIFS(M67:M70,A67:A70,"P")</f>
        <v>0</v>
      </c>
      <c r="N66" s="25"/>
    </row>
    <row r="67">
      <c r="A67" s="1" t="s">
        <v>165</v>
      </c>
      <c r="B67" s="1">
        <v>15</v>
      </c>
      <c r="C67" s="26" t="s">
        <v>2760</v>
      </c>
      <c r="D67" t="s">
        <v>167</v>
      </c>
      <c r="E67" s="27" t="s">
        <v>2761</v>
      </c>
      <c r="F67" s="28" t="s">
        <v>192</v>
      </c>
      <c r="G67" s="29">
        <v>5</v>
      </c>
      <c r="H67" s="28">
        <v>0</v>
      </c>
      <c r="I67" s="30">
        <f>ROUND(G67*H67,P4)</f>
        <v>0</v>
      </c>
      <c r="L67" s="31">
        <v>0</v>
      </c>
      <c r="M67" s="24">
        <f>ROUND(G67*L67,P4)</f>
        <v>0</v>
      </c>
      <c r="N67" s="25" t="s">
        <v>170</v>
      </c>
      <c r="O67" s="32">
        <f>M67*AA67</f>
        <v>0</v>
      </c>
      <c r="P67" s="1">
        <v>3</v>
      </c>
      <c r="AA67" s="1">
        <f>IF(P67=1,$O$3,IF(P67=2,$O$4,$O$5))</f>
        <v>0</v>
      </c>
    </row>
    <row r="68">
      <c r="A68" s="1" t="s">
        <v>171</v>
      </c>
      <c r="E68" s="27" t="s">
        <v>2761</v>
      </c>
    </row>
    <row r="69">
      <c r="A69" s="1" t="s">
        <v>172</v>
      </c>
    </row>
    <row r="70">
      <c r="A70" s="1" t="s">
        <v>173</v>
      </c>
      <c r="E70" s="27" t="s">
        <v>167</v>
      </c>
    </row>
    <row r="71">
      <c r="A71" s="1" t="s">
        <v>162</v>
      </c>
      <c r="C71" s="22" t="s">
        <v>1450</v>
      </c>
      <c r="E71" s="23" t="s">
        <v>1451</v>
      </c>
      <c r="L71" s="24">
        <f>SUMIFS(L72:L143,A72:A143,"P")</f>
        <v>0</v>
      </c>
      <c r="M71" s="24">
        <f>SUMIFS(M72:M143,A72:A143,"P")</f>
        <v>0</v>
      </c>
      <c r="N71" s="25"/>
    </row>
    <row r="72">
      <c r="A72" s="1" t="s">
        <v>165</v>
      </c>
      <c r="B72" s="1">
        <v>25</v>
      </c>
      <c r="C72" s="26" t="s">
        <v>2762</v>
      </c>
      <c r="D72" t="s">
        <v>167</v>
      </c>
      <c r="E72" s="27" t="s">
        <v>2763</v>
      </c>
      <c r="F72" s="28" t="s">
        <v>1485</v>
      </c>
      <c r="G72" s="29">
        <v>1</v>
      </c>
      <c r="H72" s="28">
        <v>0</v>
      </c>
      <c r="I72" s="30">
        <f>ROUND(G72*H72,P4)</f>
        <v>0</v>
      </c>
      <c r="L72" s="31">
        <v>0</v>
      </c>
      <c r="M72" s="24">
        <f>ROUND(G72*L72,P4)</f>
        <v>0</v>
      </c>
      <c r="N72" s="25" t="s">
        <v>170</v>
      </c>
      <c r="O72" s="32">
        <f>M72*AA72</f>
        <v>0</v>
      </c>
      <c r="P72" s="1">
        <v>3</v>
      </c>
      <c r="AA72" s="1">
        <f>IF(P72=1,$O$3,IF(P72=2,$O$4,$O$5))</f>
        <v>0</v>
      </c>
    </row>
    <row r="73">
      <c r="A73" s="1" t="s">
        <v>171</v>
      </c>
      <c r="E73" s="27" t="s">
        <v>2763</v>
      </c>
    </row>
    <row r="74">
      <c r="A74" s="1" t="s">
        <v>172</v>
      </c>
    </row>
    <row r="75">
      <c r="A75" s="1" t="s">
        <v>173</v>
      </c>
      <c r="E75" s="27" t="s">
        <v>167</v>
      </c>
    </row>
    <row r="76">
      <c r="A76" s="1" t="s">
        <v>165</v>
      </c>
      <c r="B76" s="1">
        <v>26</v>
      </c>
      <c r="C76" s="26" t="s">
        <v>2764</v>
      </c>
      <c r="D76" t="s">
        <v>167</v>
      </c>
      <c r="E76" s="27" t="s">
        <v>2765</v>
      </c>
      <c r="F76" s="28" t="s">
        <v>1485</v>
      </c>
      <c r="G76" s="29">
        <v>1</v>
      </c>
      <c r="H76" s="28">
        <v>0</v>
      </c>
      <c r="I76" s="30">
        <f>ROUND(G76*H76,P4)</f>
        <v>0</v>
      </c>
      <c r="L76" s="31">
        <v>0</v>
      </c>
      <c r="M76" s="24">
        <f>ROUND(G76*L76,P4)</f>
        <v>0</v>
      </c>
      <c r="N76" s="25" t="s">
        <v>170</v>
      </c>
      <c r="O76" s="32">
        <f>M76*AA76</f>
        <v>0</v>
      </c>
      <c r="P76" s="1">
        <v>3</v>
      </c>
      <c r="AA76" s="1">
        <f>IF(P76=1,$O$3,IF(P76=2,$O$4,$O$5))</f>
        <v>0</v>
      </c>
    </row>
    <row r="77">
      <c r="A77" s="1" t="s">
        <v>171</v>
      </c>
      <c r="E77" s="27" t="s">
        <v>2765</v>
      </c>
    </row>
    <row r="78">
      <c r="A78" s="1" t="s">
        <v>172</v>
      </c>
    </row>
    <row r="79">
      <c r="A79" s="1" t="s">
        <v>173</v>
      </c>
      <c r="E79" s="27" t="s">
        <v>167</v>
      </c>
    </row>
    <row r="80">
      <c r="A80" s="1" t="s">
        <v>165</v>
      </c>
      <c r="B80" s="1">
        <v>27</v>
      </c>
      <c r="C80" s="26" t="s">
        <v>2766</v>
      </c>
      <c r="D80" t="s">
        <v>167</v>
      </c>
      <c r="E80" s="27" t="s">
        <v>2767</v>
      </c>
      <c r="F80" s="28" t="s">
        <v>1485</v>
      </c>
      <c r="G80" s="29">
        <v>1</v>
      </c>
      <c r="H80" s="28">
        <v>0</v>
      </c>
      <c r="I80" s="30">
        <f>ROUND(G80*H80,P4)</f>
        <v>0</v>
      </c>
      <c r="L80" s="31">
        <v>0</v>
      </c>
      <c r="M80" s="24">
        <f>ROUND(G80*L80,P4)</f>
        <v>0</v>
      </c>
      <c r="N80" s="25" t="s">
        <v>170</v>
      </c>
      <c r="O80" s="32">
        <f>M80*AA80</f>
        <v>0</v>
      </c>
      <c r="P80" s="1">
        <v>3</v>
      </c>
      <c r="AA80" s="1">
        <f>IF(P80=1,$O$3,IF(P80=2,$O$4,$O$5))</f>
        <v>0</v>
      </c>
    </row>
    <row r="81">
      <c r="A81" s="1" t="s">
        <v>171</v>
      </c>
      <c r="E81" s="27" t="s">
        <v>2767</v>
      </c>
    </row>
    <row r="82">
      <c r="A82" s="1" t="s">
        <v>172</v>
      </c>
    </row>
    <row r="83">
      <c r="A83" s="1" t="s">
        <v>173</v>
      </c>
      <c r="E83" s="27" t="s">
        <v>167</v>
      </c>
    </row>
    <row r="84">
      <c r="A84" s="1" t="s">
        <v>165</v>
      </c>
      <c r="B84" s="1">
        <v>28</v>
      </c>
      <c r="C84" s="26" t="s">
        <v>2768</v>
      </c>
      <c r="D84" t="s">
        <v>167</v>
      </c>
      <c r="E84" s="27" t="s">
        <v>2769</v>
      </c>
      <c r="F84" s="28" t="s">
        <v>1485</v>
      </c>
      <c r="G84" s="29">
        <v>1</v>
      </c>
      <c r="H84" s="28">
        <v>0</v>
      </c>
      <c r="I84" s="30">
        <f>ROUND(G84*H84,P4)</f>
        <v>0</v>
      </c>
      <c r="L84" s="31">
        <v>0</v>
      </c>
      <c r="M84" s="24">
        <f>ROUND(G84*L84,P4)</f>
        <v>0</v>
      </c>
      <c r="N84" s="25" t="s">
        <v>170</v>
      </c>
      <c r="O84" s="32">
        <f>M84*AA84</f>
        <v>0</v>
      </c>
      <c r="P84" s="1">
        <v>3</v>
      </c>
      <c r="AA84" s="1">
        <f>IF(P84=1,$O$3,IF(P84=2,$O$4,$O$5))</f>
        <v>0</v>
      </c>
    </row>
    <row r="85">
      <c r="A85" s="1" t="s">
        <v>171</v>
      </c>
      <c r="E85" s="27" t="s">
        <v>2769</v>
      </c>
    </row>
    <row r="86">
      <c r="A86" s="1" t="s">
        <v>172</v>
      </c>
    </row>
    <row r="87">
      <c r="A87" s="1" t="s">
        <v>173</v>
      </c>
      <c r="E87" s="27" t="s">
        <v>167</v>
      </c>
    </row>
    <row r="88">
      <c r="A88" s="1" t="s">
        <v>165</v>
      </c>
      <c r="B88" s="1">
        <v>16</v>
      </c>
      <c r="C88" s="26" t="s">
        <v>2770</v>
      </c>
      <c r="D88" t="s">
        <v>167</v>
      </c>
      <c r="E88" s="27" t="s">
        <v>2771</v>
      </c>
      <c r="F88" s="28" t="s">
        <v>2772</v>
      </c>
      <c r="G88" s="29">
        <v>1</v>
      </c>
      <c r="H88" s="28">
        <v>0</v>
      </c>
      <c r="I88" s="30">
        <f>ROUND(G88*H88,P4)</f>
        <v>0</v>
      </c>
      <c r="L88" s="31">
        <v>0</v>
      </c>
      <c r="M88" s="24">
        <f>ROUND(G88*L88,P4)</f>
        <v>0</v>
      </c>
      <c r="N88" s="25" t="s">
        <v>170</v>
      </c>
      <c r="O88" s="32">
        <f>M88*AA88</f>
        <v>0</v>
      </c>
      <c r="P88" s="1">
        <v>3</v>
      </c>
      <c r="AA88" s="1">
        <f>IF(P88=1,$O$3,IF(P88=2,$O$4,$O$5))</f>
        <v>0</v>
      </c>
    </row>
    <row r="89">
      <c r="A89" s="1" t="s">
        <v>171</v>
      </c>
      <c r="E89" s="27" t="s">
        <v>2771</v>
      </c>
    </row>
    <row r="90">
      <c r="A90" s="1" t="s">
        <v>172</v>
      </c>
    </row>
    <row r="91">
      <c r="A91" s="1" t="s">
        <v>173</v>
      </c>
      <c r="E91" s="27" t="s">
        <v>167</v>
      </c>
    </row>
    <row r="92">
      <c r="A92" s="1" t="s">
        <v>165</v>
      </c>
      <c r="B92" s="1">
        <v>17</v>
      </c>
      <c r="C92" s="26" t="s">
        <v>2773</v>
      </c>
      <c r="D92" t="s">
        <v>167</v>
      </c>
      <c r="E92" s="27" t="s">
        <v>2774</v>
      </c>
      <c r="F92" s="28" t="s">
        <v>2772</v>
      </c>
      <c r="G92" s="29">
        <v>2</v>
      </c>
      <c r="H92" s="28">
        <v>0</v>
      </c>
      <c r="I92" s="30">
        <f>ROUND(G92*H92,P4)</f>
        <v>0</v>
      </c>
      <c r="L92" s="31">
        <v>0</v>
      </c>
      <c r="M92" s="24">
        <f>ROUND(G92*L92,P4)</f>
        <v>0</v>
      </c>
      <c r="N92" s="25" t="s">
        <v>170</v>
      </c>
      <c r="O92" s="32">
        <f>M92*AA92</f>
        <v>0</v>
      </c>
      <c r="P92" s="1">
        <v>3</v>
      </c>
      <c r="AA92" s="1">
        <f>IF(P92=1,$O$3,IF(P92=2,$O$4,$O$5))</f>
        <v>0</v>
      </c>
    </row>
    <row r="93">
      <c r="A93" s="1" t="s">
        <v>171</v>
      </c>
      <c r="E93" s="27" t="s">
        <v>2774</v>
      </c>
    </row>
    <row r="94">
      <c r="A94" s="1" t="s">
        <v>172</v>
      </c>
    </row>
    <row r="95">
      <c r="A95" s="1" t="s">
        <v>173</v>
      </c>
      <c r="E95" s="27" t="s">
        <v>167</v>
      </c>
    </row>
    <row r="96">
      <c r="A96" s="1" t="s">
        <v>165</v>
      </c>
      <c r="B96" s="1">
        <v>18</v>
      </c>
      <c r="C96" s="26" t="s">
        <v>2775</v>
      </c>
      <c r="D96" t="s">
        <v>167</v>
      </c>
      <c r="E96" s="27" t="s">
        <v>2776</v>
      </c>
      <c r="F96" s="28" t="s">
        <v>2772</v>
      </c>
      <c r="G96" s="29">
        <v>6</v>
      </c>
      <c r="H96" s="28">
        <v>0</v>
      </c>
      <c r="I96" s="30">
        <f>ROUND(G96*H96,P4)</f>
        <v>0</v>
      </c>
      <c r="L96" s="31">
        <v>0</v>
      </c>
      <c r="M96" s="24">
        <f>ROUND(G96*L96,P4)</f>
        <v>0</v>
      </c>
      <c r="N96" s="25" t="s">
        <v>170</v>
      </c>
      <c r="O96" s="32">
        <f>M96*AA96</f>
        <v>0</v>
      </c>
      <c r="P96" s="1">
        <v>3</v>
      </c>
      <c r="AA96" s="1">
        <f>IF(P96=1,$O$3,IF(P96=2,$O$4,$O$5))</f>
        <v>0</v>
      </c>
    </row>
    <row r="97">
      <c r="A97" s="1" t="s">
        <v>171</v>
      </c>
      <c r="E97" s="27" t="s">
        <v>2776</v>
      </c>
    </row>
    <row r="98">
      <c r="A98" s="1" t="s">
        <v>172</v>
      </c>
    </row>
    <row r="99">
      <c r="A99" s="1" t="s">
        <v>173</v>
      </c>
      <c r="E99" s="27" t="s">
        <v>167</v>
      </c>
    </row>
    <row r="100">
      <c r="A100" s="1" t="s">
        <v>165</v>
      </c>
      <c r="B100" s="1">
        <v>19</v>
      </c>
      <c r="C100" s="26" t="s">
        <v>2777</v>
      </c>
      <c r="D100" t="s">
        <v>167</v>
      </c>
      <c r="E100" s="27" t="s">
        <v>2778</v>
      </c>
      <c r="F100" s="28" t="s">
        <v>1485</v>
      </c>
      <c r="G100" s="29">
        <v>6</v>
      </c>
      <c r="H100" s="28">
        <v>0</v>
      </c>
      <c r="I100" s="30">
        <f>ROUND(G100*H100,P4)</f>
        <v>0</v>
      </c>
      <c r="L100" s="31">
        <v>0</v>
      </c>
      <c r="M100" s="24">
        <f>ROUND(G100*L100,P4)</f>
        <v>0</v>
      </c>
      <c r="N100" s="25" t="s">
        <v>170</v>
      </c>
      <c r="O100" s="32">
        <f>M100*AA100</f>
        <v>0</v>
      </c>
      <c r="P100" s="1">
        <v>3</v>
      </c>
      <c r="AA100" s="1">
        <f>IF(P100=1,$O$3,IF(P100=2,$O$4,$O$5))</f>
        <v>0</v>
      </c>
    </row>
    <row r="101">
      <c r="A101" s="1" t="s">
        <v>171</v>
      </c>
      <c r="E101" s="27" t="s">
        <v>2778</v>
      </c>
    </row>
    <row r="102">
      <c r="A102" s="1" t="s">
        <v>172</v>
      </c>
    </row>
    <row r="103">
      <c r="A103" s="1" t="s">
        <v>173</v>
      </c>
      <c r="E103" s="27" t="s">
        <v>167</v>
      </c>
    </row>
    <row r="104">
      <c r="A104" s="1" t="s">
        <v>165</v>
      </c>
      <c r="B104" s="1">
        <v>20</v>
      </c>
      <c r="C104" s="26" t="s">
        <v>2779</v>
      </c>
      <c r="D104" t="s">
        <v>167</v>
      </c>
      <c r="E104" s="27" t="s">
        <v>2780</v>
      </c>
      <c r="F104" s="28" t="s">
        <v>2772</v>
      </c>
      <c r="G104" s="29">
        <v>1</v>
      </c>
      <c r="H104" s="28">
        <v>0</v>
      </c>
      <c r="I104" s="30">
        <f>ROUND(G104*H104,P4)</f>
        <v>0</v>
      </c>
      <c r="L104" s="31">
        <v>0</v>
      </c>
      <c r="M104" s="24">
        <f>ROUND(G104*L104,P4)</f>
        <v>0</v>
      </c>
      <c r="N104" s="25" t="s">
        <v>170</v>
      </c>
      <c r="O104" s="32">
        <f>M104*AA104</f>
        <v>0</v>
      </c>
      <c r="P104" s="1">
        <v>3</v>
      </c>
      <c r="AA104" s="1">
        <f>IF(P104=1,$O$3,IF(P104=2,$O$4,$O$5))</f>
        <v>0</v>
      </c>
    </row>
    <row r="105">
      <c r="A105" s="1" t="s">
        <v>171</v>
      </c>
      <c r="E105" s="27" t="s">
        <v>2780</v>
      </c>
    </row>
    <row r="106">
      <c r="A106" s="1" t="s">
        <v>172</v>
      </c>
    </row>
    <row r="107">
      <c r="A107" s="1" t="s">
        <v>173</v>
      </c>
      <c r="E107" s="27" t="s">
        <v>167</v>
      </c>
    </row>
    <row r="108">
      <c r="A108" s="1" t="s">
        <v>165</v>
      </c>
      <c r="B108" s="1">
        <v>21</v>
      </c>
      <c r="C108" s="26" t="s">
        <v>2781</v>
      </c>
      <c r="D108" t="s">
        <v>167</v>
      </c>
      <c r="E108" s="27" t="s">
        <v>2782</v>
      </c>
      <c r="F108" s="28" t="s">
        <v>2772</v>
      </c>
      <c r="G108" s="29">
        <v>1</v>
      </c>
      <c r="H108" s="28">
        <v>0</v>
      </c>
      <c r="I108" s="30">
        <f>ROUND(G108*H108,P4)</f>
        <v>0</v>
      </c>
      <c r="L108" s="31">
        <v>0</v>
      </c>
      <c r="M108" s="24">
        <f>ROUND(G108*L108,P4)</f>
        <v>0</v>
      </c>
      <c r="N108" s="25" t="s">
        <v>170</v>
      </c>
      <c r="O108" s="32">
        <f>M108*AA108</f>
        <v>0</v>
      </c>
      <c r="P108" s="1">
        <v>3</v>
      </c>
      <c r="AA108" s="1">
        <f>IF(P108=1,$O$3,IF(P108=2,$O$4,$O$5))</f>
        <v>0</v>
      </c>
    </row>
    <row r="109">
      <c r="A109" s="1" t="s">
        <v>171</v>
      </c>
      <c r="E109" s="27" t="s">
        <v>2782</v>
      </c>
    </row>
    <row r="110">
      <c r="A110" s="1" t="s">
        <v>172</v>
      </c>
    </row>
    <row r="111">
      <c r="A111" s="1" t="s">
        <v>173</v>
      </c>
      <c r="E111" s="27" t="s">
        <v>167</v>
      </c>
    </row>
    <row r="112">
      <c r="A112" s="1" t="s">
        <v>165</v>
      </c>
      <c r="B112" s="1">
        <v>22</v>
      </c>
      <c r="C112" s="26" t="s">
        <v>2783</v>
      </c>
      <c r="D112" t="s">
        <v>167</v>
      </c>
      <c r="E112" s="27" t="s">
        <v>2784</v>
      </c>
      <c r="F112" s="28" t="s">
        <v>1485</v>
      </c>
      <c r="G112" s="29">
        <v>1</v>
      </c>
      <c r="H112" s="28">
        <v>0</v>
      </c>
      <c r="I112" s="30">
        <f>ROUND(G112*H112,P4)</f>
        <v>0</v>
      </c>
      <c r="L112" s="31">
        <v>0</v>
      </c>
      <c r="M112" s="24">
        <f>ROUND(G112*L112,P4)</f>
        <v>0</v>
      </c>
      <c r="N112" s="25" t="s">
        <v>170</v>
      </c>
      <c r="O112" s="32">
        <f>M112*AA112</f>
        <v>0</v>
      </c>
      <c r="P112" s="1">
        <v>3</v>
      </c>
      <c r="AA112" s="1">
        <f>IF(P112=1,$O$3,IF(P112=2,$O$4,$O$5))</f>
        <v>0</v>
      </c>
    </row>
    <row r="113">
      <c r="A113" s="1" t="s">
        <v>171</v>
      </c>
      <c r="E113" s="27" t="s">
        <v>2784</v>
      </c>
    </row>
    <row r="114">
      <c r="A114" s="1" t="s">
        <v>172</v>
      </c>
    </row>
    <row r="115">
      <c r="A115" s="1" t="s">
        <v>173</v>
      </c>
      <c r="E115" s="27" t="s">
        <v>167</v>
      </c>
    </row>
    <row r="116">
      <c r="A116" s="1" t="s">
        <v>165</v>
      </c>
      <c r="B116" s="1">
        <v>23</v>
      </c>
      <c r="C116" s="26" t="s">
        <v>2785</v>
      </c>
      <c r="D116" t="s">
        <v>167</v>
      </c>
      <c r="E116" s="27" t="s">
        <v>2786</v>
      </c>
      <c r="F116" s="28" t="s">
        <v>2772</v>
      </c>
      <c r="G116" s="29">
        <v>1</v>
      </c>
      <c r="H116" s="28">
        <v>0</v>
      </c>
      <c r="I116" s="30">
        <f>ROUND(G116*H116,P4)</f>
        <v>0</v>
      </c>
      <c r="L116" s="31">
        <v>0</v>
      </c>
      <c r="M116" s="24">
        <f>ROUND(G116*L116,P4)</f>
        <v>0</v>
      </c>
      <c r="N116" s="25" t="s">
        <v>170</v>
      </c>
      <c r="O116" s="32">
        <f>M116*AA116</f>
        <v>0</v>
      </c>
      <c r="P116" s="1">
        <v>3</v>
      </c>
      <c r="AA116" s="1">
        <f>IF(P116=1,$O$3,IF(P116=2,$O$4,$O$5))</f>
        <v>0</v>
      </c>
    </row>
    <row r="117">
      <c r="A117" s="1" t="s">
        <v>171</v>
      </c>
      <c r="E117" s="27" t="s">
        <v>2786</v>
      </c>
    </row>
    <row r="118">
      <c r="A118" s="1" t="s">
        <v>172</v>
      </c>
    </row>
    <row r="119">
      <c r="A119" s="1" t="s">
        <v>173</v>
      </c>
      <c r="E119" s="27" t="s">
        <v>167</v>
      </c>
    </row>
    <row r="120">
      <c r="A120" s="1" t="s">
        <v>165</v>
      </c>
      <c r="B120" s="1">
        <v>24</v>
      </c>
      <c r="C120" s="26" t="s">
        <v>2787</v>
      </c>
      <c r="D120" t="s">
        <v>167</v>
      </c>
      <c r="E120" s="27" t="s">
        <v>2788</v>
      </c>
      <c r="F120" s="28" t="s">
        <v>1485</v>
      </c>
      <c r="G120" s="29">
        <v>1</v>
      </c>
      <c r="H120" s="28">
        <v>0</v>
      </c>
      <c r="I120" s="30">
        <f>ROUND(G120*H120,P4)</f>
        <v>0</v>
      </c>
      <c r="L120" s="31">
        <v>0</v>
      </c>
      <c r="M120" s="24">
        <f>ROUND(G120*L120,P4)</f>
        <v>0</v>
      </c>
      <c r="N120" s="25" t="s">
        <v>170</v>
      </c>
      <c r="O120" s="32">
        <f>M120*AA120</f>
        <v>0</v>
      </c>
      <c r="P120" s="1">
        <v>3</v>
      </c>
      <c r="AA120" s="1">
        <f>IF(P120=1,$O$3,IF(P120=2,$O$4,$O$5))</f>
        <v>0</v>
      </c>
    </row>
    <row r="121">
      <c r="A121" s="1" t="s">
        <v>171</v>
      </c>
      <c r="E121" s="27" t="s">
        <v>2788</v>
      </c>
    </row>
    <row r="122">
      <c r="A122" s="1" t="s">
        <v>172</v>
      </c>
    </row>
    <row r="123">
      <c r="A123" s="1" t="s">
        <v>173</v>
      </c>
      <c r="E123" s="27" t="s">
        <v>167</v>
      </c>
    </row>
    <row r="124">
      <c r="A124" s="1" t="s">
        <v>165</v>
      </c>
      <c r="B124" s="1">
        <v>29</v>
      </c>
      <c r="C124" s="26" t="s">
        <v>2789</v>
      </c>
      <c r="D124" t="s">
        <v>167</v>
      </c>
      <c r="E124" s="27" t="s">
        <v>2790</v>
      </c>
      <c r="F124" s="28" t="s">
        <v>2772</v>
      </c>
      <c r="G124" s="29">
        <v>9</v>
      </c>
      <c r="H124" s="28">
        <v>0</v>
      </c>
      <c r="I124" s="30">
        <f>ROUND(G124*H124,P4)</f>
        <v>0</v>
      </c>
      <c r="L124" s="31">
        <v>0</v>
      </c>
      <c r="M124" s="24">
        <f>ROUND(G124*L124,P4)</f>
        <v>0</v>
      </c>
      <c r="N124" s="25" t="s">
        <v>170</v>
      </c>
      <c r="O124" s="32">
        <f>M124*AA124</f>
        <v>0</v>
      </c>
      <c r="P124" s="1">
        <v>3</v>
      </c>
      <c r="AA124" s="1">
        <f>IF(P124=1,$O$3,IF(P124=2,$O$4,$O$5))</f>
        <v>0</v>
      </c>
    </row>
    <row r="125">
      <c r="A125" s="1" t="s">
        <v>171</v>
      </c>
      <c r="E125" s="27" t="s">
        <v>2790</v>
      </c>
    </row>
    <row r="126">
      <c r="A126" s="1" t="s">
        <v>172</v>
      </c>
    </row>
    <row r="127">
      <c r="A127" s="1" t="s">
        <v>173</v>
      </c>
      <c r="E127" s="27" t="s">
        <v>167</v>
      </c>
    </row>
    <row r="128">
      <c r="A128" s="1" t="s">
        <v>165</v>
      </c>
      <c r="B128" s="1">
        <v>30</v>
      </c>
      <c r="C128" s="26" t="s">
        <v>2791</v>
      </c>
      <c r="D128" t="s">
        <v>167</v>
      </c>
      <c r="E128" s="27" t="s">
        <v>2792</v>
      </c>
      <c r="F128" s="28" t="s">
        <v>1485</v>
      </c>
      <c r="G128" s="29">
        <v>1</v>
      </c>
      <c r="H128" s="28">
        <v>0</v>
      </c>
      <c r="I128" s="30">
        <f>ROUND(G128*H128,P4)</f>
        <v>0</v>
      </c>
      <c r="L128" s="31">
        <v>0</v>
      </c>
      <c r="M128" s="24">
        <f>ROUND(G128*L128,P4)</f>
        <v>0</v>
      </c>
      <c r="N128" s="25" t="s">
        <v>170</v>
      </c>
      <c r="O128" s="32">
        <f>M128*AA128</f>
        <v>0</v>
      </c>
      <c r="P128" s="1">
        <v>3</v>
      </c>
      <c r="AA128" s="1">
        <f>IF(P128=1,$O$3,IF(P128=2,$O$4,$O$5))</f>
        <v>0</v>
      </c>
    </row>
    <row r="129">
      <c r="A129" s="1" t="s">
        <v>171</v>
      </c>
      <c r="E129" s="27" t="s">
        <v>2792</v>
      </c>
    </row>
    <row r="130">
      <c r="A130" s="1" t="s">
        <v>172</v>
      </c>
    </row>
    <row r="131">
      <c r="A131" s="1" t="s">
        <v>173</v>
      </c>
      <c r="E131" s="27" t="s">
        <v>167</v>
      </c>
    </row>
    <row r="132">
      <c r="A132" s="1" t="s">
        <v>165</v>
      </c>
      <c r="B132" s="1">
        <v>31</v>
      </c>
      <c r="C132" s="26" t="s">
        <v>2793</v>
      </c>
      <c r="D132" t="s">
        <v>167</v>
      </c>
      <c r="E132" s="27" t="s">
        <v>2794</v>
      </c>
      <c r="F132" s="28" t="s">
        <v>1485</v>
      </c>
      <c r="G132" s="29">
        <v>7</v>
      </c>
      <c r="H132" s="28">
        <v>0</v>
      </c>
      <c r="I132" s="30">
        <f>ROUND(G132*H132,P4)</f>
        <v>0</v>
      </c>
      <c r="L132" s="31">
        <v>0</v>
      </c>
      <c r="M132" s="24">
        <f>ROUND(G132*L132,P4)</f>
        <v>0</v>
      </c>
      <c r="N132" s="25" t="s">
        <v>170</v>
      </c>
      <c r="O132" s="32">
        <f>M132*AA132</f>
        <v>0</v>
      </c>
      <c r="P132" s="1">
        <v>3</v>
      </c>
      <c r="AA132" s="1">
        <f>IF(P132=1,$O$3,IF(P132=2,$O$4,$O$5))</f>
        <v>0</v>
      </c>
    </row>
    <row r="133">
      <c r="A133" s="1" t="s">
        <v>171</v>
      </c>
      <c r="E133" s="27" t="s">
        <v>2794</v>
      </c>
    </row>
    <row r="134">
      <c r="A134" s="1" t="s">
        <v>172</v>
      </c>
    </row>
    <row r="135">
      <c r="A135" s="1" t="s">
        <v>173</v>
      </c>
      <c r="E135" s="27" t="s">
        <v>167</v>
      </c>
    </row>
    <row r="136">
      <c r="A136" s="1" t="s">
        <v>165</v>
      </c>
      <c r="B136" s="1">
        <v>32</v>
      </c>
      <c r="C136" s="26" t="s">
        <v>2795</v>
      </c>
      <c r="D136" t="s">
        <v>167</v>
      </c>
      <c r="E136" s="27" t="s">
        <v>2796</v>
      </c>
      <c r="F136" s="28" t="s">
        <v>1485</v>
      </c>
      <c r="G136" s="29">
        <v>1</v>
      </c>
      <c r="H136" s="28">
        <v>0</v>
      </c>
      <c r="I136" s="30">
        <f>ROUND(G136*H136,P4)</f>
        <v>0</v>
      </c>
      <c r="L136" s="31">
        <v>0</v>
      </c>
      <c r="M136" s="24">
        <f>ROUND(G136*L136,P4)</f>
        <v>0</v>
      </c>
      <c r="N136" s="25" t="s">
        <v>170</v>
      </c>
      <c r="O136" s="32">
        <f>M136*AA136</f>
        <v>0</v>
      </c>
      <c r="P136" s="1">
        <v>3</v>
      </c>
      <c r="AA136" s="1">
        <f>IF(P136=1,$O$3,IF(P136=2,$O$4,$O$5))</f>
        <v>0</v>
      </c>
    </row>
    <row r="137">
      <c r="A137" s="1" t="s">
        <v>171</v>
      </c>
      <c r="E137" s="27" t="s">
        <v>2796</v>
      </c>
    </row>
    <row r="138">
      <c r="A138" s="1" t="s">
        <v>172</v>
      </c>
    </row>
    <row r="139">
      <c r="A139" s="1" t="s">
        <v>173</v>
      </c>
      <c r="E139" s="27" t="s">
        <v>167</v>
      </c>
    </row>
    <row r="140">
      <c r="A140" s="1" t="s">
        <v>165</v>
      </c>
      <c r="B140" s="1">
        <v>33</v>
      </c>
      <c r="C140" s="26" t="s">
        <v>2797</v>
      </c>
      <c r="D140" t="s">
        <v>167</v>
      </c>
      <c r="E140" s="27" t="s">
        <v>2798</v>
      </c>
      <c r="F140" s="28" t="s">
        <v>432</v>
      </c>
      <c r="G140" s="29">
        <v>1.5720000000000001</v>
      </c>
      <c r="H140" s="28">
        <v>0</v>
      </c>
      <c r="I140" s="30">
        <f>ROUND(G140*H140,P4)</f>
        <v>0</v>
      </c>
      <c r="L140" s="31">
        <v>0</v>
      </c>
      <c r="M140" s="24">
        <f>ROUND(G140*L140,P4)</f>
        <v>0</v>
      </c>
      <c r="N140" s="25" t="s">
        <v>170</v>
      </c>
      <c r="O140" s="32">
        <f>M140*AA140</f>
        <v>0</v>
      </c>
      <c r="P140" s="1">
        <v>3</v>
      </c>
      <c r="AA140" s="1">
        <f>IF(P140=1,$O$3,IF(P140=2,$O$4,$O$5))</f>
        <v>0</v>
      </c>
    </row>
    <row r="141">
      <c r="A141" s="1" t="s">
        <v>171</v>
      </c>
      <c r="E141" s="27" t="s">
        <v>2798</v>
      </c>
    </row>
    <row r="142">
      <c r="A142" s="1" t="s">
        <v>172</v>
      </c>
    </row>
    <row r="143">
      <c r="A143" s="1" t="s">
        <v>173</v>
      </c>
      <c r="E143" s="27" t="s">
        <v>167</v>
      </c>
    </row>
    <row r="144">
      <c r="A144" s="1" t="s">
        <v>162</v>
      </c>
      <c r="C144" s="22" t="s">
        <v>1455</v>
      </c>
      <c r="E144" s="23" t="s">
        <v>1456</v>
      </c>
      <c r="L144" s="24">
        <f>SUMIFS(L145:L232,A145:A232,"P")</f>
        <v>0</v>
      </c>
      <c r="M144" s="24">
        <f>SUMIFS(M145:M232,A145:A232,"P")</f>
        <v>0</v>
      </c>
      <c r="N144" s="25"/>
    </row>
    <row r="145" ht="25.5">
      <c r="A145" s="1" t="s">
        <v>165</v>
      </c>
      <c r="B145" s="1">
        <v>34</v>
      </c>
      <c r="C145" s="26" t="s">
        <v>2799</v>
      </c>
      <c r="D145" t="s">
        <v>167</v>
      </c>
      <c r="E145" s="27" t="s">
        <v>2800</v>
      </c>
      <c r="F145" s="28" t="s">
        <v>1485</v>
      </c>
      <c r="G145" s="29">
        <v>2</v>
      </c>
      <c r="H145" s="28">
        <v>0</v>
      </c>
      <c r="I145" s="30">
        <f>ROUND(G145*H145,P4)</f>
        <v>0</v>
      </c>
      <c r="L145" s="31">
        <v>0</v>
      </c>
      <c r="M145" s="24">
        <f>ROUND(G145*L145,P4)</f>
        <v>0</v>
      </c>
      <c r="N145" s="25" t="s">
        <v>185</v>
      </c>
      <c r="O145" s="32">
        <f>M145*AA145</f>
        <v>0</v>
      </c>
      <c r="P145" s="1">
        <v>3</v>
      </c>
      <c r="AA145" s="1">
        <f>IF(P145=1,$O$3,IF(P145=2,$O$4,$O$5))</f>
        <v>0</v>
      </c>
    </row>
    <row r="146" ht="25.5">
      <c r="A146" s="1" t="s">
        <v>171</v>
      </c>
      <c r="E146" s="27" t="s">
        <v>2800</v>
      </c>
    </row>
    <row r="147">
      <c r="A147" s="1" t="s">
        <v>172</v>
      </c>
    </row>
    <row r="148">
      <c r="A148" s="1" t="s">
        <v>173</v>
      </c>
      <c r="E148" s="27" t="s">
        <v>167</v>
      </c>
    </row>
    <row r="149" ht="25.5">
      <c r="A149" s="1" t="s">
        <v>165</v>
      </c>
      <c r="B149" s="1">
        <v>35</v>
      </c>
      <c r="C149" s="26" t="s">
        <v>2801</v>
      </c>
      <c r="D149" t="s">
        <v>167</v>
      </c>
      <c r="E149" s="27" t="s">
        <v>2802</v>
      </c>
      <c r="F149" s="28" t="s">
        <v>1485</v>
      </c>
      <c r="G149" s="29">
        <v>6</v>
      </c>
      <c r="H149" s="28">
        <v>0</v>
      </c>
      <c r="I149" s="30">
        <f>ROUND(G149*H149,P4)</f>
        <v>0</v>
      </c>
      <c r="L149" s="31">
        <v>0</v>
      </c>
      <c r="M149" s="24">
        <f>ROUND(G149*L149,P4)</f>
        <v>0</v>
      </c>
      <c r="N149" s="25" t="s">
        <v>185</v>
      </c>
      <c r="O149" s="32">
        <f>M149*AA149</f>
        <v>0</v>
      </c>
      <c r="P149" s="1">
        <v>3</v>
      </c>
      <c r="AA149" s="1">
        <f>IF(P149=1,$O$3,IF(P149=2,$O$4,$O$5))</f>
        <v>0</v>
      </c>
    </row>
    <row r="150" ht="25.5">
      <c r="A150" s="1" t="s">
        <v>171</v>
      </c>
      <c r="E150" s="27" t="s">
        <v>2802</v>
      </c>
    </row>
    <row r="151">
      <c r="A151" s="1" t="s">
        <v>172</v>
      </c>
    </row>
    <row r="152">
      <c r="A152" s="1" t="s">
        <v>173</v>
      </c>
      <c r="E152" s="27" t="s">
        <v>167</v>
      </c>
    </row>
    <row r="153" ht="25.5">
      <c r="A153" s="1" t="s">
        <v>165</v>
      </c>
      <c r="B153" s="1">
        <v>36</v>
      </c>
      <c r="C153" s="26" t="s">
        <v>2803</v>
      </c>
      <c r="D153" t="s">
        <v>167</v>
      </c>
      <c r="E153" s="27" t="s">
        <v>2804</v>
      </c>
      <c r="F153" s="28" t="s">
        <v>192</v>
      </c>
      <c r="G153" s="29">
        <v>5</v>
      </c>
      <c r="H153" s="28">
        <v>0.00792</v>
      </c>
      <c r="I153" s="30">
        <f>ROUND(G153*H153,P4)</f>
        <v>0</v>
      </c>
      <c r="L153" s="31">
        <v>0</v>
      </c>
      <c r="M153" s="24">
        <f>ROUND(G153*L153,P4)</f>
        <v>0</v>
      </c>
      <c r="N153" s="25" t="s">
        <v>185</v>
      </c>
      <c r="O153" s="32">
        <f>M153*AA153</f>
        <v>0</v>
      </c>
      <c r="P153" s="1">
        <v>3</v>
      </c>
      <c r="AA153" s="1">
        <f>IF(P153=1,$O$3,IF(P153=2,$O$4,$O$5))</f>
        <v>0</v>
      </c>
    </row>
    <row r="154" ht="25.5">
      <c r="A154" s="1" t="s">
        <v>171</v>
      </c>
      <c r="E154" s="27" t="s">
        <v>2804</v>
      </c>
    </row>
    <row r="155">
      <c r="A155" s="1" t="s">
        <v>172</v>
      </c>
    </row>
    <row r="156">
      <c r="A156" s="1" t="s">
        <v>173</v>
      </c>
      <c r="E156" s="27" t="s">
        <v>167</v>
      </c>
    </row>
    <row r="157" ht="25.5">
      <c r="A157" s="1" t="s">
        <v>165</v>
      </c>
      <c r="B157" s="1">
        <v>37</v>
      </c>
      <c r="C157" s="26" t="s">
        <v>2805</v>
      </c>
      <c r="D157" t="s">
        <v>167</v>
      </c>
      <c r="E157" s="27" t="s">
        <v>2806</v>
      </c>
      <c r="F157" s="28" t="s">
        <v>192</v>
      </c>
      <c r="G157" s="29">
        <v>60</v>
      </c>
      <c r="H157" s="28">
        <v>0.0011900000000000001</v>
      </c>
      <c r="I157" s="30">
        <f>ROUND(G157*H157,P4)</f>
        <v>0</v>
      </c>
      <c r="L157" s="31">
        <v>0</v>
      </c>
      <c r="M157" s="24">
        <f>ROUND(G157*L157,P4)</f>
        <v>0</v>
      </c>
      <c r="N157" s="25" t="s">
        <v>185</v>
      </c>
      <c r="O157" s="32">
        <f>M157*AA157</f>
        <v>0</v>
      </c>
      <c r="P157" s="1">
        <v>3</v>
      </c>
      <c r="AA157" s="1">
        <f>IF(P157=1,$O$3,IF(P157=2,$O$4,$O$5))</f>
        <v>0</v>
      </c>
    </row>
    <row r="158" ht="25.5">
      <c r="A158" s="1" t="s">
        <v>171</v>
      </c>
      <c r="E158" s="27" t="s">
        <v>2806</v>
      </c>
    </row>
    <row r="159">
      <c r="A159" s="1" t="s">
        <v>172</v>
      </c>
    </row>
    <row r="160">
      <c r="A160" s="1" t="s">
        <v>173</v>
      </c>
      <c r="E160" s="27" t="s">
        <v>167</v>
      </c>
    </row>
    <row r="161" ht="25.5">
      <c r="A161" s="1" t="s">
        <v>165</v>
      </c>
      <c r="B161" s="1">
        <v>38</v>
      </c>
      <c r="C161" s="26" t="s">
        <v>2807</v>
      </c>
      <c r="D161" t="s">
        <v>167</v>
      </c>
      <c r="E161" s="27" t="s">
        <v>2808</v>
      </c>
      <c r="F161" s="28" t="s">
        <v>192</v>
      </c>
      <c r="G161" s="29">
        <v>115</v>
      </c>
      <c r="H161" s="28">
        <v>0.0015</v>
      </c>
      <c r="I161" s="30">
        <f>ROUND(G161*H161,P4)</f>
        <v>0</v>
      </c>
      <c r="L161" s="31">
        <v>0</v>
      </c>
      <c r="M161" s="24">
        <f>ROUND(G161*L161,P4)</f>
        <v>0</v>
      </c>
      <c r="N161" s="25" t="s">
        <v>185</v>
      </c>
      <c r="O161" s="32">
        <f>M161*AA161</f>
        <v>0</v>
      </c>
      <c r="P161" s="1">
        <v>3</v>
      </c>
      <c r="AA161" s="1">
        <f>IF(P161=1,$O$3,IF(P161=2,$O$4,$O$5))</f>
        <v>0</v>
      </c>
    </row>
    <row r="162" ht="25.5">
      <c r="A162" s="1" t="s">
        <v>171</v>
      </c>
      <c r="E162" s="27" t="s">
        <v>2808</v>
      </c>
    </row>
    <row r="163">
      <c r="A163" s="1" t="s">
        <v>172</v>
      </c>
    </row>
    <row r="164">
      <c r="A164" s="1" t="s">
        <v>173</v>
      </c>
      <c r="E164" s="27" t="s">
        <v>167</v>
      </c>
    </row>
    <row r="165" ht="25.5">
      <c r="A165" s="1" t="s">
        <v>165</v>
      </c>
      <c r="B165" s="1">
        <v>39</v>
      </c>
      <c r="C165" s="26" t="s">
        <v>2809</v>
      </c>
      <c r="D165" t="s">
        <v>167</v>
      </c>
      <c r="E165" s="27" t="s">
        <v>2810</v>
      </c>
      <c r="F165" s="28" t="s">
        <v>192</v>
      </c>
      <c r="G165" s="29">
        <v>15</v>
      </c>
      <c r="H165" s="28">
        <v>0.0019400000000000001</v>
      </c>
      <c r="I165" s="30">
        <f>ROUND(G165*H165,P4)</f>
        <v>0</v>
      </c>
      <c r="L165" s="31">
        <v>0</v>
      </c>
      <c r="M165" s="24">
        <f>ROUND(G165*L165,P4)</f>
        <v>0</v>
      </c>
      <c r="N165" s="25" t="s">
        <v>185</v>
      </c>
      <c r="O165" s="32">
        <f>M165*AA165</f>
        <v>0</v>
      </c>
      <c r="P165" s="1">
        <v>3</v>
      </c>
      <c r="AA165" s="1">
        <f>IF(P165=1,$O$3,IF(P165=2,$O$4,$O$5))</f>
        <v>0</v>
      </c>
    </row>
    <row r="166" ht="25.5">
      <c r="A166" s="1" t="s">
        <v>171</v>
      </c>
      <c r="E166" s="27" t="s">
        <v>2810</v>
      </c>
    </row>
    <row r="167">
      <c r="A167" s="1" t="s">
        <v>172</v>
      </c>
    </row>
    <row r="168">
      <c r="A168" s="1" t="s">
        <v>173</v>
      </c>
      <c r="E168" s="27" t="s">
        <v>167</v>
      </c>
    </row>
    <row r="169" ht="25.5">
      <c r="A169" s="1" t="s">
        <v>165</v>
      </c>
      <c r="B169" s="1">
        <v>40</v>
      </c>
      <c r="C169" s="26" t="s">
        <v>2811</v>
      </c>
      <c r="D169" t="s">
        <v>167</v>
      </c>
      <c r="E169" s="27" t="s">
        <v>2812</v>
      </c>
      <c r="F169" s="28" t="s">
        <v>192</v>
      </c>
      <c r="G169" s="29">
        <v>60</v>
      </c>
      <c r="H169" s="28">
        <v>0.0026099999999999999</v>
      </c>
      <c r="I169" s="30">
        <f>ROUND(G169*H169,P4)</f>
        <v>0</v>
      </c>
      <c r="L169" s="31">
        <v>0</v>
      </c>
      <c r="M169" s="24">
        <f>ROUND(G169*L169,P4)</f>
        <v>0</v>
      </c>
      <c r="N169" s="25" t="s">
        <v>185</v>
      </c>
      <c r="O169" s="32">
        <f>M169*AA169</f>
        <v>0</v>
      </c>
      <c r="P169" s="1">
        <v>3</v>
      </c>
      <c r="AA169" s="1">
        <f>IF(P169=1,$O$3,IF(P169=2,$O$4,$O$5))</f>
        <v>0</v>
      </c>
    </row>
    <row r="170" ht="25.5">
      <c r="A170" s="1" t="s">
        <v>171</v>
      </c>
      <c r="E170" s="27" t="s">
        <v>2812</v>
      </c>
    </row>
    <row r="171">
      <c r="A171" s="1" t="s">
        <v>172</v>
      </c>
    </row>
    <row r="172">
      <c r="A172" s="1" t="s">
        <v>173</v>
      </c>
      <c r="E172" s="27" t="s">
        <v>167</v>
      </c>
    </row>
    <row r="173">
      <c r="A173" s="1" t="s">
        <v>165</v>
      </c>
      <c r="B173" s="1">
        <v>42</v>
      </c>
      <c r="C173" s="26" t="s">
        <v>2813</v>
      </c>
      <c r="D173" t="s">
        <v>167</v>
      </c>
      <c r="E173" s="27" t="s">
        <v>2814</v>
      </c>
      <c r="F173" s="28" t="s">
        <v>1485</v>
      </c>
      <c r="G173" s="29">
        <v>3</v>
      </c>
      <c r="H173" s="28">
        <v>0</v>
      </c>
      <c r="I173" s="30">
        <f>ROUND(G173*H173,P4)</f>
        <v>0</v>
      </c>
      <c r="L173" s="31">
        <v>0</v>
      </c>
      <c r="M173" s="24">
        <f>ROUND(G173*L173,P4)</f>
        <v>0</v>
      </c>
      <c r="N173" s="25" t="s">
        <v>170</v>
      </c>
      <c r="O173" s="32">
        <f>M173*AA173</f>
        <v>0</v>
      </c>
      <c r="P173" s="1">
        <v>3</v>
      </c>
      <c r="AA173" s="1">
        <f>IF(P173=1,$O$3,IF(P173=2,$O$4,$O$5))</f>
        <v>0</v>
      </c>
    </row>
    <row r="174">
      <c r="A174" s="1" t="s">
        <v>171</v>
      </c>
      <c r="E174" s="27" t="s">
        <v>2814</v>
      </c>
    </row>
    <row r="175">
      <c r="A175" s="1" t="s">
        <v>172</v>
      </c>
    </row>
    <row r="176">
      <c r="A176" s="1" t="s">
        <v>173</v>
      </c>
      <c r="E176" s="27" t="s">
        <v>167</v>
      </c>
    </row>
    <row r="177">
      <c r="A177" s="1" t="s">
        <v>165</v>
      </c>
      <c r="B177" s="1">
        <v>43</v>
      </c>
      <c r="C177" s="26" t="s">
        <v>2815</v>
      </c>
      <c r="D177" t="s">
        <v>167</v>
      </c>
      <c r="E177" s="27" t="s">
        <v>2816</v>
      </c>
      <c r="F177" s="28" t="s">
        <v>192</v>
      </c>
      <c r="G177" s="29">
        <v>190</v>
      </c>
      <c r="H177" s="28">
        <v>0</v>
      </c>
      <c r="I177" s="30">
        <f>ROUND(G177*H177,P4)</f>
        <v>0</v>
      </c>
      <c r="L177" s="31">
        <v>0</v>
      </c>
      <c r="M177" s="24">
        <f>ROUND(G177*L177,P4)</f>
        <v>0</v>
      </c>
      <c r="N177" s="25" t="s">
        <v>170</v>
      </c>
      <c r="O177" s="32">
        <f>M177*AA177</f>
        <v>0</v>
      </c>
      <c r="P177" s="1">
        <v>3</v>
      </c>
      <c r="AA177" s="1">
        <f>IF(P177=1,$O$3,IF(P177=2,$O$4,$O$5))</f>
        <v>0</v>
      </c>
    </row>
    <row r="178">
      <c r="A178" s="1" t="s">
        <v>171</v>
      </c>
      <c r="E178" s="27" t="s">
        <v>2816</v>
      </c>
    </row>
    <row r="179">
      <c r="A179" s="1" t="s">
        <v>172</v>
      </c>
    </row>
    <row r="180">
      <c r="A180" s="1" t="s">
        <v>173</v>
      </c>
      <c r="E180" s="27" t="s">
        <v>167</v>
      </c>
    </row>
    <row r="181">
      <c r="A181" s="1" t="s">
        <v>165</v>
      </c>
      <c r="B181" s="1">
        <v>44</v>
      </c>
      <c r="C181" s="26" t="s">
        <v>2817</v>
      </c>
      <c r="D181" t="s">
        <v>167</v>
      </c>
      <c r="E181" s="27" t="s">
        <v>2818</v>
      </c>
      <c r="F181" s="28" t="s">
        <v>192</v>
      </c>
      <c r="G181" s="29">
        <v>60</v>
      </c>
      <c r="H181" s="28">
        <v>0</v>
      </c>
      <c r="I181" s="30">
        <f>ROUND(G181*H181,P4)</f>
        <v>0</v>
      </c>
      <c r="L181" s="31">
        <v>0</v>
      </c>
      <c r="M181" s="24">
        <f>ROUND(G181*L181,P4)</f>
        <v>0</v>
      </c>
      <c r="N181" s="25" t="s">
        <v>170</v>
      </c>
      <c r="O181" s="32">
        <f>M181*AA181</f>
        <v>0</v>
      </c>
      <c r="P181" s="1">
        <v>3</v>
      </c>
      <c r="AA181" s="1">
        <f>IF(P181=1,$O$3,IF(P181=2,$O$4,$O$5))</f>
        <v>0</v>
      </c>
    </row>
    <row r="182">
      <c r="A182" s="1" t="s">
        <v>171</v>
      </c>
      <c r="E182" s="27" t="s">
        <v>2818</v>
      </c>
    </row>
    <row r="183">
      <c r="A183" s="1" t="s">
        <v>172</v>
      </c>
    </row>
    <row r="184">
      <c r="A184" s="1" t="s">
        <v>173</v>
      </c>
      <c r="E184" s="27" t="s">
        <v>167</v>
      </c>
    </row>
    <row r="185">
      <c r="A185" s="1" t="s">
        <v>165</v>
      </c>
      <c r="B185" s="1">
        <v>41</v>
      </c>
      <c r="C185" s="26" t="s">
        <v>2819</v>
      </c>
      <c r="D185" t="s">
        <v>167</v>
      </c>
      <c r="E185" s="27" t="s">
        <v>2820</v>
      </c>
      <c r="F185" s="28" t="s">
        <v>192</v>
      </c>
      <c r="G185" s="29">
        <v>5</v>
      </c>
      <c r="H185" s="28">
        <v>0</v>
      </c>
      <c r="I185" s="30">
        <f>ROUND(G185*H185,P4)</f>
        <v>0</v>
      </c>
      <c r="L185" s="31">
        <v>0</v>
      </c>
      <c r="M185" s="24">
        <f>ROUND(G185*L185,P4)</f>
        <v>0</v>
      </c>
      <c r="N185" s="25" t="s">
        <v>170</v>
      </c>
      <c r="O185" s="32">
        <f>M185*AA185</f>
        <v>0</v>
      </c>
      <c r="P185" s="1">
        <v>3</v>
      </c>
      <c r="AA185" s="1">
        <f>IF(P185=1,$O$3,IF(P185=2,$O$4,$O$5))</f>
        <v>0</v>
      </c>
    </row>
    <row r="186">
      <c r="A186" s="1" t="s">
        <v>171</v>
      </c>
      <c r="E186" s="27" t="s">
        <v>2820</v>
      </c>
    </row>
    <row r="187">
      <c r="A187" s="1" t="s">
        <v>172</v>
      </c>
    </row>
    <row r="188">
      <c r="A188" s="1" t="s">
        <v>173</v>
      </c>
      <c r="E188" s="27" t="s">
        <v>167</v>
      </c>
    </row>
    <row r="189">
      <c r="A189" s="1" t="s">
        <v>165</v>
      </c>
      <c r="B189" s="1">
        <v>45</v>
      </c>
      <c r="C189" s="26" t="s">
        <v>2821</v>
      </c>
      <c r="D189" t="s">
        <v>167</v>
      </c>
      <c r="E189" s="27" t="s">
        <v>2822</v>
      </c>
      <c r="F189" s="28" t="s">
        <v>192</v>
      </c>
      <c r="G189" s="29">
        <v>20</v>
      </c>
      <c r="H189" s="28">
        <v>0.00038999999999999999</v>
      </c>
      <c r="I189" s="30">
        <f>ROUND(G189*H189,P4)</f>
        <v>0</v>
      </c>
      <c r="L189" s="31">
        <v>0</v>
      </c>
      <c r="M189" s="24">
        <f>ROUND(G189*L189,P4)</f>
        <v>0</v>
      </c>
      <c r="N189" s="25" t="s">
        <v>185</v>
      </c>
      <c r="O189" s="32">
        <f>M189*AA189</f>
        <v>0</v>
      </c>
      <c r="P189" s="1">
        <v>3</v>
      </c>
      <c r="AA189" s="1">
        <f>IF(P189=1,$O$3,IF(P189=2,$O$4,$O$5))</f>
        <v>0</v>
      </c>
    </row>
    <row r="190">
      <c r="A190" s="1" t="s">
        <v>171</v>
      </c>
      <c r="E190" s="27" t="s">
        <v>2822</v>
      </c>
    </row>
    <row r="191">
      <c r="A191" s="1" t="s">
        <v>172</v>
      </c>
    </row>
    <row r="192">
      <c r="A192" s="1" t="s">
        <v>173</v>
      </c>
      <c r="E192" s="27" t="s">
        <v>167</v>
      </c>
    </row>
    <row r="193">
      <c r="A193" s="1" t="s">
        <v>165</v>
      </c>
      <c r="B193" s="1">
        <v>46</v>
      </c>
      <c r="C193" s="26" t="s">
        <v>2823</v>
      </c>
      <c r="D193" t="s">
        <v>167</v>
      </c>
      <c r="E193" s="27" t="s">
        <v>2824</v>
      </c>
      <c r="F193" s="28" t="s">
        <v>192</v>
      </c>
      <c r="G193" s="29">
        <v>20</v>
      </c>
      <c r="H193" s="28">
        <v>0.00075000000000000002</v>
      </c>
      <c r="I193" s="30">
        <f>ROUND(G193*H193,P4)</f>
        <v>0</v>
      </c>
      <c r="L193" s="31">
        <v>0</v>
      </c>
      <c r="M193" s="24">
        <f>ROUND(G193*L193,P4)</f>
        <v>0</v>
      </c>
      <c r="N193" s="25" t="s">
        <v>185</v>
      </c>
      <c r="O193" s="32">
        <f>M193*AA193</f>
        <v>0</v>
      </c>
      <c r="P193" s="1">
        <v>3</v>
      </c>
      <c r="AA193" s="1">
        <f>IF(P193=1,$O$3,IF(P193=2,$O$4,$O$5))</f>
        <v>0</v>
      </c>
    </row>
    <row r="194">
      <c r="A194" s="1" t="s">
        <v>171</v>
      </c>
      <c r="E194" s="27" t="s">
        <v>2824</v>
      </c>
    </row>
    <row r="195">
      <c r="A195" s="1" t="s">
        <v>172</v>
      </c>
    </row>
    <row r="196">
      <c r="A196" s="1" t="s">
        <v>173</v>
      </c>
      <c r="E196" s="27" t="s">
        <v>167</v>
      </c>
    </row>
    <row r="197">
      <c r="A197" s="1" t="s">
        <v>165</v>
      </c>
      <c r="B197" s="1">
        <v>47</v>
      </c>
      <c r="C197" s="26" t="s">
        <v>2825</v>
      </c>
      <c r="D197" t="s">
        <v>167</v>
      </c>
      <c r="E197" s="27" t="s">
        <v>2826</v>
      </c>
      <c r="F197" s="28" t="s">
        <v>192</v>
      </c>
      <c r="G197" s="29">
        <v>5</v>
      </c>
      <c r="H197" s="28">
        <v>0.00048000000000000001</v>
      </c>
      <c r="I197" s="30">
        <f>ROUND(G197*H197,P4)</f>
        <v>0</v>
      </c>
      <c r="L197" s="31">
        <v>0</v>
      </c>
      <c r="M197" s="24">
        <f>ROUND(G197*L197,P4)</f>
        <v>0</v>
      </c>
      <c r="N197" s="25" t="s">
        <v>185</v>
      </c>
      <c r="O197" s="32">
        <f>M197*AA197</f>
        <v>0</v>
      </c>
      <c r="P197" s="1">
        <v>3</v>
      </c>
      <c r="AA197" s="1">
        <f>IF(P197=1,$O$3,IF(P197=2,$O$4,$O$5))</f>
        <v>0</v>
      </c>
    </row>
    <row r="198">
      <c r="A198" s="1" t="s">
        <v>171</v>
      </c>
      <c r="E198" s="27" t="s">
        <v>2826</v>
      </c>
    </row>
    <row r="199">
      <c r="A199" s="1" t="s">
        <v>172</v>
      </c>
    </row>
    <row r="200">
      <c r="A200" s="1" t="s">
        <v>173</v>
      </c>
      <c r="E200" s="27" t="s">
        <v>167</v>
      </c>
    </row>
    <row r="201">
      <c r="A201" s="1" t="s">
        <v>165</v>
      </c>
      <c r="B201" s="1">
        <v>48</v>
      </c>
      <c r="C201" s="26" t="s">
        <v>2827</v>
      </c>
      <c r="D201" t="s">
        <v>167</v>
      </c>
      <c r="E201" s="27" t="s">
        <v>2828</v>
      </c>
      <c r="F201" s="28" t="s">
        <v>192</v>
      </c>
      <c r="G201" s="29">
        <v>40</v>
      </c>
      <c r="H201" s="28">
        <v>0.00059000000000000003</v>
      </c>
      <c r="I201" s="30">
        <f>ROUND(G201*H201,P4)</f>
        <v>0</v>
      </c>
      <c r="L201" s="31">
        <v>0</v>
      </c>
      <c r="M201" s="24">
        <f>ROUND(G201*L201,P4)</f>
        <v>0</v>
      </c>
      <c r="N201" s="25" t="s">
        <v>185</v>
      </c>
      <c r="O201" s="32">
        <f>M201*AA201</f>
        <v>0</v>
      </c>
      <c r="P201" s="1">
        <v>3</v>
      </c>
      <c r="AA201" s="1">
        <f>IF(P201=1,$O$3,IF(P201=2,$O$4,$O$5))</f>
        <v>0</v>
      </c>
    </row>
    <row r="202">
      <c r="A202" s="1" t="s">
        <v>171</v>
      </c>
      <c r="E202" s="27" t="s">
        <v>2828</v>
      </c>
    </row>
    <row r="203">
      <c r="A203" s="1" t="s">
        <v>172</v>
      </c>
    </row>
    <row r="204">
      <c r="A204" s="1" t="s">
        <v>173</v>
      </c>
      <c r="E204" s="27" t="s">
        <v>167</v>
      </c>
    </row>
    <row r="205">
      <c r="A205" s="1" t="s">
        <v>165</v>
      </c>
      <c r="B205" s="1">
        <v>49</v>
      </c>
      <c r="C205" s="26" t="s">
        <v>2829</v>
      </c>
      <c r="D205" t="s">
        <v>167</v>
      </c>
      <c r="E205" s="27" t="s">
        <v>2830</v>
      </c>
      <c r="F205" s="28" t="s">
        <v>192</v>
      </c>
      <c r="G205" s="29">
        <v>5</v>
      </c>
      <c r="H205" s="28">
        <v>0.0016100000000000001</v>
      </c>
      <c r="I205" s="30">
        <f>ROUND(G205*H205,P4)</f>
        <v>0</v>
      </c>
      <c r="L205" s="31">
        <v>0</v>
      </c>
      <c r="M205" s="24">
        <f>ROUND(G205*L205,P4)</f>
        <v>0</v>
      </c>
      <c r="N205" s="25" t="s">
        <v>185</v>
      </c>
      <c r="O205" s="32">
        <f>M205*AA205</f>
        <v>0</v>
      </c>
      <c r="P205" s="1">
        <v>3</v>
      </c>
      <c r="AA205" s="1">
        <f>IF(P205=1,$O$3,IF(P205=2,$O$4,$O$5))</f>
        <v>0</v>
      </c>
    </row>
    <row r="206">
      <c r="A206" s="1" t="s">
        <v>171</v>
      </c>
      <c r="E206" s="27" t="s">
        <v>2830</v>
      </c>
    </row>
    <row r="207">
      <c r="A207" s="1" t="s">
        <v>172</v>
      </c>
    </row>
    <row r="208">
      <c r="A208" s="1" t="s">
        <v>173</v>
      </c>
      <c r="E208" s="27" t="s">
        <v>167</v>
      </c>
    </row>
    <row r="209">
      <c r="A209" s="1" t="s">
        <v>165</v>
      </c>
      <c r="B209" s="1">
        <v>50</v>
      </c>
      <c r="C209" s="26" t="s">
        <v>2831</v>
      </c>
      <c r="D209" t="s">
        <v>167</v>
      </c>
      <c r="E209" s="27" t="s">
        <v>2832</v>
      </c>
      <c r="F209" s="28" t="s">
        <v>192</v>
      </c>
      <c r="G209" s="29">
        <v>40</v>
      </c>
      <c r="H209" s="28">
        <v>0.0020100000000000001</v>
      </c>
      <c r="I209" s="30">
        <f>ROUND(G209*H209,P4)</f>
        <v>0</v>
      </c>
      <c r="L209" s="31">
        <v>0</v>
      </c>
      <c r="M209" s="24">
        <f>ROUND(G209*L209,P4)</f>
        <v>0</v>
      </c>
      <c r="N209" s="25" t="s">
        <v>185</v>
      </c>
      <c r="O209" s="32">
        <f>M209*AA209</f>
        <v>0</v>
      </c>
      <c r="P209" s="1">
        <v>3</v>
      </c>
      <c r="AA209" s="1">
        <f>IF(P209=1,$O$3,IF(P209=2,$O$4,$O$5))</f>
        <v>0</v>
      </c>
    </row>
    <row r="210">
      <c r="A210" s="1" t="s">
        <v>171</v>
      </c>
      <c r="E210" s="27" t="s">
        <v>2832</v>
      </c>
    </row>
    <row r="211">
      <c r="A211" s="1" t="s">
        <v>172</v>
      </c>
    </row>
    <row r="212">
      <c r="A212" s="1" t="s">
        <v>173</v>
      </c>
      <c r="E212" s="27" t="s">
        <v>167</v>
      </c>
    </row>
    <row r="213">
      <c r="A213" s="1" t="s">
        <v>165</v>
      </c>
      <c r="B213" s="1">
        <v>51</v>
      </c>
      <c r="C213" s="26" t="s">
        <v>2833</v>
      </c>
      <c r="D213" t="s">
        <v>167</v>
      </c>
      <c r="E213" s="27" t="s">
        <v>2834</v>
      </c>
      <c r="F213" s="28" t="s">
        <v>1485</v>
      </c>
      <c r="G213" s="29">
        <v>2</v>
      </c>
      <c r="H213" s="28">
        <v>0</v>
      </c>
      <c r="I213" s="30">
        <f>ROUND(G213*H213,P4)</f>
        <v>0</v>
      </c>
      <c r="L213" s="31">
        <v>0</v>
      </c>
      <c r="M213" s="24">
        <f>ROUND(G213*L213,P4)</f>
        <v>0</v>
      </c>
      <c r="N213" s="25" t="s">
        <v>170</v>
      </c>
      <c r="O213" s="32">
        <f>M213*AA213</f>
        <v>0</v>
      </c>
      <c r="P213" s="1">
        <v>3</v>
      </c>
      <c r="AA213" s="1">
        <f>IF(P213=1,$O$3,IF(P213=2,$O$4,$O$5))</f>
        <v>0</v>
      </c>
    </row>
    <row r="214">
      <c r="A214" s="1" t="s">
        <v>171</v>
      </c>
      <c r="E214" s="27" t="s">
        <v>2834</v>
      </c>
    </row>
    <row r="215">
      <c r="A215" s="1" t="s">
        <v>172</v>
      </c>
    </row>
    <row r="216">
      <c r="A216" s="1" t="s">
        <v>173</v>
      </c>
      <c r="E216" s="27" t="s">
        <v>167</v>
      </c>
    </row>
    <row r="217">
      <c r="A217" s="1" t="s">
        <v>165</v>
      </c>
      <c r="B217" s="1">
        <v>52</v>
      </c>
      <c r="C217" s="26" t="s">
        <v>2835</v>
      </c>
      <c r="D217" t="s">
        <v>167</v>
      </c>
      <c r="E217" s="27" t="s">
        <v>2836</v>
      </c>
      <c r="F217" s="28" t="s">
        <v>1485</v>
      </c>
      <c r="G217" s="29">
        <v>2</v>
      </c>
      <c r="H217" s="28">
        <v>0</v>
      </c>
      <c r="I217" s="30">
        <f>ROUND(G217*H217,P4)</f>
        <v>0</v>
      </c>
      <c r="L217" s="31">
        <v>0</v>
      </c>
      <c r="M217" s="24">
        <f>ROUND(G217*L217,P4)</f>
        <v>0</v>
      </c>
      <c r="N217" s="25" t="s">
        <v>170</v>
      </c>
      <c r="O217" s="32">
        <f>M217*AA217</f>
        <v>0</v>
      </c>
      <c r="P217" s="1">
        <v>3</v>
      </c>
      <c r="AA217" s="1">
        <f>IF(P217=1,$O$3,IF(P217=2,$O$4,$O$5))</f>
        <v>0</v>
      </c>
    </row>
    <row r="218">
      <c r="A218" s="1" t="s">
        <v>171</v>
      </c>
      <c r="E218" s="27" t="s">
        <v>2836</v>
      </c>
    </row>
    <row r="219">
      <c r="A219" s="1" t="s">
        <v>172</v>
      </c>
    </row>
    <row r="220">
      <c r="A220" s="1" t="s">
        <v>173</v>
      </c>
      <c r="E220" s="27" t="s">
        <v>167</v>
      </c>
    </row>
    <row r="221">
      <c r="A221" s="1" t="s">
        <v>165</v>
      </c>
      <c r="B221" s="1">
        <v>53</v>
      </c>
      <c r="C221" s="26" t="s">
        <v>2837</v>
      </c>
      <c r="D221" t="s">
        <v>167</v>
      </c>
      <c r="E221" s="27" t="s">
        <v>2838</v>
      </c>
      <c r="F221" s="28" t="s">
        <v>192</v>
      </c>
      <c r="G221" s="29">
        <v>90</v>
      </c>
      <c r="H221" s="28">
        <v>0</v>
      </c>
      <c r="I221" s="30">
        <f>ROUND(G221*H221,P4)</f>
        <v>0</v>
      </c>
      <c r="L221" s="31">
        <v>0</v>
      </c>
      <c r="M221" s="24">
        <f>ROUND(G221*L221,P4)</f>
        <v>0</v>
      </c>
      <c r="N221" s="25" t="s">
        <v>170</v>
      </c>
      <c r="O221" s="32">
        <f>M221*AA221</f>
        <v>0</v>
      </c>
      <c r="P221" s="1">
        <v>3</v>
      </c>
      <c r="AA221" s="1">
        <f>IF(P221=1,$O$3,IF(P221=2,$O$4,$O$5))</f>
        <v>0</v>
      </c>
    </row>
    <row r="222">
      <c r="A222" s="1" t="s">
        <v>171</v>
      </c>
      <c r="E222" s="27" t="s">
        <v>2838</v>
      </c>
    </row>
    <row r="223">
      <c r="A223" s="1" t="s">
        <v>172</v>
      </c>
    </row>
    <row r="224">
      <c r="A224" s="1" t="s">
        <v>173</v>
      </c>
      <c r="E224" s="27" t="s">
        <v>167</v>
      </c>
    </row>
    <row r="225">
      <c r="A225" s="1" t="s">
        <v>165</v>
      </c>
      <c r="B225" s="1">
        <v>54</v>
      </c>
      <c r="C225" s="26" t="s">
        <v>2839</v>
      </c>
      <c r="D225" t="s">
        <v>167</v>
      </c>
      <c r="E225" s="27" t="s">
        <v>2840</v>
      </c>
      <c r="F225" s="28" t="s">
        <v>192</v>
      </c>
      <c r="G225" s="29">
        <v>40</v>
      </c>
      <c r="H225" s="28">
        <v>0</v>
      </c>
      <c r="I225" s="30">
        <f>ROUND(G225*H225,P4)</f>
        <v>0</v>
      </c>
      <c r="L225" s="31">
        <v>0</v>
      </c>
      <c r="M225" s="24">
        <f>ROUND(G225*L225,P4)</f>
        <v>0</v>
      </c>
      <c r="N225" s="25" t="s">
        <v>170</v>
      </c>
      <c r="O225" s="32">
        <f>M225*AA225</f>
        <v>0</v>
      </c>
      <c r="P225" s="1">
        <v>3</v>
      </c>
      <c r="AA225" s="1">
        <f>IF(P225=1,$O$3,IF(P225=2,$O$4,$O$5))</f>
        <v>0</v>
      </c>
    </row>
    <row r="226">
      <c r="A226" s="1" t="s">
        <v>171</v>
      </c>
      <c r="E226" s="27" t="s">
        <v>2840</v>
      </c>
    </row>
    <row r="227">
      <c r="A227" s="1" t="s">
        <v>172</v>
      </c>
    </row>
    <row r="228">
      <c r="A228" s="1" t="s">
        <v>173</v>
      </c>
      <c r="E228" s="27" t="s">
        <v>167</v>
      </c>
    </row>
    <row r="229">
      <c r="A229" s="1" t="s">
        <v>165</v>
      </c>
      <c r="B229" s="1">
        <v>55</v>
      </c>
      <c r="C229" s="26" t="s">
        <v>2841</v>
      </c>
      <c r="D229" t="s">
        <v>167</v>
      </c>
      <c r="E229" s="27" t="s">
        <v>2842</v>
      </c>
      <c r="F229" s="28" t="s">
        <v>432</v>
      </c>
      <c r="G229" s="29">
        <v>0.77100000000000002</v>
      </c>
      <c r="H229" s="28">
        <v>0</v>
      </c>
      <c r="I229" s="30">
        <f>ROUND(G229*H229,P4)</f>
        <v>0</v>
      </c>
      <c r="L229" s="31">
        <v>0</v>
      </c>
      <c r="M229" s="24">
        <f>ROUND(G229*L229,P4)</f>
        <v>0</v>
      </c>
      <c r="N229" s="25" t="s">
        <v>170</v>
      </c>
      <c r="O229" s="32">
        <f>M229*AA229</f>
        <v>0</v>
      </c>
      <c r="P229" s="1">
        <v>3</v>
      </c>
      <c r="AA229" s="1">
        <f>IF(P229=1,$O$3,IF(P229=2,$O$4,$O$5))</f>
        <v>0</v>
      </c>
    </row>
    <row r="230">
      <c r="A230" s="1" t="s">
        <v>171</v>
      </c>
      <c r="E230" s="27" t="s">
        <v>2842</v>
      </c>
    </row>
    <row r="231">
      <c r="A231" s="1" t="s">
        <v>172</v>
      </c>
    </row>
    <row r="232">
      <c r="A232" s="1" t="s">
        <v>173</v>
      </c>
      <c r="E232" s="27" t="s">
        <v>167</v>
      </c>
    </row>
    <row r="233">
      <c r="A233" s="1" t="s">
        <v>162</v>
      </c>
      <c r="C233" s="22" t="s">
        <v>1473</v>
      </c>
      <c r="E233" s="23" t="s">
        <v>1474</v>
      </c>
      <c r="L233" s="24">
        <f>SUMIFS(L234:L385,A234:A385,"P")</f>
        <v>0</v>
      </c>
      <c r="M233" s="24">
        <f>SUMIFS(M234:M385,A234:A385,"P")</f>
        <v>0</v>
      </c>
      <c r="N233" s="25"/>
    </row>
    <row r="234">
      <c r="A234" s="1" t="s">
        <v>165</v>
      </c>
      <c r="B234" s="1">
        <v>84</v>
      </c>
      <c r="C234" s="26" t="s">
        <v>2843</v>
      </c>
      <c r="D234" t="s">
        <v>167</v>
      </c>
      <c r="E234" s="27" t="s">
        <v>2844</v>
      </c>
      <c r="F234" s="28" t="s">
        <v>1485</v>
      </c>
      <c r="G234" s="29">
        <v>1</v>
      </c>
      <c r="H234" s="28">
        <v>0.00073999999999999999</v>
      </c>
      <c r="I234" s="30">
        <f>ROUND(G234*H234,P4)</f>
        <v>0</v>
      </c>
      <c r="L234" s="31">
        <v>0</v>
      </c>
      <c r="M234" s="24">
        <f>ROUND(G234*L234,P4)</f>
        <v>0</v>
      </c>
      <c r="N234" s="25" t="s">
        <v>185</v>
      </c>
      <c r="O234" s="32">
        <f>M234*AA234</f>
        <v>0</v>
      </c>
      <c r="P234" s="1">
        <v>3</v>
      </c>
      <c r="AA234" s="1">
        <f>IF(P234=1,$O$3,IF(P234=2,$O$4,$O$5))</f>
        <v>0</v>
      </c>
    </row>
    <row r="235">
      <c r="A235" s="1" t="s">
        <v>171</v>
      </c>
      <c r="E235" s="27" t="s">
        <v>2844</v>
      </c>
    </row>
    <row r="236">
      <c r="A236" s="1" t="s">
        <v>172</v>
      </c>
    </row>
    <row r="237">
      <c r="A237" s="1" t="s">
        <v>173</v>
      </c>
      <c r="E237" s="27" t="s">
        <v>167</v>
      </c>
    </row>
    <row r="238">
      <c r="A238" s="1" t="s">
        <v>165</v>
      </c>
      <c r="B238" s="1">
        <v>57</v>
      </c>
      <c r="C238" s="26" t="s">
        <v>1477</v>
      </c>
      <c r="D238" t="s">
        <v>167</v>
      </c>
      <c r="E238" s="27" t="s">
        <v>1478</v>
      </c>
      <c r="F238" s="28" t="s">
        <v>1485</v>
      </c>
      <c r="G238" s="29">
        <v>10</v>
      </c>
      <c r="H238" s="28">
        <v>0.00020000000000000001</v>
      </c>
      <c r="I238" s="30">
        <f>ROUND(G238*H238,P4)</f>
        <v>0</v>
      </c>
      <c r="L238" s="31">
        <v>0</v>
      </c>
      <c r="M238" s="24">
        <f>ROUND(G238*L238,P4)</f>
        <v>0</v>
      </c>
      <c r="N238" s="25" t="s">
        <v>185</v>
      </c>
      <c r="O238" s="32">
        <f>M238*AA238</f>
        <v>0</v>
      </c>
      <c r="P238" s="1">
        <v>3</v>
      </c>
      <c r="AA238" s="1">
        <f>IF(P238=1,$O$3,IF(P238=2,$O$4,$O$5))</f>
        <v>0</v>
      </c>
    </row>
    <row r="239">
      <c r="A239" s="1" t="s">
        <v>171</v>
      </c>
      <c r="E239" s="27" t="s">
        <v>1478</v>
      </c>
    </row>
    <row r="240">
      <c r="A240" s="1" t="s">
        <v>172</v>
      </c>
    </row>
    <row r="241">
      <c r="A241" s="1" t="s">
        <v>173</v>
      </c>
      <c r="E241" s="27" t="s">
        <v>167</v>
      </c>
    </row>
    <row r="242">
      <c r="A242" s="1" t="s">
        <v>165</v>
      </c>
      <c r="B242" s="1">
        <v>56</v>
      </c>
      <c r="C242" s="26" t="s">
        <v>1481</v>
      </c>
      <c r="D242" t="s">
        <v>167</v>
      </c>
      <c r="E242" s="27" t="s">
        <v>1482</v>
      </c>
      <c r="F242" s="28" t="s">
        <v>1485</v>
      </c>
      <c r="G242" s="29">
        <v>20</v>
      </c>
      <c r="H242" s="28">
        <v>9.0000000000000006E-05</v>
      </c>
      <c r="I242" s="30">
        <f>ROUND(G242*H242,P4)</f>
        <v>0</v>
      </c>
      <c r="L242" s="31">
        <v>0</v>
      </c>
      <c r="M242" s="24">
        <f>ROUND(G242*L242,P4)</f>
        <v>0</v>
      </c>
      <c r="N242" s="25" t="s">
        <v>185</v>
      </c>
      <c r="O242" s="32">
        <f>M242*AA242</f>
        <v>0</v>
      </c>
      <c r="P242" s="1">
        <v>3</v>
      </c>
      <c r="AA242" s="1">
        <f>IF(P242=1,$O$3,IF(P242=2,$O$4,$O$5))</f>
        <v>0</v>
      </c>
    </row>
    <row r="243">
      <c r="A243" s="1" t="s">
        <v>171</v>
      </c>
      <c r="E243" s="27" t="s">
        <v>1482</v>
      </c>
    </row>
    <row r="244">
      <c r="A244" s="1" t="s">
        <v>172</v>
      </c>
    </row>
    <row r="245">
      <c r="A245" s="1" t="s">
        <v>173</v>
      </c>
      <c r="E245" s="27" t="s">
        <v>167</v>
      </c>
    </row>
    <row r="246">
      <c r="A246" s="1" t="s">
        <v>165</v>
      </c>
      <c r="B246" s="1">
        <v>71</v>
      </c>
      <c r="C246" s="26" t="s">
        <v>2845</v>
      </c>
      <c r="D246" t="s">
        <v>167</v>
      </c>
      <c r="E246" s="27" t="s">
        <v>2846</v>
      </c>
      <c r="F246" s="28" t="s">
        <v>1485</v>
      </c>
      <c r="G246" s="29">
        <v>1</v>
      </c>
      <c r="H246" s="28">
        <v>0</v>
      </c>
      <c r="I246" s="30">
        <f>ROUND(G246*H246,P4)</f>
        <v>0</v>
      </c>
      <c r="L246" s="31">
        <v>0</v>
      </c>
      <c r="M246" s="24">
        <f>ROUND(G246*L246,P4)</f>
        <v>0</v>
      </c>
      <c r="N246" s="25" t="s">
        <v>170</v>
      </c>
      <c r="O246" s="32">
        <f>M246*AA246</f>
        <v>0</v>
      </c>
      <c r="P246" s="1">
        <v>3</v>
      </c>
      <c r="AA246" s="1">
        <f>IF(P246=1,$O$3,IF(P246=2,$O$4,$O$5))</f>
        <v>0</v>
      </c>
    </row>
    <row r="247">
      <c r="A247" s="1" t="s">
        <v>171</v>
      </c>
      <c r="E247" s="27" t="s">
        <v>2846</v>
      </c>
    </row>
    <row r="248">
      <c r="A248" s="1" t="s">
        <v>172</v>
      </c>
    </row>
    <row r="249">
      <c r="A249" s="1" t="s">
        <v>173</v>
      </c>
      <c r="E249" s="27" t="s">
        <v>167</v>
      </c>
    </row>
    <row r="250">
      <c r="A250" s="1" t="s">
        <v>165</v>
      </c>
      <c r="B250" s="1">
        <v>72</v>
      </c>
      <c r="C250" s="26" t="s">
        <v>2847</v>
      </c>
      <c r="D250" t="s">
        <v>167</v>
      </c>
      <c r="E250" s="27" t="s">
        <v>2848</v>
      </c>
      <c r="F250" s="28" t="s">
        <v>1485</v>
      </c>
      <c r="G250" s="29">
        <v>7</v>
      </c>
      <c r="H250" s="28">
        <v>0</v>
      </c>
      <c r="I250" s="30">
        <f>ROUND(G250*H250,P4)</f>
        <v>0</v>
      </c>
      <c r="L250" s="31">
        <v>0</v>
      </c>
      <c r="M250" s="24">
        <f>ROUND(G250*L250,P4)</f>
        <v>0</v>
      </c>
      <c r="N250" s="25" t="s">
        <v>170</v>
      </c>
      <c r="O250" s="32">
        <f>M250*AA250</f>
        <v>0</v>
      </c>
      <c r="P250" s="1">
        <v>3</v>
      </c>
      <c r="AA250" s="1">
        <f>IF(P250=1,$O$3,IF(P250=2,$O$4,$O$5))</f>
        <v>0</v>
      </c>
    </row>
    <row r="251">
      <c r="A251" s="1" t="s">
        <v>171</v>
      </c>
      <c r="E251" s="27" t="s">
        <v>2848</v>
      </c>
    </row>
    <row r="252">
      <c r="A252" s="1" t="s">
        <v>172</v>
      </c>
    </row>
    <row r="253">
      <c r="A253" s="1" t="s">
        <v>173</v>
      </c>
      <c r="E253" s="27" t="s">
        <v>167</v>
      </c>
    </row>
    <row r="254">
      <c r="A254" s="1" t="s">
        <v>165</v>
      </c>
      <c r="B254" s="1">
        <v>73</v>
      </c>
      <c r="C254" s="26" t="s">
        <v>2849</v>
      </c>
      <c r="D254" t="s">
        <v>167</v>
      </c>
      <c r="E254" s="27" t="s">
        <v>2850</v>
      </c>
      <c r="F254" s="28" t="s">
        <v>1485</v>
      </c>
      <c r="G254" s="29">
        <v>2</v>
      </c>
      <c r="H254" s="28">
        <v>0</v>
      </c>
      <c r="I254" s="30">
        <f>ROUND(G254*H254,P4)</f>
        <v>0</v>
      </c>
      <c r="L254" s="31">
        <v>0</v>
      </c>
      <c r="M254" s="24">
        <f>ROUND(G254*L254,P4)</f>
        <v>0</v>
      </c>
      <c r="N254" s="25" t="s">
        <v>170</v>
      </c>
      <c r="O254" s="32">
        <f>M254*AA254</f>
        <v>0</v>
      </c>
      <c r="P254" s="1">
        <v>3</v>
      </c>
      <c r="AA254" s="1">
        <f>IF(P254=1,$O$3,IF(P254=2,$O$4,$O$5))</f>
        <v>0</v>
      </c>
    </row>
    <row r="255">
      <c r="A255" s="1" t="s">
        <v>171</v>
      </c>
      <c r="E255" s="27" t="s">
        <v>2850</v>
      </c>
    </row>
    <row r="256">
      <c r="A256" s="1" t="s">
        <v>172</v>
      </c>
    </row>
    <row r="257">
      <c r="A257" s="1" t="s">
        <v>173</v>
      </c>
      <c r="E257" s="27" t="s">
        <v>167</v>
      </c>
    </row>
    <row r="258">
      <c r="A258" s="1" t="s">
        <v>165</v>
      </c>
      <c r="B258" s="1">
        <v>74</v>
      </c>
      <c r="C258" s="26" t="s">
        <v>2851</v>
      </c>
      <c r="D258" t="s">
        <v>167</v>
      </c>
      <c r="E258" s="27" t="s">
        <v>2852</v>
      </c>
      <c r="F258" s="28" t="s">
        <v>1485</v>
      </c>
      <c r="G258" s="29">
        <v>1</v>
      </c>
      <c r="H258" s="28">
        <v>0</v>
      </c>
      <c r="I258" s="30">
        <f>ROUND(G258*H258,P4)</f>
        <v>0</v>
      </c>
      <c r="L258" s="31">
        <v>0</v>
      </c>
      <c r="M258" s="24">
        <f>ROUND(G258*L258,P4)</f>
        <v>0</v>
      </c>
      <c r="N258" s="25" t="s">
        <v>170</v>
      </c>
      <c r="O258" s="32">
        <f>M258*AA258</f>
        <v>0</v>
      </c>
      <c r="P258" s="1">
        <v>3</v>
      </c>
      <c r="AA258" s="1">
        <f>IF(P258=1,$O$3,IF(P258=2,$O$4,$O$5))</f>
        <v>0</v>
      </c>
    </row>
    <row r="259">
      <c r="A259" s="1" t="s">
        <v>171</v>
      </c>
      <c r="E259" s="27" t="s">
        <v>2852</v>
      </c>
    </row>
    <row r="260">
      <c r="A260" s="1" t="s">
        <v>172</v>
      </c>
    </row>
    <row r="261">
      <c r="A261" s="1" t="s">
        <v>173</v>
      </c>
      <c r="E261" s="27" t="s">
        <v>167</v>
      </c>
    </row>
    <row r="262">
      <c r="A262" s="1" t="s">
        <v>165</v>
      </c>
      <c r="B262" s="1">
        <v>75</v>
      </c>
      <c r="C262" s="26" t="s">
        <v>2853</v>
      </c>
      <c r="D262" t="s">
        <v>167</v>
      </c>
      <c r="E262" s="27" t="s">
        <v>2854</v>
      </c>
      <c r="F262" s="28" t="s">
        <v>1485</v>
      </c>
      <c r="G262" s="29">
        <v>1</v>
      </c>
      <c r="H262" s="28">
        <v>0</v>
      </c>
      <c r="I262" s="30">
        <f>ROUND(G262*H262,P4)</f>
        <v>0</v>
      </c>
      <c r="L262" s="31">
        <v>0</v>
      </c>
      <c r="M262" s="24">
        <f>ROUND(G262*L262,P4)</f>
        <v>0</v>
      </c>
      <c r="N262" s="25" t="s">
        <v>170</v>
      </c>
      <c r="O262" s="32">
        <f>M262*AA262</f>
        <v>0</v>
      </c>
      <c r="P262" s="1">
        <v>3</v>
      </c>
      <c r="AA262" s="1">
        <f>IF(P262=1,$O$3,IF(P262=2,$O$4,$O$5))</f>
        <v>0</v>
      </c>
    </row>
    <row r="263">
      <c r="A263" s="1" t="s">
        <v>171</v>
      </c>
      <c r="E263" s="27" t="s">
        <v>2854</v>
      </c>
    </row>
    <row r="264">
      <c r="A264" s="1" t="s">
        <v>172</v>
      </c>
    </row>
    <row r="265">
      <c r="A265" s="1" t="s">
        <v>173</v>
      </c>
      <c r="E265" s="27" t="s">
        <v>167</v>
      </c>
    </row>
    <row r="266">
      <c r="A266" s="1" t="s">
        <v>165</v>
      </c>
      <c r="B266" s="1">
        <v>77</v>
      </c>
      <c r="C266" s="26" t="s">
        <v>2855</v>
      </c>
      <c r="D266" t="s">
        <v>167</v>
      </c>
      <c r="E266" s="27" t="s">
        <v>2856</v>
      </c>
      <c r="F266" s="28" t="s">
        <v>1485</v>
      </c>
      <c r="G266" s="29">
        <v>12</v>
      </c>
      <c r="H266" s="28">
        <v>0</v>
      </c>
      <c r="I266" s="30">
        <f>ROUND(G266*H266,P4)</f>
        <v>0</v>
      </c>
      <c r="L266" s="31">
        <v>0</v>
      </c>
      <c r="M266" s="24">
        <f>ROUND(G266*L266,P4)</f>
        <v>0</v>
      </c>
      <c r="N266" s="25" t="s">
        <v>170</v>
      </c>
      <c r="O266" s="32">
        <f>M266*AA266</f>
        <v>0</v>
      </c>
      <c r="P266" s="1">
        <v>3</v>
      </c>
      <c r="AA266" s="1">
        <f>IF(P266=1,$O$3,IF(P266=2,$O$4,$O$5))</f>
        <v>0</v>
      </c>
    </row>
    <row r="267">
      <c r="A267" s="1" t="s">
        <v>171</v>
      </c>
      <c r="E267" s="27" t="s">
        <v>2856</v>
      </c>
    </row>
    <row r="268">
      <c r="A268" s="1" t="s">
        <v>172</v>
      </c>
    </row>
    <row r="269">
      <c r="A269" s="1" t="s">
        <v>173</v>
      </c>
      <c r="E269" s="27" t="s">
        <v>167</v>
      </c>
    </row>
    <row r="270">
      <c r="A270" s="1" t="s">
        <v>165</v>
      </c>
      <c r="B270" s="1">
        <v>78</v>
      </c>
      <c r="C270" s="26" t="s">
        <v>2857</v>
      </c>
      <c r="D270" t="s">
        <v>167</v>
      </c>
      <c r="E270" s="27" t="s">
        <v>2858</v>
      </c>
      <c r="F270" s="28" t="s">
        <v>1485</v>
      </c>
      <c r="G270" s="29">
        <v>7</v>
      </c>
      <c r="H270" s="28">
        <v>0</v>
      </c>
      <c r="I270" s="30">
        <f>ROUND(G270*H270,P4)</f>
        <v>0</v>
      </c>
      <c r="L270" s="31">
        <v>0</v>
      </c>
      <c r="M270" s="24">
        <f>ROUND(G270*L270,P4)</f>
        <v>0</v>
      </c>
      <c r="N270" s="25" t="s">
        <v>170</v>
      </c>
      <c r="O270" s="32">
        <f>M270*AA270</f>
        <v>0</v>
      </c>
      <c r="P270" s="1">
        <v>3</v>
      </c>
      <c r="AA270" s="1">
        <f>IF(P270=1,$O$3,IF(P270=2,$O$4,$O$5))</f>
        <v>0</v>
      </c>
    </row>
    <row r="271">
      <c r="A271" s="1" t="s">
        <v>171</v>
      </c>
      <c r="E271" s="27" t="s">
        <v>2858</v>
      </c>
    </row>
    <row r="272">
      <c r="A272" s="1" t="s">
        <v>172</v>
      </c>
    </row>
    <row r="273">
      <c r="A273" s="1" t="s">
        <v>173</v>
      </c>
      <c r="E273" s="27" t="s">
        <v>167</v>
      </c>
    </row>
    <row r="274">
      <c r="A274" s="1" t="s">
        <v>165</v>
      </c>
      <c r="B274" s="1">
        <v>79</v>
      </c>
      <c r="C274" s="26" t="s">
        <v>2859</v>
      </c>
      <c r="D274" t="s">
        <v>167</v>
      </c>
      <c r="E274" s="27" t="s">
        <v>2860</v>
      </c>
      <c r="F274" s="28" t="s">
        <v>1485</v>
      </c>
      <c r="G274" s="29">
        <v>6</v>
      </c>
      <c r="H274" s="28">
        <v>0</v>
      </c>
      <c r="I274" s="30">
        <f>ROUND(G274*H274,P4)</f>
        <v>0</v>
      </c>
      <c r="L274" s="31">
        <v>0</v>
      </c>
      <c r="M274" s="24">
        <f>ROUND(G274*L274,P4)</f>
        <v>0</v>
      </c>
      <c r="N274" s="25" t="s">
        <v>170</v>
      </c>
      <c r="O274" s="32">
        <f>M274*AA274</f>
        <v>0</v>
      </c>
      <c r="P274" s="1">
        <v>3</v>
      </c>
      <c r="AA274" s="1">
        <f>IF(P274=1,$O$3,IF(P274=2,$O$4,$O$5))</f>
        <v>0</v>
      </c>
    </row>
    <row r="275">
      <c r="A275" s="1" t="s">
        <v>171</v>
      </c>
      <c r="E275" s="27" t="s">
        <v>2860</v>
      </c>
    </row>
    <row r="276">
      <c r="A276" s="1" t="s">
        <v>172</v>
      </c>
    </row>
    <row r="277">
      <c r="A277" s="1" t="s">
        <v>173</v>
      </c>
      <c r="E277" s="27" t="s">
        <v>167</v>
      </c>
    </row>
    <row r="278">
      <c r="A278" s="1" t="s">
        <v>165</v>
      </c>
      <c r="B278" s="1">
        <v>80</v>
      </c>
      <c r="C278" s="26" t="s">
        <v>2861</v>
      </c>
      <c r="D278" t="s">
        <v>167</v>
      </c>
      <c r="E278" s="27" t="s">
        <v>2862</v>
      </c>
      <c r="F278" s="28" t="s">
        <v>2772</v>
      </c>
      <c r="G278" s="29">
        <v>1</v>
      </c>
      <c r="H278" s="28">
        <v>0</v>
      </c>
      <c r="I278" s="30">
        <f>ROUND(G278*H278,P4)</f>
        <v>0</v>
      </c>
      <c r="L278" s="31">
        <v>0</v>
      </c>
      <c r="M278" s="24">
        <f>ROUND(G278*L278,P4)</f>
        <v>0</v>
      </c>
      <c r="N278" s="25" t="s">
        <v>170</v>
      </c>
      <c r="O278" s="32">
        <f>M278*AA278</f>
        <v>0</v>
      </c>
      <c r="P278" s="1">
        <v>3</v>
      </c>
      <c r="AA278" s="1">
        <f>IF(P278=1,$O$3,IF(P278=2,$O$4,$O$5))</f>
        <v>0</v>
      </c>
    </row>
    <row r="279">
      <c r="A279" s="1" t="s">
        <v>171</v>
      </c>
      <c r="E279" s="27" t="s">
        <v>2862</v>
      </c>
    </row>
    <row r="280">
      <c r="A280" s="1" t="s">
        <v>172</v>
      </c>
    </row>
    <row r="281">
      <c r="A281" s="1" t="s">
        <v>173</v>
      </c>
      <c r="E281" s="27" t="s">
        <v>167</v>
      </c>
    </row>
    <row r="282">
      <c r="A282" s="1" t="s">
        <v>165</v>
      </c>
      <c r="B282" s="1">
        <v>82</v>
      </c>
      <c r="C282" s="26" t="s">
        <v>2863</v>
      </c>
      <c r="D282" t="s">
        <v>167</v>
      </c>
      <c r="E282" s="27" t="s">
        <v>2864</v>
      </c>
      <c r="F282" s="28" t="s">
        <v>1485</v>
      </c>
      <c r="G282" s="29">
        <v>1</v>
      </c>
      <c r="H282" s="28">
        <v>0</v>
      </c>
      <c r="I282" s="30">
        <f>ROUND(G282*H282,P4)</f>
        <v>0</v>
      </c>
      <c r="L282" s="31">
        <v>0</v>
      </c>
      <c r="M282" s="24">
        <f>ROUND(G282*L282,P4)</f>
        <v>0</v>
      </c>
      <c r="N282" s="25" t="s">
        <v>170</v>
      </c>
      <c r="O282" s="32">
        <f>M282*AA282</f>
        <v>0</v>
      </c>
      <c r="P282" s="1">
        <v>3</v>
      </c>
      <c r="AA282" s="1">
        <f>IF(P282=1,$O$3,IF(P282=2,$O$4,$O$5))</f>
        <v>0</v>
      </c>
    </row>
    <row r="283">
      <c r="A283" s="1" t="s">
        <v>171</v>
      </c>
      <c r="E283" s="27" t="s">
        <v>2864</v>
      </c>
    </row>
    <row r="284">
      <c r="A284" s="1" t="s">
        <v>172</v>
      </c>
    </row>
    <row r="285">
      <c r="A285" s="1" t="s">
        <v>173</v>
      </c>
      <c r="E285" s="27" t="s">
        <v>167</v>
      </c>
    </row>
    <row r="286">
      <c r="A286" s="1" t="s">
        <v>165</v>
      </c>
      <c r="B286" s="1">
        <v>58</v>
      </c>
      <c r="C286" s="26" t="s">
        <v>2865</v>
      </c>
      <c r="D286" t="s">
        <v>167</v>
      </c>
      <c r="E286" s="27" t="s">
        <v>2866</v>
      </c>
      <c r="F286" s="28" t="s">
        <v>1485</v>
      </c>
      <c r="G286" s="29">
        <v>10</v>
      </c>
      <c r="H286" s="28">
        <v>0</v>
      </c>
      <c r="I286" s="30">
        <f>ROUND(G286*H286,P4)</f>
        <v>0</v>
      </c>
      <c r="L286" s="31">
        <v>0</v>
      </c>
      <c r="M286" s="24">
        <f>ROUND(G286*L286,P4)</f>
        <v>0</v>
      </c>
      <c r="N286" s="25" t="s">
        <v>170</v>
      </c>
      <c r="O286" s="32">
        <f>M286*AA286</f>
        <v>0</v>
      </c>
      <c r="P286" s="1">
        <v>3</v>
      </c>
      <c r="AA286" s="1">
        <f>IF(P286=1,$O$3,IF(P286=2,$O$4,$O$5))</f>
        <v>0</v>
      </c>
    </row>
    <row r="287">
      <c r="A287" s="1" t="s">
        <v>171</v>
      </c>
      <c r="E287" s="27" t="s">
        <v>2866</v>
      </c>
    </row>
    <row r="288">
      <c r="A288" s="1" t="s">
        <v>172</v>
      </c>
    </row>
    <row r="289">
      <c r="A289" s="1" t="s">
        <v>173</v>
      </c>
      <c r="E289" s="27" t="s">
        <v>167</v>
      </c>
    </row>
    <row r="290">
      <c r="A290" s="1" t="s">
        <v>165</v>
      </c>
      <c r="B290" s="1">
        <v>85</v>
      </c>
      <c r="C290" s="26" t="s">
        <v>2867</v>
      </c>
      <c r="D290" t="s">
        <v>167</v>
      </c>
      <c r="E290" s="27" t="s">
        <v>2868</v>
      </c>
      <c r="F290" s="28" t="s">
        <v>1485</v>
      </c>
      <c r="G290" s="29">
        <v>5</v>
      </c>
      <c r="H290" s="28">
        <v>0</v>
      </c>
      <c r="I290" s="30">
        <f>ROUND(G290*H290,P4)</f>
        <v>0</v>
      </c>
      <c r="L290" s="31">
        <v>0</v>
      </c>
      <c r="M290" s="24">
        <f>ROUND(G290*L290,P4)</f>
        <v>0</v>
      </c>
      <c r="N290" s="25" t="s">
        <v>170</v>
      </c>
      <c r="O290" s="32">
        <f>M290*AA290</f>
        <v>0</v>
      </c>
      <c r="P290" s="1">
        <v>3</v>
      </c>
      <c r="AA290" s="1">
        <f>IF(P290=1,$O$3,IF(P290=2,$O$4,$O$5))</f>
        <v>0</v>
      </c>
    </row>
    <row r="291">
      <c r="A291" s="1" t="s">
        <v>171</v>
      </c>
      <c r="E291" s="27" t="s">
        <v>2868</v>
      </c>
    </row>
    <row r="292">
      <c r="A292" s="1" t="s">
        <v>172</v>
      </c>
    </row>
    <row r="293">
      <c r="A293" s="1" t="s">
        <v>173</v>
      </c>
      <c r="E293" s="27" t="s">
        <v>167</v>
      </c>
    </row>
    <row r="294">
      <c r="A294" s="1" t="s">
        <v>165</v>
      </c>
      <c r="B294" s="1">
        <v>87</v>
      </c>
      <c r="C294" s="26" t="s">
        <v>2869</v>
      </c>
      <c r="D294" t="s">
        <v>167</v>
      </c>
      <c r="E294" s="27" t="s">
        <v>2870</v>
      </c>
      <c r="F294" s="28" t="s">
        <v>1485</v>
      </c>
      <c r="G294" s="29">
        <v>2</v>
      </c>
      <c r="H294" s="28">
        <v>0</v>
      </c>
      <c r="I294" s="30">
        <f>ROUND(G294*H294,P4)</f>
        <v>0</v>
      </c>
      <c r="L294" s="31">
        <v>0</v>
      </c>
      <c r="M294" s="24">
        <f>ROUND(G294*L294,P4)</f>
        <v>0</v>
      </c>
      <c r="N294" s="25" t="s">
        <v>170</v>
      </c>
      <c r="O294" s="32">
        <f>M294*AA294</f>
        <v>0</v>
      </c>
      <c r="P294" s="1">
        <v>3</v>
      </c>
      <c r="AA294" s="1">
        <f>IF(P294=1,$O$3,IF(P294=2,$O$4,$O$5))</f>
        <v>0</v>
      </c>
    </row>
    <row r="295">
      <c r="A295" s="1" t="s">
        <v>171</v>
      </c>
      <c r="E295" s="27" t="s">
        <v>2870</v>
      </c>
    </row>
    <row r="296">
      <c r="A296" s="1" t="s">
        <v>172</v>
      </c>
    </row>
    <row r="297">
      <c r="A297" s="1" t="s">
        <v>173</v>
      </c>
      <c r="E297" s="27" t="s">
        <v>167</v>
      </c>
    </row>
    <row r="298">
      <c r="A298" s="1" t="s">
        <v>165</v>
      </c>
      <c r="B298" s="1">
        <v>88</v>
      </c>
      <c r="C298" s="26" t="s">
        <v>2871</v>
      </c>
      <c r="D298" t="s">
        <v>167</v>
      </c>
      <c r="E298" s="27" t="s">
        <v>2872</v>
      </c>
      <c r="F298" s="28" t="s">
        <v>1485</v>
      </c>
      <c r="G298" s="29">
        <v>2</v>
      </c>
      <c r="H298" s="28">
        <v>0</v>
      </c>
      <c r="I298" s="30">
        <f>ROUND(G298*H298,P4)</f>
        <v>0</v>
      </c>
      <c r="L298" s="31">
        <v>0</v>
      </c>
      <c r="M298" s="24">
        <f>ROUND(G298*L298,P4)</f>
        <v>0</v>
      </c>
      <c r="N298" s="25" t="s">
        <v>170</v>
      </c>
      <c r="O298" s="32">
        <f>M298*AA298</f>
        <v>0</v>
      </c>
      <c r="P298" s="1">
        <v>3</v>
      </c>
      <c r="AA298" s="1">
        <f>IF(P298=1,$O$3,IF(P298=2,$O$4,$O$5))</f>
        <v>0</v>
      </c>
    </row>
    <row r="299">
      <c r="A299" s="1" t="s">
        <v>171</v>
      </c>
      <c r="E299" s="27" t="s">
        <v>2872</v>
      </c>
    </row>
    <row r="300">
      <c r="A300" s="1" t="s">
        <v>172</v>
      </c>
    </row>
    <row r="301">
      <c r="A301" s="1" t="s">
        <v>173</v>
      </c>
      <c r="E301" s="27" t="s">
        <v>167</v>
      </c>
    </row>
    <row r="302">
      <c r="A302" s="1" t="s">
        <v>165</v>
      </c>
      <c r="B302" s="1">
        <v>90</v>
      </c>
      <c r="C302" s="26" t="s">
        <v>2873</v>
      </c>
      <c r="D302" t="s">
        <v>167</v>
      </c>
      <c r="E302" s="27" t="s">
        <v>2874</v>
      </c>
      <c r="F302" s="28" t="s">
        <v>1485</v>
      </c>
      <c r="G302" s="29">
        <v>1</v>
      </c>
      <c r="H302" s="28">
        <v>0</v>
      </c>
      <c r="I302" s="30">
        <f>ROUND(G302*H302,P4)</f>
        <v>0</v>
      </c>
      <c r="L302" s="31">
        <v>0</v>
      </c>
      <c r="M302" s="24">
        <f>ROUND(G302*L302,P4)</f>
        <v>0</v>
      </c>
      <c r="N302" s="25" t="s">
        <v>170</v>
      </c>
      <c r="O302" s="32">
        <f>M302*AA302</f>
        <v>0</v>
      </c>
      <c r="P302" s="1">
        <v>3</v>
      </c>
      <c r="AA302" s="1">
        <f>IF(P302=1,$O$3,IF(P302=2,$O$4,$O$5))</f>
        <v>0</v>
      </c>
    </row>
    <row r="303">
      <c r="A303" s="1" t="s">
        <v>171</v>
      </c>
      <c r="E303" s="27" t="s">
        <v>2874</v>
      </c>
    </row>
    <row r="304">
      <c r="A304" s="1" t="s">
        <v>172</v>
      </c>
    </row>
    <row r="305">
      <c r="A305" s="1" t="s">
        <v>173</v>
      </c>
      <c r="E305" s="27" t="s">
        <v>167</v>
      </c>
    </row>
    <row r="306">
      <c r="A306" s="1" t="s">
        <v>165</v>
      </c>
      <c r="B306" s="1">
        <v>92</v>
      </c>
      <c r="C306" s="26" t="s">
        <v>2875</v>
      </c>
      <c r="D306" t="s">
        <v>167</v>
      </c>
      <c r="E306" s="27" t="s">
        <v>2876</v>
      </c>
      <c r="F306" s="28" t="s">
        <v>1485</v>
      </c>
      <c r="G306" s="29">
        <v>1</v>
      </c>
      <c r="H306" s="28">
        <v>0</v>
      </c>
      <c r="I306" s="30">
        <f>ROUND(G306*H306,P4)</f>
        <v>0</v>
      </c>
      <c r="L306" s="31">
        <v>0</v>
      </c>
      <c r="M306" s="24">
        <f>ROUND(G306*L306,P4)</f>
        <v>0</v>
      </c>
      <c r="N306" s="25" t="s">
        <v>170</v>
      </c>
      <c r="O306" s="32">
        <f>M306*AA306</f>
        <v>0</v>
      </c>
      <c r="P306" s="1">
        <v>3</v>
      </c>
      <c r="AA306" s="1">
        <f>IF(P306=1,$O$3,IF(P306=2,$O$4,$O$5))</f>
        <v>0</v>
      </c>
    </row>
    <row r="307">
      <c r="A307" s="1" t="s">
        <v>171</v>
      </c>
      <c r="E307" s="27" t="s">
        <v>2876</v>
      </c>
    </row>
    <row r="308">
      <c r="A308" s="1" t="s">
        <v>172</v>
      </c>
    </row>
    <row r="309">
      <c r="A309" s="1" t="s">
        <v>173</v>
      </c>
      <c r="E309" s="27" t="s">
        <v>167</v>
      </c>
    </row>
    <row r="310">
      <c r="A310" s="1" t="s">
        <v>165</v>
      </c>
      <c r="B310" s="1">
        <v>60</v>
      </c>
      <c r="C310" s="26" t="s">
        <v>2877</v>
      </c>
      <c r="D310" t="s">
        <v>167</v>
      </c>
      <c r="E310" s="27" t="s">
        <v>2878</v>
      </c>
      <c r="F310" s="28" t="s">
        <v>1485</v>
      </c>
      <c r="G310" s="29">
        <v>4</v>
      </c>
      <c r="H310" s="28">
        <v>0</v>
      </c>
      <c r="I310" s="30">
        <f>ROUND(G310*H310,P4)</f>
        <v>0</v>
      </c>
      <c r="L310" s="31">
        <v>0</v>
      </c>
      <c r="M310" s="24">
        <f>ROUND(G310*L310,P4)</f>
        <v>0</v>
      </c>
      <c r="N310" s="25" t="s">
        <v>170</v>
      </c>
      <c r="O310" s="32">
        <f>M310*AA310</f>
        <v>0</v>
      </c>
      <c r="P310" s="1">
        <v>3</v>
      </c>
      <c r="AA310" s="1">
        <f>IF(P310=1,$O$3,IF(P310=2,$O$4,$O$5))</f>
        <v>0</v>
      </c>
    </row>
    <row r="311">
      <c r="A311" s="1" t="s">
        <v>171</v>
      </c>
      <c r="E311" s="27" t="s">
        <v>2878</v>
      </c>
    </row>
    <row r="312">
      <c r="A312" s="1" t="s">
        <v>172</v>
      </c>
    </row>
    <row r="313">
      <c r="A313" s="1" t="s">
        <v>173</v>
      </c>
      <c r="E313" s="27" t="s">
        <v>167</v>
      </c>
    </row>
    <row r="314">
      <c r="A314" s="1" t="s">
        <v>165</v>
      </c>
      <c r="B314" s="1">
        <v>62</v>
      </c>
      <c r="C314" s="26" t="s">
        <v>2879</v>
      </c>
      <c r="D314" t="s">
        <v>167</v>
      </c>
      <c r="E314" s="27" t="s">
        <v>2880</v>
      </c>
      <c r="F314" s="28" t="s">
        <v>1485</v>
      </c>
      <c r="G314" s="29">
        <v>1</v>
      </c>
      <c r="H314" s="28">
        <v>0</v>
      </c>
      <c r="I314" s="30">
        <f>ROUND(G314*H314,P4)</f>
        <v>0</v>
      </c>
      <c r="L314" s="31">
        <v>0</v>
      </c>
      <c r="M314" s="24">
        <f>ROUND(G314*L314,P4)</f>
        <v>0</v>
      </c>
      <c r="N314" s="25" t="s">
        <v>170</v>
      </c>
      <c r="O314" s="32">
        <f>M314*AA314</f>
        <v>0</v>
      </c>
      <c r="P314" s="1">
        <v>3</v>
      </c>
      <c r="AA314" s="1">
        <f>IF(P314=1,$O$3,IF(P314=2,$O$4,$O$5))</f>
        <v>0</v>
      </c>
    </row>
    <row r="315">
      <c r="A315" s="1" t="s">
        <v>171</v>
      </c>
      <c r="E315" s="27" t="s">
        <v>2880</v>
      </c>
    </row>
    <row r="316">
      <c r="A316" s="1" t="s">
        <v>172</v>
      </c>
    </row>
    <row r="317">
      <c r="A317" s="1" t="s">
        <v>173</v>
      </c>
      <c r="E317" s="27" t="s">
        <v>167</v>
      </c>
    </row>
    <row r="318">
      <c r="A318" s="1" t="s">
        <v>165</v>
      </c>
      <c r="B318" s="1">
        <v>64</v>
      </c>
      <c r="C318" s="26" t="s">
        <v>2881</v>
      </c>
      <c r="D318" t="s">
        <v>167</v>
      </c>
      <c r="E318" s="27" t="s">
        <v>2882</v>
      </c>
      <c r="F318" s="28" t="s">
        <v>1485</v>
      </c>
      <c r="G318" s="29">
        <v>6</v>
      </c>
      <c r="H318" s="28">
        <v>0</v>
      </c>
      <c r="I318" s="30">
        <f>ROUND(G318*H318,P4)</f>
        <v>0</v>
      </c>
      <c r="L318" s="31">
        <v>0</v>
      </c>
      <c r="M318" s="24">
        <f>ROUND(G318*L318,P4)</f>
        <v>0</v>
      </c>
      <c r="N318" s="25" t="s">
        <v>170</v>
      </c>
      <c r="O318" s="32">
        <f>M318*AA318</f>
        <v>0</v>
      </c>
      <c r="P318" s="1">
        <v>3</v>
      </c>
      <c r="AA318" s="1">
        <f>IF(P318=1,$O$3,IF(P318=2,$O$4,$O$5))</f>
        <v>0</v>
      </c>
    </row>
    <row r="319">
      <c r="A319" s="1" t="s">
        <v>171</v>
      </c>
      <c r="E319" s="27" t="s">
        <v>2882</v>
      </c>
    </row>
    <row r="320">
      <c r="A320" s="1" t="s">
        <v>172</v>
      </c>
    </row>
    <row r="321">
      <c r="A321" s="1" t="s">
        <v>173</v>
      </c>
      <c r="E321" s="27" t="s">
        <v>167</v>
      </c>
    </row>
    <row r="322">
      <c r="A322" s="1" t="s">
        <v>165</v>
      </c>
      <c r="B322" s="1">
        <v>66</v>
      </c>
      <c r="C322" s="26" t="s">
        <v>2883</v>
      </c>
      <c r="D322" t="s">
        <v>167</v>
      </c>
      <c r="E322" s="27" t="s">
        <v>2884</v>
      </c>
      <c r="F322" s="28" t="s">
        <v>1485</v>
      </c>
      <c r="G322" s="29">
        <v>1</v>
      </c>
      <c r="H322" s="28">
        <v>0</v>
      </c>
      <c r="I322" s="30">
        <f>ROUND(G322*H322,P4)</f>
        <v>0</v>
      </c>
      <c r="L322" s="31">
        <v>0</v>
      </c>
      <c r="M322" s="24">
        <f>ROUND(G322*L322,P4)</f>
        <v>0</v>
      </c>
      <c r="N322" s="25" t="s">
        <v>170</v>
      </c>
      <c r="O322" s="32">
        <f>M322*AA322</f>
        <v>0</v>
      </c>
      <c r="P322" s="1">
        <v>3</v>
      </c>
      <c r="AA322" s="1">
        <f>IF(P322=1,$O$3,IF(P322=2,$O$4,$O$5))</f>
        <v>0</v>
      </c>
    </row>
    <row r="323">
      <c r="A323" s="1" t="s">
        <v>171</v>
      </c>
      <c r="E323" s="27" t="s">
        <v>2884</v>
      </c>
    </row>
    <row r="324">
      <c r="A324" s="1" t="s">
        <v>172</v>
      </c>
    </row>
    <row r="325">
      <c r="A325" s="1" t="s">
        <v>173</v>
      </c>
      <c r="E325" s="27" t="s">
        <v>167</v>
      </c>
    </row>
    <row r="326">
      <c r="A326" s="1" t="s">
        <v>165</v>
      </c>
      <c r="B326" s="1">
        <v>67</v>
      </c>
      <c r="C326" s="26" t="s">
        <v>2885</v>
      </c>
      <c r="D326" t="s">
        <v>167</v>
      </c>
      <c r="E326" s="27" t="s">
        <v>2886</v>
      </c>
      <c r="F326" s="28" t="s">
        <v>1485</v>
      </c>
      <c r="G326" s="29">
        <v>5</v>
      </c>
      <c r="H326" s="28">
        <v>0</v>
      </c>
      <c r="I326" s="30">
        <f>ROUND(G326*H326,P4)</f>
        <v>0</v>
      </c>
      <c r="L326" s="31">
        <v>0</v>
      </c>
      <c r="M326" s="24">
        <f>ROUND(G326*L326,P4)</f>
        <v>0</v>
      </c>
      <c r="N326" s="25" t="s">
        <v>170</v>
      </c>
      <c r="O326" s="32">
        <f>M326*AA326</f>
        <v>0</v>
      </c>
      <c r="P326" s="1">
        <v>3</v>
      </c>
      <c r="AA326" s="1">
        <f>IF(P326=1,$O$3,IF(P326=2,$O$4,$O$5))</f>
        <v>0</v>
      </c>
    </row>
    <row r="327">
      <c r="A327" s="1" t="s">
        <v>171</v>
      </c>
      <c r="E327" s="27" t="s">
        <v>2886</v>
      </c>
    </row>
    <row r="328">
      <c r="A328" s="1" t="s">
        <v>172</v>
      </c>
    </row>
    <row r="329">
      <c r="A329" s="1" t="s">
        <v>173</v>
      </c>
      <c r="E329" s="27" t="s">
        <v>167</v>
      </c>
    </row>
    <row r="330">
      <c r="A330" s="1" t="s">
        <v>165</v>
      </c>
      <c r="B330" s="1">
        <v>68</v>
      </c>
      <c r="C330" s="26" t="s">
        <v>2887</v>
      </c>
      <c r="D330" t="s">
        <v>167</v>
      </c>
      <c r="E330" s="27" t="s">
        <v>2888</v>
      </c>
      <c r="F330" s="28" t="s">
        <v>1485</v>
      </c>
      <c r="G330" s="29">
        <v>1</v>
      </c>
      <c r="H330" s="28">
        <v>0</v>
      </c>
      <c r="I330" s="30">
        <f>ROUND(G330*H330,P4)</f>
        <v>0</v>
      </c>
      <c r="L330" s="31">
        <v>0</v>
      </c>
      <c r="M330" s="24">
        <f>ROUND(G330*L330,P4)</f>
        <v>0</v>
      </c>
      <c r="N330" s="25" t="s">
        <v>170</v>
      </c>
      <c r="O330" s="32">
        <f>M330*AA330</f>
        <v>0</v>
      </c>
      <c r="P330" s="1">
        <v>3</v>
      </c>
      <c r="AA330" s="1">
        <f>IF(P330=1,$O$3,IF(P330=2,$O$4,$O$5))</f>
        <v>0</v>
      </c>
    </row>
    <row r="331">
      <c r="A331" s="1" t="s">
        <v>171</v>
      </c>
      <c r="E331" s="27" t="s">
        <v>2888</v>
      </c>
    </row>
    <row r="332">
      <c r="A332" s="1" t="s">
        <v>172</v>
      </c>
    </row>
    <row r="333">
      <c r="A333" s="1" t="s">
        <v>173</v>
      </c>
      <c r="E333" s="27" t="s">
        <v>167</v>
      </c>
    </row>
    <row r="334">
      <c r="A334" s="1" t="s">
        <v>165</v>
      </c>
      <c r="B334" s="1">
        <v>70</v>
      </c>
      <c r="C334" s="26" t="s">
        <v>2889</v>
      </c>
      <c r="D334" t="s">
        <v>167</v>
      </c>
      <c r="E334" s="27" t="s">
        <v>2890</v>
      </c>
      <c r="F334" s="28" t="s">
        <v>1485</v>
      </c>
      <c r="G334" s="29">
        <v>2</v>
      </c>
      <c r="H334" s="28">
        <v>0</v>
      </c>
      <c r="I334" s="30">
        <f>ROUND(G334*H334,P4)</f>
        <v>0</v>
      </c>
      <c r="L334" s="31">
        <v>0</v>
      </c>
      <c r="M334" s="24">
        <f>ROUND(G334*L334,P4)</f>
        <v>0</v>
      </c>
      <c r="N334" s="25" t="s">
        <v>170</v>
      </c>
      <c r="O334" s="32">
        <f>M334*AA334</f>
        <v>0</v>
      </c>
      <c r="P334" s="1">
        <v>3</v>
      </c>
      <c r="AA334" s="1">
        <f>IF(P334=1,$O$3,IF(P334=2,$O$4,$O$5))</f>
        <v>0</v>
      </c>
    </row>
    <row r="335">
      <c r="A335" s="1" t="s">
        <v>171</v>
      </c>
      <c r="E335" s="27" t="s">
        <v>2890</v>
      </c>
    </row>
    <row r="336">
      <c r="A336" s="1" t="s">
        <v>172</v>
      </c>
    </row>
    <row r="337">
      <c r="A337" s="1" t="s">
        <v>173</v>
      </c>
      <c r="E337" s="27" t="s">
        <v>167</v>
      </c>
    </row>
    <row r="338">
      <c r="A338" s="1" t="s">
        <v>165</v>
      </c>
      <c r="B338" s="1">
        <v>59</v>
      </c>
      <c r="C338" s="26" t="s">
        <v>2891</v>
      </c>
      <c r="D338" t="s">
        <v>167</v>
      </c>
      <c r="E338" s="27" t="s">
        <v>2892</v>
      </c>
      <c r="F338" s="28" t="s">
        <v>1485</v>
      </c>
      <c r="G338" s="29">
        <v>4</v>
      </c>
      <c r="H338" s="28">
        <v>9.0000000000000006E-05</v>
      </c>
      <c r="I338" s="30">
        <f>ROUND(G338*H338,P4)</f>
        <v>0</v>
      </c>
      <c r="L338" s="31">
        <v>0</v>
      </c>
      <c r="M338" s="24">
        <f>ROUND(G338*L338,P4)</f>
        <v>0</v>
      </c>
      <c r="N338" s="25" t="s">
        <v>185</v>
      </c>
      <c r="O338" s="32">
        <f>M338*AA338</f>
        <v>0</v>
      </c>
      <c r="P338" s="1">
        <v>3</v>
      </c>
      <c r="AA338" s="1">
        <f>IF(P338=1,$O$3,IF(P338=2,$O$4,$O$5))</f>
        <v>0</v>
      </c>
    </row>
    <row r="339">
      <c r="A339" s="1" t="s">
        <v>171</v>
      </c>
      <c r="E339" s="27" t="s">
        <v>2892</v>
      </c>
    </row>
    <row r="340">
      <c r="A340" s="1" t="s">
        <v>172</v>
      </c>
    </row>
    <row r="341">
      <c r="A341" s="1" t="s">
        <v>173</v>
      </c>
      <c r="E341" s="27" t="s">
        <v>167</v>
      </c>
    </row>
    <row r="342">
      <c r="A342" s="1" t="s">
        <v>165</v>
      </c>
      <c r="B342" s="1">
        <v>61</v>
      </c>
      <c r="C342" s="26" t="s">
        <v>2893</v>
      </c>
      <c r="D342" t="s">
        <v>167</v>
      </c>
      <c r="E342" s="27" t="s">
        <v>2894</v>
      </c>
      <c r="F342" s="28" t="s">
        <v>1485</v>
      </c>
      <c r="G342" s="29">
        <v>1</v>
      </c>
      <c r="H342" s="28">
        <v>6.0000000000000002E-05</v>
      </c>
      <c r="I342" s="30">
        <f>ROUND(G342*H342,P4)</f>
        <v>0</v>
      </c>
      <c r="L342" s="31">
        <v>0</v>
      </c>
      <c r="M342" s="24">
        <f>ROUND(G342*L342,P4)</f>
        <v>0</v>
      </c>
      <c r="N342" s="25" t="s">
        <v>185</v>
      </c>
      <c r="O342" s="32">
        <f>M342*AA342</f>
        <v>0</v>
      </c>
      <c r="P342" s="1">
        <v>3</v>
      </c>
      <c r="AA342" s="1">
        <f>IF(P342=1,$O$3,IF(P342=2,$O$4,$O$5))</f>
        <v>0</v>
      </c>
    </row>
    <row r="343">
      <c r="A343" s="1" t="s">
        <v>171</v>
      </c>
      <c r="E343" s="27" t="s">
        <v>2894</v>
      </c>
    </row>
    <row r="344">
      <c r="A344" s="1" t="s">
        <v>172</v>
      </c>
    </row>
    <row r="345">
      <c r="A345" s="1" t="s">
        <v>173</v>
      </c>
      <c r="E345" s="27" t="s">
        <v>167</v>
      </c>
    </row>
    <row r="346">
      <c r="A346" s="1" t="s">
        <v>165</v>
      </c>
      <c r="B346" s="1">
        <v>63</v>
      </c>
      <c r="C346" s="26" t="s">
        <v>2895</v>
      </c>
      <c r="D346" t="s">
        <v>167</v>
      </c>
      <c r="E346" s="27" t="s">
        <v>2896</v>
      </c>
      <c r="F346" s="28" t="s">
        <v>1485</v>
      </c>
      <c r="G346" s="29">
        <v>6</v>
      </c>
      <c r="H346" s="28">
        <v>0</v>
      </c>
      <c r="I346" s="30">
        <f>ROUND(G346*H346,P4)</f>
        <v>0</v>
      </c>
      <c r="L346" s="31">
        <v>0</v>
      </c>
      <c r="M346" s="24">
        <f>ROUND(G346*L346,P4)</f>
        <v>0</v>
      </c>
      <c r="N346" s="25" t="s">
        <v>170</v>
      </c>
      <c r="O346" s="32">
        <f>M346*AA346</f>
        <v>0</v>
      </c>
      <c r="P346" s="1">
        <v>3</v>
      </c>
      <c r="AA346" s="1">
        <f>IF(P346=1,$O$3,IF(P346=2,$O$4,$O$5))</f>
        <v>0</v>
      </c>
    </row>
    <row r="347">
      <c r="A347" s="1" t="s">
        <v>171</v>
      </c>
      <c r="E347" s="27" t="s">
        <v>2896</v>
      </c>
    </row>
    <row r="348">
      <c r="A348" s="1" t="s">
        <v>172</v>
      </c>
    </row>
    <row r="349">
      <c r="A349" s="1" t="s">
        <v>173</v>
      </c>
      <c r="E349" s="27" t="s">
        <v>167</v>
      </c>
    </row>
    <row r="350">
      <c r="A350" s="1" t="s">
        <v>165</v>
      </c>
      <c r="B350" s="1">
        <v>65</v>
      </c>
      <c r="C350" s="26" t="s">
        <v>2897</v>
      </c>
      <c r="D350" t="s">
        <v>167</v>
      </c>
      <c r="E350" s="27" t="s">
        <v>2898</v>
      </c>
      <c r="F350" s="28" t="s">
        <v>1485</v>
      </c>
      <c r="G350" s="29">
        <v>7</v>
      </c>
      <c r="H350" s="28">
        <v>0</v>
      </c>
      <c r="I350" s="30">
        <f>ROUND(G350*H350,P4)</f>
        <v>0</v>
      </c>
      <c r="L350" s="31">
        <v>0</v>
      </c>
      <c r="M350" s="24">
        <f>ROUND(G350*L350,P4)</f>
        <v>0</v>
      </c>
      <c r="N350" s="25" t="s">
        <v>170</v>
      </c>
      <c r="O350" s="32">
        <f>M350*AA350</f>
        <v>0</v>
      </c>
      <c r="P350" s="1">
        <v>3</v>
      </c>
      <c r="AA350" s="1">
        <f>IF(P350=1,$O$3,IF(P350=2,$O$4,$O$5))</f>
        <v>0</v>
      </c>
    </row>
    <row r="351">
      <c r="A351" s="1" t="s">
        <v>171</v>
      </c>
      <c r="E351" s="27" t="s">
        <v>2898</v>
      </c>
    </row>
    <row r="352">
      <c r="A352" s="1" t="s">
        <v>172</v>
      </c>
    </row>
    <row r="353">
      <c r="A353" s="1" t="s">
        <v>173</v>
      </c>
      <c r="E353" s="27" t="s">
        <v>167</v>
      </c>
    </row>
    <row r="354">
      <c r="A354" s="1" t="s">
        <v>165</v>
      </c>
      <c r="B354" s="1">
        <v>69</v>
      </c>
      <c r="C354" s="26" t="s">
        <v>2899</v>
      </c>
      <c r="D354" t="s">
        <v>167</v>
      </c>
      <c r="E354" s="27" t="s">
        <v>2900</v>
      </c>
      <c r="F354" s="28" t="s">
        <v>1485</v>
      </c>
      <c r="G354" s="29">
        <v>13</v>
      </c>
      <c r="H354" s="28">
        <v>0</v>
      </c>
      <c r="I354" s="30">
        <f>ROUND(G354*H354,P4)</f>
        <v>0</v>
      </c>
      <c r="L354" s="31">
        <v>0</v>
      </c>
      <c r="M354" s="24">
        <f>ROUND(G354*L354,P4)</f>
        <v>0</v>
      </c>
      <c r="N354" s="25" t="s">
        <v>170</v>
      </c>
      <c r="O354" s="32">
        <f>M354*AA354</f>
        <v>0</v>
      </c>
      <c r="P354" s="1">
        <v>3</v>
      </c>
      <c r="AA354" s="1">
        <f>IF(P354=1,$O$3,IF(P354=2,$O$4,$O$5))</f>
        <v>0</v>
      </c>
    </row>
    <row r="355">
      <c r="A355" s="1" t="s">
        <v>171</v>
      </c>
      <c r="E355" s="27" t="s">
        <v>2900</v>
      </c>
    </row>
    <row r="356">
      <c r="A356" s="1" t="s">
        <v>172</v>
      </c>
    </row>
    <row r="357">
      <c r="A357" s="1" t="s">
        <v>173</v>
      </c>
      <c r="E357" s="27" t="s">
        <v>167</v>
      </c>
    </row>
    <row r="358">
      <c r="A358" s="1" t="s">
        <v>165</v>
      </c>
      <c r="B358" s="1">
        <v>76</v>
      </c>
      <c r="C358" s="26" t="s">
        <v>2901</v>
      </c>
      <c r="D358" t="s">
        <v>167</v>
      </c>
      <c r="E358" s="27" t="s">
        <v>2902</v>
      </c>
      <c r="F358" s="28" t="s">
        <v>1485</v>
      </c>
      <c r="G358" s="29">
        <v>26</v>
      </c>
      <c r="H358" s="28">
        <v>0</v>
      </c>
      <c r="I358" s="30">
        <f>ROUND(G358*H358,P4)</f>
        <v>0</v>
      </c>
      <c r="L358" s="31">
        <v>0</v>
      </c>
      <c r="M358" s="24">
        <f>ROUND(G358*L358,P4)</f>
        <v>0</v>
      </c>
      <c r="N358" s="25" t="s">
        <v>170</v>
      </c>
      <c r="O358" s="32">
        <f>M358*AA358</f>
        <v>0</v>
      </c>
      <c r="P358" s="1">
        <v>3</v>
      </c>
      <c r="AA358" s="1">
        <f>IF(P358=1,$O$3,IF(P358=2,$O$4,$O$5))</f>
        <v>0</v>
      </c>
    </row>
    <row r="359">
      <c r="A359" s="1" t="s">
        <v>171</v>
      </c>
      <c r="E359" s="27" t="s">
        <v>2902</v>
      </c>
    </row>
    <row r="360">
      <c r="A360" s="1" t="s">
        <v>172</v>
      </c>
    </row>
    <row r="361">
      <c r="A361" s="1" t="s">
        <v>173</v>
      </c>
      <c r="E361" s="27" t="s">
        <v>167</v>
      </c>
    </row>
    <row r="362">
      <c r="A362" s="1" t="s">
        <v>165</v>
      </c>
      <c r="B362" s="1">
        <v>81</v>
      </c>
      <c r="C362" s="26" t="s">
        <v>2903</v>
      </c>
      <c r="D362" t="s">
        <v>167</v>
      </c>
      <c r="E362" s="27" t="s">
        <v>2904</v>
      </c>
      <c r="F362" s="28" t="s">
        <v>1485</v>
      </c>
      <c r="G362" s="29">
        <v>1</v>
      </c>
      <c r="H362" s="28">
        <v>0</v>
      </c>
      <c r="I362" s="30">
        <f>ROUND(G362*H362,P4)</f>
        <v>0</v>
      </c>
      <c r="L362" s="31">
        <v>0</v>
      </c>
      <c r="M362" s="24">
        <f>ROUND(G362*L362,P4)</f>
        <v>0</v>
      </c>
      <c r="N362" s="25" t="s">
        <v>170</v>
      </c>
      <c r="O362" s="32">
        <f>M362*AA362</f>
        <v>0</v>
      </c>
      <c r="P362" s="1">
        <v>3</v>
      </c>
      <c r="AA362" s="1">
        <f>IF(P362=1,$O$3,IF(P362=2,$O$4,$O$5))</f>
        <v>0</v>
      </c>
    </row>
    <row r="363">
      <c r="A363" s="1" t="s">
        <v>171</v>
      </c>
      <c r="E363" s="27" t="s">
        <v>2904</v>
      </c>
    </row>
    <row r="364">
      <c r="A364" s="1" t="s">
        <v>172</v>
      </c>
    </row>
    <row r="365">
      <c r="A365" s="1" t="s">
        <v>173</v>
      </c>
      <c r="E365" s="27" t="s">
        <v>167</v>
      </c>
    </row>
    <row r="366">
      <c r="A366" s="1" t="s">
        <v>165</v>
      </c>
      <c r="B366" s="1">
        <v>83</v>
      </c>
      <c r="C366" s="26" t="s">
        <v>2905</v>
      </c>
      <c r="D366" t="s">
        <v>167</v>
      </c>
      <c r="E366" s="27" t="s">
        <v>2906</v>
      </c>
      <c r="F366" s="28" t="s">
        <v>1485</v>
      </c>
      <c r="G366" s="29">
        <v>6</v>
      </c>
      <c r="H366" s="28">
        <v>0.00033</v>
      </c>
      <c r="I366" s="30">
        <f>ROUND(G366*H366,P4)</f>
        <v>0</v>
      </c>
      <c r="L366" s="31">
        <v>0</v>
      </c>
      <c r="M366" s="24">
        <f>ROUND(G366*L366,P4)</f>
        <v>0</v>
      </c>
      <c r="N366" s="25" t="s">
        <v>185</v>
      </c>
      <c r="O366" s="32">
        <f>M366*AA366</f>
        <v>0</v>
      </c>
      <c r="P366" s="1">
        <v>3</v>
      </c>
      <c r="AA366" s="1">
        <f>IF(P366=1,$O$3,IF(P366=2,$O$4,$O$5))</f>
        <v>0</v>
      </c>
    </row>
    <row r="367">
      <c r="A367" s="1" t="s">
        <v>171</v>
      </c>
      <c r="E367" s="27" t="s">
        <v>2906</v>
      </c>
    </row>
    <row r="368">
      <c r="A368" s="1" t="s">
        <v>172</v>
      </c>
    </row>
    <row r="369">
      <c r="A369" s="1" t="s">
        <v>173</v>
      </c>
      <c r="E369" s="27" t="s">
        <v>167</v>
      </c>
    </row>
    <row r="370">
      <c r="A370" s="1" t="s">
        <v>165</v>
      </c>
      <c r="B370" s="1">
        <v>86</v>
      </c>
      <c r="C370" s="26" t="s">
        <v>2907</v>
      </c>
      <c r="D370" t="s">
        <v>167</v>
      </c>
      <c r="E370" s="27" t="s">
        <v>2908</v>
      </c>
      <c r="F370" s="28" t="s">
        <v>1485</v>
      </c>
      <c r="G370" s="29">
        <v>4</v>
      </c>
      <c r="H370" s="28">
        <v>0.00046999999999999999</v>
      </c>
      <c r="I370" s="30">
        <f>ROUND(G370*H370,P4)</f>
        <v>0</v>
      </c>
      <c r="L370" s="31">
        <v>0</v>
      </c>
      <c r="M370" s="24">
        <f>ROUND(G370*L370,P4)</f>
        <v>0</v>
      </c>
      <c r="N370" s="25" t="s">
        <v>185</v>
      </c>
      <c r="O370" s="32">
        <f>M370*AA370</f>
        <v>0</v>
      </c>
      <c r="P370" s="1">
        <v>3</v>
      </c>
      <c r="AA370" s="1">
        <f>IF(P370=1,$O$3,IF(P370=2,$O$4,$O$5))</f>
        <v>0</v>
      </c>
    </row>
    <row r="371">
      <c r="A371" s="1" t="s">
        <v>171</v>
      </c>
      <c r="E371" s="27" t="s">
        <v>2908</v>
      </c>
    </row>
    <row r="372">
      <c r="A372" s="1" t="s">
        <v>172</v>
      </c>
    </row>
    <row r="373">
      <c r="A373" s="1" t="s">
        <v>173</v>
      </c>
      <c r="E373" s="27" t="s">
        <v>167</v>
      </c>
    </row>
    <row r="374">
      <c r="A374" s="1" t="s">
        <v>165</v>
      </c>
      <c r="B374" s="1">
        <v>89</v>
      </c>
      <c r="C374" s="26" t="s">
        <v>2909</v>
      </c>
      <c r="D374" t="s">
        <v>167</v>
      </c>
      <c r="E374" s="27" t="s">
        <v>2910</v>
      </c>
      <c r="F374" s="28" t="s">
        <v>1485</v>
      </c>
      <c r="G374" s="29">
        <v>1</v>
      </c>
      <c r="H374" s="28">
        <v>0.00031</v>
      </c>
      <c r="I374" s="30">
        <f>ROUND(G374*H374,P4)</f>
        <v>0</v>
      </c>
      <c r="L374" s="31">
        <v>0</v>
      </c>
      <c r="M374" s="24">
        <f>ROUND(G374*L374,P4)</f>
        <v>0</v>
      </c>
      <c r="N374" s="25" t="s">
        <v>185</v>
      </c>
      <c r="O374" s="32">
        <f>M374*AA374</f>
        <v>0</v>
      </c>
      <c r="P374" s="1">
        <v>3</v>
      </c>
      <c r="AA374" s="1">
        <f>IF(P374=1,$O$3,IF(P374=2,$O$4,$O$5))</f>
        <v>0</v>
      </c>
    </row>
    <row r="375">
      <c r="A375" s="1" t="s">
        <v>171</v>
      </c>
      <c r="E375" s="27" t="s">
        <v>2910</v>
      </c>
    </row>
    <row r="376">
      <c r="A376" s="1" t="s">
        <v>172</v>
      </c>
    </row>
    <row r="377">
      <c r="A377" s="1" t="s">
        <v>173</v>
      </c>
      <c r="E377" s="27" t="s">
        <v>167</v>
      </c>
    </row>
    <row r="378">
      <c r="A378" s="1" t="s">
        <v>165</v>
      </c>
      <c r="B378" s="1">
        <v>91</v>
      </c>
      <c r="C378" s="26" t="s">
        <v>2911</v>
      </c>
      <c r="D378" t="s">
        <v>167</v>
      </c>
      <c r="E378" s="27" t="s">
        <v>2912</v>
      </c>
      <c r="F378" s="28" t="s">
        <v>1485</v>
      </c>
      <c r="G378" s="29">
        <v>16</v>
      </c>
      <c r="H378" s="28">
        <v>0</v>
      </c>
      <c r="I378" s="30">
        <f>ROUND(G378*H378,P4)</f>
        <v>0</v>
      </c>
      <c r="L378" s="31">
        <v>0</v>
      </c>
      <c r="M378" s="24">
        <f>ROUND(G378*L378,P4)</f>
        <v>0</v>
      </c>
      <c r="N378" s="25" t="s">
        <v>170</v>
      </c>
      <c r="O378" s="32">
        <f>M378*AA378</f>
        <v>0</v>
      </c>
      <c r="P378" s="1">
        <v>3</v>
      </c>
      <c r="AA378" s="1">
        <f>IF(P378=1,$O$3,IF(P378=2,$O$4,$O$5))</f>
        <v>0</v>
      </c>
    </row>
    <row r="379">
      <c r="A379" s="1" t="s">
        <v>171</v>
      </c>
      <c r="E379" s="27" t="s">
        <v>2912</v>
      </c>
    </row>
    <row r="380">
      <c r="A380" s="1" t="s">
        <v>172</v>
      </c>
    </row>
    <row r="381">
      <c r="A381" s="1" t="s">
        <v>173</v>
      </c>
      <c r="E381" s="27" t="s">
        <v>167</v>
      </c>
    </row>
    <row r="382">
      <c r="A382" s="1" t="s">
        <v>165</v>
      </c>
      <c r="B382" s="1">
        <v>93</v>
      </c>
      <c r="C382" s="26" t="s">
        <v>2913</v>
      </c>
      <c r="D382" t="s">
        <v>167</v>
      </c>
      <c r="E382" s="27" t="s">
        <v>2914</v>
      </c>
      <c r="F382" s="28" t="s">
        <v>1485</v>
      </c>
      <c r="G382" s="29">
        <v>13</v>
      </c>
      <c r="H382" s="28">
        <v>0</v>
      </c>
      <c r="I382" s="30">
        <f>ROUND(G382*H382,P4)</f>
        <v>0</v>
      </c>
      <c r="L382" s="31">
        <v>0</v>
      </c>
      <c r="M382" s="24">
        <f>ROUND(G382*L382,P4)</f>
        <v>0</v>
      </c>
      <c r="N382" s="25" t="s">
        <v>170</v>
      </c>
      <c r="O382" s="32">
        <f>M382*AA382</f>
        <v>0</v>
      </c>
      <c r="P382" s="1">
        <v>3</v>
      </c>
      <c r="AA382" s="1">
        <f>IF(P382=1,$O$3,IF(P382=2,$O$4,$O$5))</f>
        <v>0</v>
      </c>
    </row>
    <row r="383">
      <c r="A383" s="1" t="s">
        <v>171</v>
      </c>
      <c r="E383" s="27" t="s">
        <v>2914</v>
      </c>
    </row>
    <row r="384">
      <c r="A384" s="1" t="s">
        <v>172</v>
      </c>
    </row>
    <row r="385">
      <c r="A385" s="1" t="s">
        <v>173</v>
      </c>
      <c r="E385" s="27" t="s">
        <v>167</v>
      </c>
    </row>
    <row r="386">
      <c r="A386" s="1" t="s">
        <v>162</v>
      </c>
      <c r="C386" s="22" t="s">
        <v>1502</v>
      </c>
      <c r="E386" s="23" t="s">
        <v>1503</v>
      </c>
      <c r="L386" s="24">
        <f>SUMIFS(L387:L430,A387:A430,"P")</f>
        <v>0</v>
      </c>
      <c r="M386" s="24">
        <f>SUMIFS(M387:M430,A387:A430,"P")</f>
        <v>0</v>
      </c>
      <c r="N386" s="25"/>
    </row>
    <row r="387">
      <c r="A387" s="1" t="s">
        <v>165</v>
      </c>
      <c r="B387" s="1">
        <v>95</v>
      </c>
      <c r="C387" s="26" t="s">
        <v>2915</v>
      </c>
      <c r="D387" t="s">
        <v>167</v>
      </c>
      <c r="E387" s="27" t="s">
        <v>2916</v>
      </c>
      <c r="F387" s="28" t="s">
        <v>2772</v>
      </c>
      <c r="G387" s="29">
        <v>2</v>
      </c>
      <c r="H387" s="28">
        <v>0</v>
      </c>
      <c r="I387" s="30">
        <f>ROUND(G387*H387,P4)</f>
        <v>0</v>
      </c>
      <c r="L387" s="31">
        <v>0</v>
      </c>
      <c r="M387" s="24">
        <f>ROUND(G387*L387,P4)</f>
        <v>0</v>
      </c>
      <c r="N387" s="25" t="s">
        <v>170</v>
      </c>
      <c r="O387" s="32">
        <f>M387*AA387</f>
        <v>0</v>
      </c>
      <c r="P387" s="1">
        <v>3</v>
      </c>
      <c r="AA387" s="1">
        <f>IF(P387=1,$O$3,IF(P387=2,$O$4,$O$5))</f>
        <v>0</v>
      </c>
    </row>
    <row r="388">
      <c r="A388" s="1" t="s">
        <v>171</v>
      </c>
      <c r="E388" s="27" t="s">
        <v>2916</v>
      </c>
    </row>
    <row r="389">
      <c r="A389" s="1" t="s">
        <v>172</v>
      </c>
    </row>
    <row r="390">
      <c r="A390" s="1" t="s">
        <v>173</v>
      </c>
      <c r="E390" s="27" t="s">
        <v>167</v>
      </c>
    </row>
    <row r="391">
      <c r="A391" s="1" t="s">
        <v>165</v>
      </c>
      <c r="B391" s="1">
        <v>96</v>
      </c>
      <c r="C391" s="26" t="s">
        <v>2917</v>
      </c>
      <c r="D391" t="s">
        <v>167</v>
      </c>
      <c r="E391" s="27" t="s">
        <v>2918</v>
      </c>
      <c r="F391" s="28" t="s">
        <v>2772</v>
      </c>
      <c r="G391" s="29">
        <v>1</v>
      </c>
      <c r="H391" s="28">
        <v>0</v>
      </c>
      <c r="I391" s="30">
        <f>ROUND(G391*H391,P4)</f>
        <v>0</v>
      </c>
      <c r="L391" s="31">
        <v>0</v>
      </c>
      <c r="M391" s="24">
        <f>ROUND(G391*L391,P4)</f>
        <v>0</v>
      </c>
      <c r="N391" s="25" t="s">
        <v>170</v>
      </c>
      <c r="O391" s="32">
        <f>M391*AA391</f>
        <v>0</v>
      </c>
      <c r="P391" s="1">
        <v>3</v>
      </c>
      <c r="AA391" s="1">
        <f>IF(P391=1,$O$3,IF(P391=2,$O$4,$O$5))</f>
        <v>0</v>
      </c>
    </row>
    <row r="392">
      <c r="A392" s="1" t="s">
        <v>171</v>
      </c>
      <c r="E392" s="27" t="s">
        <v>2918</v>
      </c>
    </row>
    <row r="393">
      <c r="A393" s="1" t="s">
        <v>172</v>
      </c>
    </row>
    <row r="394">
      <c r="A394" s="1" t="s">
        <v>173</v>
      </c>
      <c r="E394" s="27" t="s">
        <v>167</v>
      </c>
    </row>
    <row r="395">
      <c r="A395" s="1" t="s">
        <v>165</v>
      </c>
      <c r="B395" s="1">
        <v>97</v>
      </c>
      <c r="C395" s="26" t="s">
        <v>2919</v>
      </c>
      <c r="D395" t="s">
        <v>167</v>
      </c>
      <c r="E395" s="27" t="s">
        <v>2920</v>
      </c>
      <c r="F395" s="28" t="s">
        <v>1485</v>
      </c>
      <c r="G395" s="29">
        <v>320</v>
      </c>
      <c r="H395" s="28">
        <v>0</v>
      </c>
      <c r="I395" s="30">
        <f>ROUND(G395*H395,P4)</f>
        <v>0</v>
      </c>
      <c r="L395" s="31">
        <v>0</v>
      </c>
      <c r="M395" s="24">
        <f>ROUND(G395*L395,P4)</f>
        <v>0</v>
      </c>
      <c r="N395" s="25" t="s">
        <v>170</v>
      </c>
      <c r="O395" s="32">
        <f>M395*AA395</f>
        <v>0</v>
      </c>
      <c r="P395" s="1">
        <v>3</v>
      </c>
      <c r="AA395" s="1">
        <f>IF(P395=1,$O$3,IF(P395=2,$O$4,$O$5))</f>
        <v>0</v>
      </c>
    </row>
    <row r="396">
      <c r="A396" s="1" t="s">
        <v>171</v>
      </c>
      <c r="E396" s="27" t="s">
        <v>2920</v>
      </c>
    </row>
    <row r="397">
      <c r="A397" s="1" t="s">
        <v>172</v>
      </c>
    </row>
    <row r="398">
      <c r="A398" s="1" t="s">
        <v>173</v>
      </c>
      <c r="E398" s="27" t="s">
        <v>167</v>
      </c>
    </row>
    <row r="399">
      <c r="A399" s="1" t="s">
        <v>165</v>
      </c>
      <c r="B399" s="1">
        <v>98</v>
      </c>
      <c r="C399" s="26" t="s">
        <v>2921</v>
      </c>
      <c r="D399" t="s">
        <v>167</v>
      </c>
      <c r="E399" s="27" t="s">
        <v>2922</v>
      </c>
      <c r="F399" s="28" t="s">
        <v>192</v>
      </c>
      <c r="G399" s="29">
        <v>186</v>
      </c>
      <c r="H399" s="28">
        <v>0</v>
      </c>
      <c r="I399" s="30">
        <f>ROUND(G399*H399,P4)</f>
        <v>0</v>
      </c>
      <c r="L399" s="31">
        <v>0</v>
      </c>
      <c r="M399" s="24">
        <f>ROUND(G399*L399,P4)</f>
        <v>0</v>
      </c>
      <c r="N399" s="25" t="s">
        <v>170</v>
      </c>
      <c r="O399" s="32">
        <f>M399*AA399</f>
        <v>0</v>
      </c>
      <c r="P399" s="1">
        <v>3</v>
      </c>
      <c r="AA399" s="1">
        <f>IF(P399=1,$O$3,IF(P399=2,$O$4,$O$5))</f>
        <v>0</v>
      </c>
    </row>
    <row r="400">
      <c r="A400" s="1" t="s">
        <v>171</v>
      </c>
      <c r="E400" s="27" t="s">
        <v>2922</v>
      </c>
    </row>
    <row r="401">
      <c r="A401" s="1" t="s">
        <v>172</v>
      </c>
    </row>
    <row r="402">
      <c r="A402" s="1" t="s">
        <v>173</v>
      </c>
      <c r="E402" s="27" t="s">
        <v>167</v>
      </c>
    </row>
    <row r="403">
      <c r="A403" s="1" t="s">
        <v>165</v>
      </c>
      <c r="B403" s="1">
        <v>99</v>
      </c>
      <c r="C403" s="26" t="s">
        <v>2923</v>
      </c>
      <c r="D403" t="s">
        <v>167</v>
      </c>
      <c r="E403" s="27" t="s">
        <v>2924</v>
      </c>
      <c r="F403" s="28" t="s">
        <v>1485</v>
      </c>
      <c r="G403" s="29">
        <v>136</v>
      </c>
      <c r="H403" s="28">
        <v>0</v>
      </c>
      <c r="I403" s="30">
        <f>ROUND(G403*H403,P4)</f>
        <v>0</v>
      </c>
      <c r="L403" s="31">
        <v>0</v>
      </c>
      <c r="M403" s="24">
        <f>ROUND(G403*L403,P4)</f>
        <v>0</v>
      </c>
      <c r="N403" s="25" t="s">
        <v>170</v>
      </c>
      <c r="O403" s="32">
        <f>M403*AA403</f>
        <v>0</v>
      </c>
      <c r="P403" s="1">
        <v>3</v>
      </c>
      <c r="AA403" s="1">
        <f>IF(P403=1,$O$3,IF(P403=2,$O$4,$O$5))</f>
        <v>0</v>
      </c>
    </row>
    <row r="404">
      <c r="A404" s="1" t="s">
        <v>171</v>
      </c>
      <c r="E404" s="27" t="s">
        <v>2924</v>
      </c>
    </row>
    <row r="405">
      <c r="A405" s="1" t="s">
        <v>172</v>
      </c>
    </row>
    <row r="406">
      <c r="A406" s="1" t="s">
        <v>173</v>
      </c>
      <c r="E406" s="27" t="s">
        <v>167</v>
      </c>
    </row>
    <row r="407">
      <c r="A407" s="1" t="s">
        <v>165</v>
      </c>
      <c r="B407" s="1">
        <v>100</v>
      </c>
      <c r="C407" s="26" t="s">
        <v>2925</v>
      </c>
      <c r="D407" t="s">
        <v>167</v>
      </c>
      <c r="E407" s="27" t="s">
        <v>2926</v>
      </c>
      <c r="F407" s="28" t="s">
        <v>192</v>
      </c>
      <c r="G407" s="29">
        <v>136</v>
      </c>
      <c r="H407" s="28">
        <v>0</v>
      </c>
      <c r="I407" s="30">
        <f>ROUND(G407*H407,P4)</f>
        <v>0</v>
      </c>
      <c r="L407" s="31">
        <v>0</v>
      </c>
      <c r="M407" s="24">
        <f>ROUND(G407*L407,P4)</f>
        <v>0</v>
      </c>
      <c r="N407" s="25" t="s">
        <v>170</v>
      </c>
      <c r="O407" s="32">
        <f>M407*AA407</f>
        <v>0</v>
      </c>
      <c r="P407" s="1">
        <v>3</v>
      </c>
      <c r="AA407" s="1">
        <f>IF(P407=1,$O$3,IF(P407=2,$O$4,$O$5))</f>
        <v>0</v>
      </c>
    </row>
    <row r="408">
      <c r="A408" s="1" t="s">
        <v>171</v>
      </c>
      <c r="E408" s="27" t="s">
        <v>2926</v>
      </c>
    </row>
    <row r="409">
      <c r="A409" s="1" t="s">
        <v>172</v>
      </c>
    </row>
    <row r="410">
      <c r="A410" s="1" t="s">
        <v>173</v>
      </c>
      <c r="E410" s="27" t="s">
        <v>167</v>
      </c>
    </row>
    <row r="411">
      <c r="A411" s="1" t="s">
        <v>165</v>
      </c>
      <c r="B411" s="1">
        <v>101</v>
      </c>
      <c r="C411" s="26" t="s">
        <v>2927</v>
      </c>
      <c r="D411" t="s">
        <v>167</v>
      </c>
      <c r="E411" s="27" t="s">
        <v>2928</v>
      </c>
      <c r="F411" s="28" t="s">
        <v>1485</v>
      </c>
      <c r="G411" s="29">
        <v>136</v>
      </c>
      <c r="H411" s="28">
        <v>0</v>
      </c>
      <c r="I411" s="30">
        <f>ROUND(G411*H411,P4)</f>
        <v>0</v>
      </c>
      <c r="L411" s="31">
        <v>0</v>
      </c>
      <c r="M411" s="24">
        <f>ROUND(G411*L411,P4)</f>
        <v>0</v>
      </c>
      <c r="N411" s="25" t="s">
        <v>170</v>
      </c>
      <c r="O411" s="32">
        <f>M411*AA411</f>
        <v>0</v>
      </c>
      <c r="P411" s="1">
        <v>3</v>
      </c>
      <c r="AA411" s="1">
        <f>IF(P411=1,$O$3,IF(P411=2,$O$4,$O$5))</f>
        <v>0</v>
      </c>
    </row>
    <row r="412">
      <c r="A412" s="1" t="s">
        <v>171</v>
      </c>
      <c r="E412" s="27" t="s">
        <v>2928</v>
      </c>
    </row>
    <row r="413">
      <c r="A413" s="1" t="s">
        <v>172</v>
      </c>
    </row>
    <row r="414">
      <c r="A414" s="1" t="s">
        <v>173</v>
      </c>
      <c r="E414" s="27" t="s">
        <v>167</v>
      </c>
    </row>
    <row r="415">
      <c r="A415" s="1" t="s">
        <v>165</v>
      </c>
      <c r="B415" s="1">
        <v>102</v>
      </c>
      <c r="C415" s="26" t="s">
        <v>2929</v>
      </c>
      <c r="D415" t="s">
        <v>167</v>
      </c>
      <c r="E415" s="27" t="s">
        <v>2930</v>
      </c>
      <c r="F415" s="28" t="s">
        <v>1485</v>
      </c>
      <c r="G415" s="29">
        <v>136</v>
      </c>
      <c r="H415" s="28">
        <v>0</v>
      </c>
      <c r="I415" s="30">
        <f>ROUND(G415*H415,P4)</f>
        <v>0</v>
      </c>
      <c r="L415" s="31">
        <v>0</v>
      </c>
      <c r="M415" s="24">
        <f>ROUND(G415*L415,P4)</f>
        <v>0</v>
      </c>
      <c r="N415" s="25" t="s">
        <v>170</v>
      </c>
      <c r="O415" s="32">
        <f>M415*AA415</f>
        <v>0</v>
      </c>
      <c r="P415" s="1">
        <v>3</v>
      </c>
      <c r="AA415" s="1">
        <f>IF(P415=1,$O$3,IF(P415=2,$O$4,$O$5))</f>
        <v>0</v>
      </c>
    </row>
    <row r="416">
      <c r="A416" s="1" t="s">
        <v>171</v>
      </c>
      <c r="E416" s="27" t="s">
        <v>2930</v>
      </c>
    </row>
    <row r="417">
      <c r="A417" s="1" t="s">
        <v>172</v>
      </c>
    </row>
    <row r="418">
      <c r="A418" s="1" t="s">
        <v>173</v>
      </c>
      <c r="E418" s="27" t="s">
        <v>167</v>
      </c>
    </row>
    <row r="419">
      <c r="A419" s="1" t="s">
        <v>165</v>
      </c>
      <c r="B419" s="1">
        <v>103</v>
      </c>
      <c r="C419" s="26" t="s">
        <v>2931</v>
      </c>
      <c r="D419" t="s">
        <v>167</v>
      </c>
      <c r="E419" s="27" t="s">
        <v>2932</v>
      </c>
      <c r="F419" s="28" t="s">
        <v>2772</v>
      </c>
      <c r="G419" s="29">
        <v>1</v>
      </c>
      <c r="H419" s="28">
        <v>0</v>
      </c>
      <c r="I419" s="30">
        <f>ROUND(G419*H419,P4)</f>
        <v>0</v>
      </c>
      <c r="L419" s="31">
        <v>0</v>
      </c>
      <c r="M419" s="24">
        <f>ROUND(G419*L419,P4)</f>
        <v>0</v>
      </c>
      <c r="N419" s="25" t="s">
        <v>170</v>
      </c>
      <c r="O419" s="32">
        <f>M419*AA419</f>
        <v>0</v>
      </c>
      <c r="P419" s="1">
        <v>3</v>
      </c>
      <c r="AA419" s="1">
        <f>IF(P419=1,$O$3,IF(P419=2,$O$4,$O$5))</f>
        <v>0</v>
      </c>
    </row>
    <row r="420">
      <c r="A420" s="1" t="s">
        <v>171</v>
      </c>
      <c r="E420" s="27" t="s">
        <v>2932</v>
      </c>
    </row>
    <row r="421">
      <c r="A421" s="1" t="s">
        <v>172</v>
      </c>
    </row>
    <row r="422">
      <c r="A422" s="1" t="s">
        <v>173</v>
      </c>
      <c r="E422" s="27" t="s">
        <v>167</v>
      </c>
    </row>
    <row r="423">
      <c r="A423" s="1" t="s">
        <v>165</v>
      </c>
      <c r="B423" s="1">
        <v>94</v>
      </c>
      <c r="C423" s="26" t="s">
        <v>2933</v>
      </c>
      <c r="D423" t="s">
        <v>167</v>
      </c>
      <c r="E423" s="27" t="s">
        <v>2934</v>
      </c>
      <c r="F423" s="28" t="s">
        <v>2772</v>
      </c>
      <c r="G423" s="29">
        <v>1</v>
      </c>
      <c r="H423" s="28">
        <v>0</v>
      </c>
      <c r="I423" s="30">
        <f>ROUND(G423*H423,P4)</f>
        <v>0</v>
      </c>
      <c r="L423" s="31">
        <v>0</v>
      </c>
      <c r="M423" s="24">
        <f>ROUND(G423*L423,P4)</f>
        <v>0</v>
      </c>
      <c r="N423" s="25" t="s">
        <v>170</v>
      </c>
      <c r="O423" s="32">
        <f>M423*AA423</f>
        <v>0</v>
      </c>
      <c r="P423" s="1">
        <v>3</v>
      </c>
      <c r="AA423" s="1">
        <f>IF(P423=1,$O$3,IF(P423=2,$O$4,$O$5))</f>
        <v>0</v>
      </c>
    </row>
    <row r="424">
      <c r="A424" s="1" t="s">
        <v>171</v>
      </c>
      <c r="E424" s="27" t="s">
        <v>2934</v>
      </c>
    </row>
    <row r="425">
      <c r="A425" s="1" t="s">
        <v>172</v>
      </c>
    </row>
    <row r="426">
      <c r="A426" s="1" t="s">
        <v>173</v>
      </c>
      <c r="E426" s="27" t="s">
        <v>167</v>
      </c>
    </row>
    <row r="427">
      <c r="A427" s="1" t="s">
        <v>165</v>
      </c>
      <c r="B427" s="1">
        <v>104</v>
      </c>
      <c r="C427" s="26" t="s">
        <v>2935</v>
      </c>
      <c r="D427" t="s">
        <v>167</v>
      </c>
      <c r="E427" s="27" t="s">
        <v>2936</v>
      </c>
      <c r="F427" s="28" t="s">
        <v>432</v>
      </c>
      <c r="G427" s="29">
        <v>3.1200000000000001</v>
      </c>
      <c r="H427" s="28">
        <v>0</v>
      </c>
      <c r="I427" s="30">
        <f>ROUND(G427*H427,P4)</f>
        <v>0</v>
      </c>
      <c r="L427" s="31">
        <v>0</v>
      </c>
      <c r="M427" s="24">
        <f>ROUND(G427*L427,P4)</f>
        <v>0</v>
      </c>
      <c r="N427" s="25" t="s">
        <v>170</v>
      </c>
      <c r="O427" s="32">
        <f>M427*AA427</f>
        <v>0</v>
      </c>
      <c r="P427" s="1">
        <v>3</v>
      </c>
      <c r="AA427" s="1">
        <f>IF(P427=1,$O$3,IF(P427=2,$O$4,$O$5))</f>
        <v>0</v>
      </c>
    </row>
    <row r="428">
      <c r="A428" s="1" t="s">
        <v>171</v>
      </c>
      <c r="E428" s="27" t="s">
        <v>2936</v>
      </c>
    </row>
    <row r="429">
      <c r="A429" s="1" t="s">
        <v>172</v>
      </c>
    </row>
    <row r="430">
      <c r="A430" s="1" t="s">
        <v>173</v>
      </c>
      <c r="E430" s="27" t="s">
        <v>167</v>
      </c>
    </row>
    <row r="431">
      <c r="A431" s="1" t="s">
        <v>162</v>
      </c>
      <c r="C431" s="22" t="s">
        <v>1125</v>
      </c>
      <c r="E431" s="23" t="s">
        <v>1126</v>
      </c>
      <c r="L431" s="24">
        <f>SUMIFS(L432:L447,A432:A447,"P")</f>
        <v>0</v>
      </c>
      <c r="M431" s="24">
        <f>SUMIFS(M432:M447,A432:A447,"P")</f>
        <v>0</v>
      </c>
      <c r="N431" s="25"/>
    </row>
    <row r="432">
      <c r="A432" s="1" t="s">
        <v>165</v>
      </c>
      <c r="B432" s="1">
        <v>107</v>
      </c>
      <c r="C432" s="26" t="s">
        <v>2937</v>
      </c>
      <c r="D432" t="s">
        <v>167</v>
      </c>
      <c r="E432" s="27" t="s">
        <v>2938</v>
      </c>
      <c r="F432" s="28" t="s">
        <v>1485</v>
      </c>
      <c r="G432" s="29">
        <v>2</v>
      </c>
      <c r="H432" s="28">
        <v>0</v>
      </c>
      <c r="I432" s="30">
        <f>ROUND(G432*H432,P4)</f>
        <v>0</v>
      </c>
      <c r="L432" s="31">
        <v>0</v>
      </c>
      <c r="M432" s="24">
        <f>ROUND(G432*L432,P4)</f>
        <v>0</v>
      </c>
      <c r="N432" s="25" t="s">
        <v>170</v>
      </c>
      <c r="O432" s="32">
        <f>M432*AA432</f>
        <v>0</v>
      </c>
      <c r="P432" s="1">
        <v>3</v>
      </c>
      <c r="AA432" s="1">
        <f>IF(P432=1,$O$3,IF(P432=2,$O$4,$O$5))</f>
        <v>0</v>
      </c>
    </row>
    <row r="433">
      <c r="A433" s="1" t="s">
        <v>171</v>
      </c>
      <c r="E433" s="27" t="s">
        <v>2938</v>
      </c>
    </row>
    <row r="434">
      <c r="A434" s="1" t="s">
        <v>172</v>
      </c>
    </row>
    <row r="435">
      <c r="A435" s="1" t="s">
        <v>173</v>
      </c>
      <c r="E435" s="27" t="s">
        <v>167</v>
      </c>
    </row>
    <row r="436">
      <c r="A436" s="1" t="s">
        <v>165</v>
      </c>
      <c r="B436" s="1">
        <v>108</v>
      </c>
      <c r="C436" s="26" t="s">
        <v>2939</v>
      </c>
      <c r="D436" t="s">
        <v>167</v>
      </c>
      <c r="E436" s="27" t="s">
        <v>2940</v>
      </c>
      <c r="F436" s="28" t="s">
        <v>2772</v>
      </c>
      <c r="G436" s="29">
        <v>3</v>
      </c>
      <c r="H436" s="28">
        <v>0</v>
      </c>
      <c r="I436" s="30">
        <f>ROUND(G436*H436,P4)</f>
        <v>0</v>
      </c>
      <c r="L436" s="31">
        <v>0</v>
      </c>
      <c r="M436" s="24">
        <f>ROUND(G436*L436,P4)</f>
        <v>0</v>
      </c>
      <c r="N436" s="25" t="s">
        <v>170</v>
      </c>
      <c r="O436" s="32">
        <f>M436*AA436</f>
        <v>0</v>
      </c>
      <c r="P436" s="1">
        <v>3</v>
      </c>
      <c r="AA436" s="1">
        <f>IF(P436=1,$O$3,IF(P436=2,$O$4,$O$5))</f>
        <v>0</v>
      </c>
    </row>
    <row r="437">
      <c r="A437" s="1" t="s">
        <v>171</v>
      </c>
      <c r="E437" s="27" t="s">
        <v>2940</v>
      </c>
    </row>
    <row r="438">
      <c r="A438" s="1" t="s">
        <v>172</v>
      </c>
    </row>
    <row r="439">
      <c r="A439" s="1" t="s">
        <v>173</v>
      </c>
      <c r="E439" s="27" t="s">
        <v>167</v>
      </c>
    </row>
    <row r="440">
      <c r="A440" s="1" t="s">
        <v>165</v>
      </c>
      <c r="B440" s="1">
        <v>105</v>
      </c>
      <c r="C440" s="26" t="s">
        <v>2941</v>
      </c>
      <c r="D440" t="s">
        <v>167</v>
      </c>
      <c r="E440" s="27" t="s">
        <v>2942</v>
      </c>
      <c r="F440" s="28" t="s">
        <v>331</v>
      </c>
      <c r="G440" s="29">
        <v>70</v>
      </c>
      <c r="H440" s="28">
        <v>0</v>
      </c>
      <c r="I440" s="30">
        <f>ROUND(G440*H440,P4)</f>
        <v>0</v>
      </c>
      <c r="L440" s="31">
        <v>0</v>
      </c>
      <c r="M440" s="24">
        <f>ROUND(G440*L440,P4)</f>
        <v>0</v>
      </c>
      <c r="N440" s="25" t="s">
        <v>170</v>
      </c>
      <c r="O440" s="32">
        <f>M440*AA440</f>
        <v>0</v>
      </c>
      <c r="P440" s="1">
        <v>3</v>
      </c>
      <c r="AA440" s="1">
        <f>IF(P440=1,$O$3,IF(P440=2,$O$4,$O$5))</f>
        <v>0</v>
      </c>
    </row>
    <row r="441">
      <c r="A441" s="1" t="s">
        <v>171</v>
      </c>
      <c r="E441" s="27" t="s">
        <v>2942</v>
      </c>
    </row>
    <row r="442">
      <c r="A442" s="1" t="s">
        <v>172</v>
      </c>
    </row>
    <row r="443">
      <c r="A443" s="1" t="s">
        <v>173</v>
      </c>
      <c r="E443" s="27" t="s">
        <v>167</v>
      </c>
    </row>
    <row r="444">
      <c r="A444" s="1" t="s">
        <v>165</v>
      </c>
      <c r="B444" s="1">
        <v>106</v>
      </c>
      <c r="C444" s="26" t="s">
        <v>2943</v>
      </c>
      <c r="D444" t="s">
        <v>167</v>
      </c>
      <c r="E444" s="27" t="s">
        <v>2944</v>
      </c>
      <c r="F444" s="28" t="s">
        <v>331</v>
      </c>
      <c r="G444" s="29">
        <v>70</v>
      </c>
      <c r="H444" s="28">
        <v>0</v>
      </c>
      <c r="I444" s="30">
        <f>ROUND(G444*H444,P4)</f>
        <v>0</v>
      </c>
      <c r="L444" s="31">
        <v>0</v>
      </c>
      <c r="M444" s="24">
        <f>ROUND(G444*L444,P4)</f>
        <v>0</v>
      </c>
      <c r="N444" s="25" t="s">
        <v>170</v>
      </c>
      <c r="O444" s="32">
        <f>M444*AA444</f>
        <v>0</v>
      </c>
      <c r="P444" s="1">
        <v>3</v>
      </c>
      <c r="AA444" s="1">
        <f>IF(P444=1,$O$3,IF(P444=2,$O$4,$O$5))</f>
        <v>0</v>
      </c>
    </row>
    <row r="445">
      <c r="A445" s="1" t="s">
        <v>171</v>
      </c>
      <c r="E445" s="27" t="s">
        <v>2944</v>
      </c>
    </row>
    <row r="446">
      <c r="A446" s="1" t="s">
        <v>172</v>
      </c>
    </row>
    <row r="447">
      <c r="A447" s="1" t="s">
        <v>173</v>
      </c>
      <c r="E447" s="27" t="s">
        <v>167</v>
      </c>
    </row>
    <row r="448">
      <c r="A448" s="1" t="s">
        <v>162</v>
      </c>
      <c r="C448" s="22" t="s">
        <v>486</v>
      </c>
      <c r="E448" s="23" t="s">
        <v>487</v>
      </c>
      <c r="L448" s="24">
        <f>SUMIFS(L449:L452,A449:A452,"P")</f>
        <v>0</v>
      </c>
      <c r="M448" s="24">
        <f>SUMIFS(M449:M452,A449:A452,"P")</f>
        <v>0</v>
      </c>
      <c r="N448" s="25"/>
    </row>
    <row r="449">
      <c r="A449" s="1" t="s">
        <v>165</v>
      </c>
      <c r="B449" s="1">
        <v>109</v>
      </c>
      <c r="C449" s="26" t="s">
        <v>2945</v>
      </c>
      <c r="D449" t="s">
        <v>167</v>
      </c>
      <c r="E449" s="27" t="s">
        <v>2946</v>
      </c>
      <c r="F449" s="28" t="s">
        <v>192</v>
      </c>
      <c r="G449" s="29">
        <v>5</v>
      </c>
      <c r="H449" s="28">
        <v>0</v>
      </c>
      <c r="I449" s="30">
        <f>ROUND(G449*H449,P4)</f>
        <v>0</v>
      </c>
      <c r="L449" s="31">
        <v>0</v>
      </c>
      <c r="M449" s="24">
        <f>ROUND(G449*L449,P4)</f>
        <v>0</v>
      </c>
      <c r="N449" s="25" t="s">
        <v>170</v>
      </c>
      <c r="O449" s="32">
        <f>M449*AA449</f>
        <v>0</v>
      </c>
      <c r="P449" s="1">
        <v>3</v>
      </c>
      <c r="AA449" s="1">
        <f>IF(P449=1,$O$3,IF(P449=2,$O$4,$O$5))</f>
        <v>0</v>
      </c>
    </row>
    <row r="450">
      <c r="A450" s="1" t="s">
        <v>171</v>
      </c>
      <c r="E450" s="27" t="s">
        <v>2946</v>
      </c>
    </row>
    <row r="451">
      <c r="A451" s="1" t="s">
        <v>172</v>
      </c>
    </row>
    <row r="452">
      <c r="A452" s="1" t="s">
        <v>173</v>
      </c>
      <c r="E452" s="27" t="s">
        <v>167</v>
      </c>
    </row>
    <row r="453">
      <c r="A453" s="1" t="s">
        <v>162</v>
      </c>
      <c r="C453" s="22" t="s">
        <v>180</v>
      </c>
      <c r="E453" s="23" t="s">
        <v>181</v>
      </c>
      <c r="L453" s="24">
        <f>SUMIFS(L454:L457,A454:A457,"P")</f>
        <v>0</v>
      </c>
      <c r="M453" s="24">
        <f>SUMIFS(M454:M457,A454:A457,"P")</f>
        <v>0</v>
      </c>
      <c r="N453" s="25"/>
    </row>
    <row r="454">
      <c r="A454" s="1" t="s">
        <v>165</v>
      </c>
      <c r="B454" s="1">
        <v>110</v>
      </c>
      <c r="C454" s="26" t="s">
        <v>2947</v>
      </c>
      <c r="D454" t="s">
        <v>167</v>
      </c>
      <c r="E454" s="27" t="s">
        <v>2948</v>
      </c>
      <c r="F454" s="28" t="s">
        <v>184</v>
      </c>
      <c r="G454" s="29">
        <v>88</v>
      </c>
      <c r="H454" s="28">
        <v>0</v>
      </c>
      <c r="I454" s="30">
        <f>ROUND(G454*H454,P4)</f>
        <v>0</v>
      </c>
      <c r="L454" s="31">
        <v>0</v>
      </c>
      <c r="M454" s="24">
        <f>ROUND(G454*L454,P4)</f>
        <v>0</v>
      </c>
      <c r="N454" s="25" t="s">
        <v>185</v>
      </c>
      <c r="O454" s="32">
        <f>M454*AA454</f>
        <v>0</v>
      </c>
      <c r="P454" s="1">
        <v>3</v>
      </c>
      <c r="AA454" s="1">
        <f>IF(P454=1,$O$3,IF(P454=2,$O$4,$O$5))</f>
        <v>0</v>
      </c>
    </row>
    <row r="455">
      <c r="A455" s="1" t="s">
        <v>171</v>
      </c>
      <c r="E455" s="27" t="s">
        <v>2948</v>
      </c>
    </row>
    <row r="456" ht="51">
      <c r="A456" s="1" t="s">
        <v>172</v>
      </c>
      <c r="E456" s="33" t="s">
        <v>2949</v>
      </c>
    </row>
    <row r="457">
      <c r="A457" s="1" t="s">
        <v>173</v>
      </c>
      <c r="E457" s="27" t="s">
        <v>167</v>
      </c>
    </row>
  </sheetData>
  <sheetProtection sheet="1" objects="1" scenarios="1" spinCount="100000" saltValue="hKC1qAVKoji2zMDKKc4KbEmEpL8MR3xur1EcQouc+XLj2PLIWqEOHxhpg189mNuwqGpwjlXNUer1uC/oaTWCKw==" hashValue="By1sXIVbxF2k2kYTBjSZ5o0lPH7GYOmAhCe4KP7LYU7sj4dJ2E2jmH2YYfTnWc5m5pSK1J8r8xEh+puVz89qP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COUNTIFS(L8:L19,"=0",A8:A19,"P")+COUNTIFS(L8:L19,"",A8:A19,"P")+SUM(Q8:Q19)</f>
        <v>0</v>
      </c>
    </row>
    <row r="8">
      <c r="A8" s="1" t="s">
        <v>160</v>
      </c>
      <c r="C8" s="22" t="s">
        <v>186</v>
      </c>
      <c r="E8" s="23" t="s">
        <v>17</v>
      </c>
      <c r="L8" s="24">
        <f>L9+L14</f>
        <v>0</v>
      </c>
      <c r="M8" s="24">
        <f>M9+M14</f>
        <v>0</v>
      </c>
      <c r="N8" s="25"/>
    </row>
    <row r="9">
      <c r="A9" s="1" t="s">
        <v>162</v>
      </c>
      <c r="C9" s="22" t="s">
        <v>163</v>
      </c>
      <c r="E9" s="23" t="s">
        <v>164</v>
      </c>
      <c r="L9" s="24">
        <f>SUMIFS(L10:L13,A10:A13,"P")</f>
        <v>0</v>
      </c>
      <c r="M9" s="24">
        <f>SUMIFS(M10:M13,A10:A13,"P")</f>
        <v>0</v>
      </c>
      <c r="N9" s="25"/>
    </row>
    <row r="10">
      <c r="A10" s="1" t="s">
        <v>165</v>
      </c>
      <c r="B10" s="1">
        <v>1</v>
      </c>
      <c r="C10" s="26" t="s">
        <v>166</v>
      </c>
      <c r="D10" t="s">
        <v>167</v>
      </c>
      <c r="E10" s="27" t="s">
        <v>187</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187</v>
      </c>
    </row>
    <row r="12">
      <c r="A12" s="1" t="s">
        <v>172</v>
      </c>
    </row>
    <row r="13">
      <c r="A13" s="1" t="s">
        <v>173</v>
      </c>
      <c r="E13" s="27" t="s">
        <v>167</v>
      </c>
    </row>
    <row r="14">
      <c r="A14" s="1" t="s">
        <v>162</v>
      </c>
      <c r="C14" s="22" t="s">
        <v>176</v>
      </c>
      <c r="E14" s="23" t="s">
        <v>177</v>
      </c>
      <c r="L14" s="24">
        <f>SUMIFS(L15:L18,A15:A18,"P")</f>
        <v>0</v>
      </c>
      <c r="M14" s="24">
        <f>SUMIFS(M15:M18,A15:A18,"P")</f>
        <v>0</v>
      </c>
      <c r="N14" s="25"/>
    </row>
    <row r="15">
      <c r="A15" s="1" t="s">
        <v>165</v>
      </c>
      <c r="B15" s="1">
        <v>2</v>
      </c>
      <c r="C15" s="26" t="s">
        <v>174</v>
      </c>
      <c r="D15" t="s">
        <v>167</v>
      </c>
      <c r="E15" s="27" t="s">
        <v>188</v>
      </c>
      <c r="F15" s="28" t="s">
        <v>169</v>
      </c>
      <c r="G15" s="29">
        <v>1</v>
      </c>
      <c r="H15" s="28">
        <v>0</v>
      </c>
      <c r="I15" s="30">
        <f>ROUND(G15*H15,P4)</f>
        <v>0</v>
      </c>
      <c r="L15" s="31">
        <v>0</v>
      </c>
      <c r="M15" s="24">
        <f>ROUND(G15*L15,P4)</f>
        <v>0</v>
      </c>
      <c r="N15" s="25" t="s">
        <v>170</v>
      </c>
      <c r="O15" s="32">
        <f>M15*AA15</f>
        <v>0</v>
      </c>
      <c r="P15" s="1">
        <v>3</v>
      </c>
      <c r="AA15" s="1">
        <f>IF(P15=1,$O$3,IF(P15=2,$O$4,$O$5))</f>
        <v>0</v>
      </c>
    </row>
    <row r="16">
      <c r="A16" s="1" t="s">
        <v>171</v>
      </c>
      <c r="E16" s="27" t="s">
        <v>188</v>
      </c>
    </row>
    <row r="17">
      <c r="A17" s="1" t="s">
        <v>172</v>
      </c>
    </row>
    <row r="18">
      <c r="A18" s="1" t="s">
        <v>173</v>
      </c>
      <c r="E18" s="27" t="s">
        <v>167</v>
      </c>
    </row>
  </sheetData>
  <sheetProtection sheet="1" objects="1" scenarios="1" spinCount="100000" saltValue="t+ipIMuQwc7LE6y63IjofMNJXMqSUTrQLnm07cf1zH63SXWLeHQV34y5kHROqEJ53B/3ejvlYxsWpoa7lq+qwQ==" hashValue="rkHU2x4CegAj9gsLn7AnRcdQj4rxVNDgW6r4NidDYeIOFhmMmFuxCjQZoBVS4UV1hzJWF0xRxuOI96SDfwmEy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COUNTIFS(L8:L116,"=0",A8:A116,"P")+COUNTIFS(L8:L116,"",A8:A116,"P")+SUM(Q8:Q116)</f>
        <v>0</v>
      </c>
    </row>
    <row r="8">
      <c r="A8" s="1" t="s">
        <v>160</v>
      </c>
      <c r="C8" s="22" t="s">
        <v>2950</v>
      </c>
      <c r="E8" s="23" t="s">
        <v>71</v>
      </c>
      <c r="L8" s="24">
        <f>L9+L62+L67</f>
        <v>0</v>
      </c>
      <c r="M8" s="24">
        <f>M9+M62+M67</f>
        <v>0</v>
      </c>
      <c r="N8" s="25"/>
    </row>
    <row r="9">
      <c r="A9" s="1" t="s">
        <v>162</v>
      </c>
      <c r="C9" s="22" t="s">
        <v>1543</v>
      </c>
      <c r="E9" s="23" t="s">
        <v>2951</v>
      </c>
      <c r="L9" s="24">
        <f>SUMIFS(L10:L61,A10:A61,"P")</f>
        <v>0</v>
      </c>
      <c r="M9" s="24">
        <f>SUMIFS(M10:M61,A10:A61,"P")</f>
        <v>0</v>
      </c>
      <c r="N9" s="25"/>
    </row>
    <row r="10">
      <c r="A10" s="1" t="s">
        <v>165</v>
      </c>
      <c r="B10" s="1">
        <v>1</v>
      </c>
      <c r="C10" s="26" t="s">
        <v>2952</v>
      </c>
      <c r="D10" t="s">
        <v>167</v>
      </c>
      <c r="E10" s="27" t="s">
        <v>2953</v>
      </c>
      <c r="F10" s="28" t="s">
        <v>1485</v>
      </c>
      <c r="G10" s="29">
        <v>1</v>
      </c>
      <c r="H10" s="28">
        <v>0.22</v>
      </c>
      <c r="I10" s="30">
        <f>ROUND(G10*H10,P4)</f>
        <v>0</v>
      </c>
      <c r="L10" s="31">
        <v>0</v>
      </c>
      <c r="M10" s="24">
        <f>ROUND(G10*L10,P4)</f>
        <v>0</v>
      </c>
      <c r="N10" s="25" t="s">
        <v>170</v>
      </c>
      <c r="O10" s="32">
        <f>M10*AA10</f>
        <v>0</v>
      </c>
      <c r="P10" s="1">
        <v>3</v>
      </c>
      <c r="AA10" s="1">
        <f>IF(P10=1,$O$3,IF(P10=2,$O$4,$O$5))</f>
        <v>0</v>
      </c>
    </row>
    <row r="11">
      <c r="A11" s="1" t="s">
        <v>171</v>
      </c>
      <c r="E11" s="27" t="s">
        <v>2953</v>
      </c>
    </row>
    <row r="12" ht="38.25">
      <c r="A12" s="1" t="s">
        <v>172</v>
      </c>
      <c r="E12" s="33" t="s">
        <v>2954</v>
      </c>
    </row>
    <row r="13">
      <c r="A13" s="1" t="s">
        <v>173</v>
      </c>
      <c r="E13" s="27" t="s">
        <v>167</v>
      </c>
    </row>
    <row r="14">
      <c r="A14" s="1" t="s">
        <v>165</v>
      </c>
      <c r="B14" s="1">
        <v>4</v>
      </c>
      <c r="C14" s="26" t="s">
        <v>1565</v>
      </c>
      <c r="D14" t="s">
        <v>167</v>
      </c>
      <c r="E14" s="27" t="s">
        <v>2955</v>
      </c>
      <c r="F14" s="28" t="s">
        <v>1485</v>
      </c>
      <c r="G14" s="29">
        <v>1</v>
      </c>
      <c r="H14" s="28">
        <v>0.0014599999999999999</v>
      </c>
      <c r="I14" s="30">
        <f>ROUND(G14*H14,P4)</f>
        <v>0</v>
      </c>
      <c r="L14" s="31">
        <v>0</v>
      </c>
      <c r="M14" s="24">
        <f>ROUND(G14*L14,P4)</f>
        <v>0</v>
      </c>
      <c r="N14" s="25" t="s">
        <v>170</v>
      </c>
      <c r="O14" s="32">
        <f>M14*AA14</f>
        <v>0</v>
      </c>
      <c r="P14" s="1">
        <v>3</v>
      </c>
      <c r="AA14" s="1">
        <f>IF(P14=1,$O$3,IF(P14=2,$O$4,$O$5))</f>
        <v>0</v>
      </c>
    </row>
    <row r="15">
      <c r="A15" s="1" t="s">
        <v>171</v>
      </c>
      <c r="E15" s="27" t="s">
        <v>2955</v>
      </c>
    </row>
    <row r="16">
      <c r="A16" s="1" t="s">
        <v>172</v>
      </c>
    </row>
    <row r="17">
      <c r="A17" s="1" t="s">
        <v>173</v>
      </c>
      <c r="E17" s="27" t="s">
        <v>167</v>
      </c>
    </row>
    <row r="18">
      <c r="A18" s="1" t="s">
        <v>165</v>
      </c>
      <c r="B18" s="1">
        <v>2</v>
      </c>
      <c r="C18" s="26" t="s">
        <v>2956</v>
      </c>
      <c r="D18" t="s">
        <v>167</v>
      </c>
      <c r="E18" s="27" t="s">
        <v>2957</v>
      </c>
      <c r="F18" s="28" t="s">
        <v>1485</v>
      </c>
      <c r="G18" s="29">
        <v>10</v>
      </c>
      <c r="H18" s="28">
        <v>0.0146</v>
      </c>
      <c r="I18" s="30">
        <f>ROUND(G18*H18,P4)</f>
        <v>0</v>
      </c>
      <c r="L18" s="31">
        <v>0</v>
      </c>
      <c r="M18" s="24">
        <f>ROUND(G18*L18,P4)</f>
        <v>0</v>
      </c>
      <c r="N18" s="25" t="s">
        <v>170</v>
      </c>
      <c r="O18" s="32">
        <f>M18*AA18</f>
        <v>0</v>
      </c>
      <c r="P18" s="1">
        <v>3</v>
      </c>
      <c r="AA18" s="1">
        <f>IF(P18=1,$O$3,IF(P18=2,$O$4,$O$5))</f>
        <v>0</v>
      </c>
    </row>
    <row r="19">
      <c r="A19" s="1" t="s">
        <v>171</v>
      </c>
      <c r="E19" s="27" t="s">
        <v>2957</v>
      </c>
    </row>
    <row r="20">
      <c r="A20" s="1" t="s">
        <v>172</v>
      </c>
    </row>
    <row r="21">
      <c r="A21" s="1" t="s">
        <v>173</v>
      </c>
      <c r="E21" s="27" t="s">
        <v>167</v>
      </c>
    </row>
    <row r="22">
      <c r="A22" s="1" t="s">
        <v>165</v>
      </c>
      <c r="B22" s="1">
        <v>3</v>
      </c>
      <c r="C22" s="26" t="s">
        <v>2958</v>
      </c>
      <c r="D22" t="s">
        <v>167</v>
      </c>
      <c r="E22" s="27" t="s">
        <v>2959</v>
      </c>
      <c r="F22" s="28" t="s">
        <v>1485</v>
      </c>
      <c r="G22" s="29">
        <v>10</v>
      </c>
      <c r="H22" s="28">
        <v>0.0020999999999999999</v>
      </c>
      <c r="I22" s="30">
        <f>ROUND(G22*H22,P4)</f>
        <v>0</v>
      </c>
      <c r="L22" s="31">
        <v>0</v>
      </c>
      <c r="M22" s="24">
        <f>ROUND(G22*L22,P4)</f>
        <v>0</v>
      </c>
      <c r="N22" s="25" t="s">
        <v>185</v>
      </c>
      <c r="O22" s="32">
        <f>M22*AA22</f>
        <v>0</v>
      </c>
      <c r="P22" s="1">
        <v>3</v>
      </c>
      <c r="AA22" s="1">
        <f>IF(P22=1,$O$3,IF(P22=2,$O$4,$O$5))</f>
        <v>0</v>
      </c>
    </row>
    <row r="23">
      <c r="A23" s="1" t="s">
        <v>171</v>
      </c>
      <c r="E23" s="27" t="s">
        <v>2959</v>
      </c>
    </row>
    <row r="24">
      <c r="A24" s="1" t="s">
        <v>172</v>
      </c>
    </row>
    <row r="25">
      <c r="A25" s="1" t="s">
        <v>173</v>
      </c>
      <c r="E25" s="27" t="s">
        <v>167</v>
      </c>
    </row>
    <row r="26">
      <c r="A26" s="1" t="s">
        <v>165</v>
      </c>
      <c r="B26" s="1">
        <v>5</v>
      </c>
      <c r="C26" s="26" t="s">
        <v>2960</v>
      </c>
      <c r="D26" t="s">
        <v>167</v>
      </c>
      <c r="E26" s="27" t="s">
        <v>2961</v>
      </c>
      <c r="F26" s="28" t="s">
        <v>447</v>
      </c>
      <c r="G26" s="29">
        <v>96</v>
      </c>
      <c r="H26" s="28">
        <v>0</v>
      </c>
      <c r="I26" s="30">
        <f>ROUND(G26*H26,P4)</f>
        <v>0</v>
      </c>
      <c r="L26" s="31">
        <v>0</v>
      </c>
      <c r="M26" s="24">
        <f>ROUND(G26*L26,P4)</f>
        <v>0</v>
      </c>
      <c r="N26" s="25" t="s">
        <v>170</v>
      </c>
      <c r="O26" s="32">
        <f>M26*AA26</f>
        <v>0</v>
      </c>
      <c r="P26" s="1">
        <v>3</v>
      </c>
      <c r="AA26" s="1">
        <f>IF(P26=1,$O$3,IF(P26=2,$O$4,$O$5))</f>
        <v>0</v>
      </c>
    </row>
    <row r="27">
      <c r="A27" s="1" t="s">
        <v>171</v>
      </c>
      <c r="E27" s="27" t="s">
        <v>2961</v>
      </c>
    </row>
    <row r="28">
      <c r="A28" s="1" t="s">
        <v>172</v>
      </c>
    </row>
    <row r="29">
      <c r="A29" s="1" t="s">
        <v>173</v>
      </c>
      <c r="E29" s="27" t="s">
        <v>167</v>
      </c>
    </row>
    <row r="30">
      <c r="A30" s="1" t="s">
        <v>165</v>
      </c>
      <c r="B30" s="1">
        <v>6</v>
      </c>
      <c r="C30" s="26" t="s">
        <v>2962</v>
      </c>
      <c r="D30" t="s">
        <v>167</v>
      </c>
      <c r="E30" s="27" t="s">
        <v>2963</v>
      </c>
      <c r="F30" s="28" t="s">
        <v>447</v>
      </c>
      <c r="G30" s="29">
        <v>41</v>
      </c>
      <c r="H30" s="28">
        <v>0</v>
      </c>
      <c r="I30" s="30">
        <f>ROUND(G30*H30,P4)</f>
        <v>0</v>
      </c>
      <c r="L30" s="31">
        <v>0</v>
      </c>
      <c r="M30" s="24">
        <f>ROUND(G30*L30,P4)</f>
        <v>0</v>
      </c>
      <c r="N30" s="25" t="s">
        <v>170</v>
      </c>
      <c r="O30" s="32">
        <f>M30*AA30</f>
        <v>0</v>
      </c>
      <c r="P30" s="1">
        <v>3</v>
      </c>
      <c r="AA30" s="1">
        <f>IF(P30=1,$O$3,IF(P30=2,$O$4,$O$5))</f>
        <v>0</v>
      </c>
    </row>
    <row r="31">
      <c r="A31" s="1" t="s">
        <v>171</v>
      </c>
      <c r="E31" s="27" t="s">
        <v>2963</v>
      </c>
    </row>
    <row r="32">
      <c r="A32" s="1" t="s">
        <v>172</v>
      </c>
    </row>
    <row r="33">
      <c r="A33" s="1" t="s">
        <v>173</v>
      </c>
      <c r="E33" s="27" t="s">
        <v>167</v>
      </c>
    </row>
    <row r="34">
      <c r="A34" s="1" t="s">
        <v>165</v>
      </c>
      <c r="B34" s="1">
        <v>7</v>
      </c>
      <c r="C34" s="26" t="s">
        <v>2964</v>
      </c>
      <c r="D34" t="s">
        <v>167</v>
      </c>
      <c r="E34" s="27" t="s">
        <v>2965</v>
      </c>
      <c r="F34" s="28" t="s">
        <v>447</v>
      </c>
      <c r="G34" s="29">
        <v>57</v>
      </c>
      <c r="H34" s="28">
        <v>0</v>
      </c>
      <c r="I34" s="30">
        <f>ROUND(G34*H34,P4)</f>
        <v>0</v>
      </c>
      <c r="L34" s="31">
        <v>0</v>
      </c>
      <c r="M34" s="24">
        <f>ROUND(G34*L34,P4)</f>
        <v>0</v>
      </c>
      <c r="N34" s="25" t="s">
        <v>170</v>
      </c>
      <c r="O34" s="32">
        <f>M34*AA34</f>
        <v>0</v>
      </c>
      <c r="P34" s="1">
        <v>3</v>
      </c>
      <c r="AA34" s="1">
        <f>IF(P34=1,$O$3,IF(P34=2,$O$4,$O$5))</f>
        <v>0</v>
      </c>
    </row>
    <row r="35">
      <c r="A35" s="1" t="s">
        <v>171</v>
      </c>
      <c r="E35" s="27" t="s">
        <v>2965</v>
      </c>
    </row>
    <row r="36">
      <c r="A36" s="1" t="s">
        <v>172</v>
      </c>
    </row>
    <row r="37">
      <c r="A37" s="1" t="s">
        <v>173</v>
      </c>
      <c r="E37" s="27" t="s">
        <v>167</v>
      </c>
    </row>
    <row r="38">
      <c r="A38" s="1" t="s">
        <v>165</v>
      </c>
      <c r="B38" s="1">
        <v>8</v>
      </c>
      <c r="C38" s="26" t="s">
        <v>2966</v>
      </c>
      <c r="D38" t="s">
        <v>167</v>
      </c>
      <c r="E38" s="27" t="s">
        <v>2967</v>
      </c>
      <c r="F38" s="28" t="s">
        <v>447</v>
      </c>
      <c r="G38" s="29">
        <v>10</v>
      </c>
      <c r="H38" s="28">
        <v>0</v>
      </c>
      <c r="I38" s="30">
        <f>ROUND(G38*H38,P4)</f>
        <v>0</v>
      </c>
      <c r="L38" s="31">
        <v>0</v>
      </c>
      <c r="M38" s="24">
        <f>ROUND(G38*L38,P4)</f>
        <v>0</v>
      </c>
      <c r="N38" s="25" t="s">
        <v>170</v>
      </c>
      <c r="O38" s="32">
        <f>M38*AA38</f>
        <v>0</v>
      </c>
      <c r="P38" s="1">
        <v>3</v>
      </c>
      <c r="AA38" s="1">
        <f>IF(P38=1,$O$3,IF(P38=2,$O$4,$O$5))</f>
        <v>0</v>
      </c>
    </row>
    <row r="39">
      <c r="A39" s="1" t="s">
        <v>171</v>
      </c>
      <c r="E39" s="27" t="s">
        <v>2967</v>
      </c>
    </row>
    <row r="40">
      <c r="A40" s="1" t="s">
        <v>172</v>
      </c>
    </row>
    <row r="41">
      <c r="A41" s="1" t="s">
        <v>173</v>
      </c>
      <c r="E41" s="27" t="s">
        <v>167</v>
      </c>
    </row>
    <row r="42">
      <c r="A42" s="1" t="s">
        <v>165</v>
      </c>
      <c r="B42" s="1">
        <v>9</v>
      </c>
      <c r="C42" s="26" t="s">
        <v>2968</v>
      </c>
      <c r="D42" t="s">
        <v>167</v>
      </c>
      <c r="E42" s="27" t="s">
        <v>2969</v>
      </c>
      <c r="F42" s="28" t="s">
        <v>447</v>
      </c>
      <c r="G42" s="29">
        <v>4</v>
      </c>
      <c r="H42" s="28">
        <v>0</v>
      </c>
      <c r="I42" s="30">
        <f>ROUND(G42*H42,P4)</f>
        <v>0</v>
      </c>
      <c r="L42" s="31">
        <v>0</v>
      </c>
      <c r="M42" s="24">
        <f>ROUND(G42*L42,P4)</f>
        <v>0</v>
      </c>
      <c r="N42" s="25" t="s">
        <v>170</v>
      </c>
      <c r="O42" s="32">
        <f>M42*AA42</f>
        <v>0</v>
      </c>
      <c r="P42" s="1">
        <v>3</v>
      </c>
      <c r="AA42" s="1">
        <f>IF(P42=1,$O$3,IF(P42=2,$O$4,$O$5))</f>
        <v>0</v>
      </c>
    </row>
    <row r="43">
      <c r="A43" s="1" t="s">
        <v>171</v>
      </c>
      <c r="E43" s="27" t="s">
        <v>2969</v>
      </c>
    </row>
    <row r="44">
      <c r="A44" s="1" t="s">
        <v>172</v>
      </c>
    </row>
    <row r="45">
      <c r="A45" s="1" t="s">
        <v>173</v>
      </c>
      <c r="E45" s="27" t="s">
        <v>167</v>
      </c>
    </row>
    <row r="46">
      <c r="A46" s="1" t="s">
        <v>165</v>
      </c>
      <c r="B46" s="1">
        <v>10</v>
      </c>
      <c r="C46" s="26" t="s">
        <v>2970</v>
      </c>
      <c r="D46" t="s">
        <v>167</v>
      </c>
      <c r="E46" s="27" t="s">
        <v>2971</v>
      </c>
      <c r="F46" s="28" t="s">
        <v>192</v>
      </c>
      <c r="G46" s="29">
        <v>19</v>
      </c>
      <c r="H46" s="28">
        <v>0</v>
      </c>
      <c r="I46" s="30">
        <f>ROUND(G46*H46,P4)</f>
        <v>0</v>
      </c>
      <c r="L46" s="31">
        <v>0</v>
      </c>
      <c r="M46" s="24">
        <f>ROUND(G46*L46,P4)</f>
        <v>0</v>
      </c>
      <c r="N46" s="25" t="s">
        <v>170</v>
      </c>
      <c r="O46" s="32">
        <f>M46*AA46</f>
        <v>0</v>
      </c>
      <c r="P46" s="1">
        <v>3</v>
      </c>
      <c r="AA46" s="1">
        <f>IF(P46=1,$O$3,IF(P46=2,$O$4,$O$5))</f>
        <v>0</v>
      </c>
    </row>
    <row r="47">
      <c r="A47" s="1" t="s">
        <v>171</v>
      </c>
      <c r="E47" s="27" t="s">
        <v>2971</v>
      </c>
    </row>
    <row r="48">
      <c r="A48" s="1" t="s">
        <v>172</v>
      </c>
    </row>
    <row r="49">
      <c r="A49" s="1" t="s">
        <v>173</v>
      </c>
      <c r="E49" s="27" t="s">
        <v>167</v>
      </c>
    </row>
    <row r="50">
      <c r="A50" s="1" t="s">
        <v>165</v>
      </c>
      <c r="B50" s="1">
        <v>11</v>
      </c>
      <c r="C50" s="26" t="s">
        <v>2972</v>
      </c>
      <c r="D50" t="s">
        <v>167</v>
      </c>
      <c r="E50" s="27" t="s">
        <v>2973</v>
      </c>
      <c r="F50" s="28" t="s">
        <v>1485</v>
      </c>
      <c r="G50" s="29">
        <v>20</v>
      </c>
      <c r="H50" s="28">
        <v>0</v>
      </c>
      <c r="I50" s="30">
        <f>ROUND(G50*H50,P4)</f>
        <v>0</v>
      </c>
      <c r="L50" s="31">
        <v>0</v>
      </c>
      <c r="M50" s="24">
        <f>ROUND(G50*L50,P4)</f>
        <v>0</v>
      </c>
      <c r="N50" s="25" t="s">
        <v>170</v>
      </c>
      <c r="O50" s="32">
        <f>M50*AA50</f>
        <v>0</v>
      </c>
      <c r="P50" s="1">
        <v>3</v>
      </c>
      <c r="AA50" s="1">
        <f>IF(P50=1,$O$3,IF(P50=2,$O$4,$O$5))</f>
        <v>0</v>
      </c>
    </row>
    <row r="51">
      <c r="A51" s="1" t="s">
        <v>171</v>
      </c>
      <c r="E51" s="27" t="s">
        <v>2973</v>
      </c>
    </row>
    <row r="52">
      <c r="A52" s="1" t="s">
        <v>172</v>
      </c>
    </row>
    <row r="53">
      <c r="A53" s="1" t="s">
        <v>173</v>
      </c>
      <c r="E53" s="27" t="s">
        <v>167</v>
      </c>
    </row>
    <row r="54">
      <c r="A54" s="1" t="s">
        <v>165</v>
      </c>
      <c r="B54" s="1">
        <v>12</v>
      </c>
      <c r="C54" s="26" t="s">
        <v>2974</v>
      </c>
      <c r="D54" t="s">
        <v>167</v>
      </c>
      <c r="E54" s="27" t="s">
        <v>2975</v>
      </c>
      <c r="F54" s="28" t="s">
        <v>1485</v>
      </c>
      <c r="G54" s="29">
        <v>10</v>
      </c>
      <c r="H54" s="28">
        <v>0</v>
      </c>
      <c r="I54" s="30">
        <f>ROUND(G54*H54,P4)</f>
        <v>0</v>
      </c>
      <c r="L54" s="31">
        <v>0</v>
      </c>
      <c r="M54" s="24">
        <f>ROUND(G54*L54,P4)</f>
        <v>0</v>
      </c>
      <c r="N54" s="25" t="s">
        <v>170</v>
      </c>
      <c r="O54" s="32">
        <f>M54*AA54</f>
        <v>0</v>
      </c>
      <c r="P54" s="1">
        <v>3</v>
      </c>
      <c r="AA54" s="1">
        <f>IF(P54=1,$O$3,IF(P54=2,$O$4,$O$5))</f>
        <v>0</v>
      </c>
    </row>
    <row r="55">
      <c r="A55" s="1" t="s">
        <v>171</v>
      </c>
      <c r="E55" s="27" t="s">
        <v>2975</v>
      </c>
    </row>
    <row r="56">
      <c r="A56" s="1" t="s">
        <v>172</v>
      </c>
    </row>
    <row r="57">
      <c r="A57" s="1" t="s">
        <v>173</v>
      </c>
      <c r="E57" s="27" t="s">
        <v>167</v>
      </c>
    </row>
    <row r="58">
      <c r="A58" s="1" t="s">
        <v>165</v>
      </c>
      <c r="B58" s="1">
        <v>13</v>
      </c>
      <c r="C58" s="26" t="s">
        <v>2976</v>
      </c>
      <c r="D58" t="s">
        <v>167</v>
      </c>
      <c r="E58" s="27" t="s">
        <v>2977</v>
      </c>
      <c r="F58" s="28" t="s">
        <v>447</v>
      </c>
      <c r="G58" s="29">
        <v>27</v>
      </c>
      <c r="H58" s="28">
        <v>0</v>
      </c>
      <c r="I58" s="30">
        <f>ROUND(G58*H58,P4)</f>
        <v>0</v>
      </c>
      <c r="L58" s="31">
        <v>0</v>
      </c>
      <c r="M58" s="24">
        <f>ROUND(G58*L58,P4)</f>
        <v>0</v>
      </c>
      <c r="N58" s="25" t="s">
        <v>170</v>
      </c>
      <c r="O58" s="32">
        <f>M58*AA58</f>
        <v>0</v>
      </c>
      <c r="P58" s="1">
        <v>3</v>
      </c>
      <c r="AA58" s="1">
        <f>IF(P58=1,$O$3,IF(P58=2,$O$4,$O$5))</f>
        <v>0</v>
      </c>
    </row>
    <row r="59">
      <c r="A59" s="1" t="s">
        <v>171</v>
      </c>
      <c r="E59" s="27" t="s">
        <v>2977</v>
      </c>
    </row>
    <row r="60">
      <c r="A60" s="1" t="s">
        <v>172</v>
      </c>
    </row>
    <row r="61">
      <c r="A61" s="1" t="s">
        <v>173</v>
      </c>
      <c r="E61" s="27" t="s">
        <v>167</v>
      </c>
    </row>
    <row r="62">
      <c r="A62" s="1" t="s">
        <v>162</v>
      </c>
      <c r="C62" s="22" t="s">
        <v>1634</v>
      </c>
      <c r="E62" s="23" t="s">
        <v>2978</v>
      </c>
      <c r="L62" s="24">
        <f>SUMIFS(L63:L66,A63:A66,"P")</f>
        <v>0</v>
      </c>
      <c r="M62" s="24">
        <f>SUMIFS(M63:M66,A63:A66,"P")</f>
        <v>0</v>
      </c>
      <c r="N62" s="25"/>
    </row>
    <row r="63">
      <c r="A63" s="1" t="s">
        <v>165</v>
      </c>
      <c r="B63" s="1">
        <v>14</v>
      </c>
      <c r="C63" s="26" t="s">
        <v>2979</v>
      </c>
      <c r="D63" t="s">
        <v>167</v>
      </c>
      <c r="E63" s="27" t="s">
        <v>2980</v>
      </c>
      <c r="F63" s="28" t="s">
        <v>1485</v>
      </c>
      <c r="G63" s="29">
        <v>2</v>
      </c>
      <c r="H63" s="28">
        <v>0</v>
      </c>
      <c r="I63" s="30">
        <f>ROUND(G63*H63,P4)</f>
        <v>0</v>
      </c>
      <c r="L63" s="31">
        <v>0</v>
      </c>
      <c r="M63" s="24">
        <f>ROUND(G63*L63,P4)</f>
        <v>0</v>
      </c>
      <c r="N63" s="25" t="s">
        <v>170</v>
      </c>
      <c r="O63" s="32">
        <f>M63*AA63</f>
        <v>0</v>
      </c>
      <c r="P63" s="1">
        <v>3</v>
      </c>
      <c r="AA63" s="1">
        <f>IF(P63=1,$O$3,IF(P63=2,$O$4,$O$5))</f>
        <v>0</v>
      </c>
    </row>
    <row r="64">
      <c r="A64" s="1" t="s">
        <v>171</v>
      </c>
      <c r="E64" s="27" t="s">
        <v>2980</v>
      </c>
    </row>
    <row r="65" ht="38.25">
      <c r="A65" s="1" t="s">
        <v>172</v>
      </c>
      <c r="E65" s="33" t="s">
        <v>2981</v>
      </c>
    </row>
    <row r="66">
      <c r="A66" s="1" t="s">
        <v>173</v>
      </c>
      <c r="E66" s="27" t="s">
        <v>167</v>
      </c>
    </row>
    <row r="67">
      <c r="A67" s="1" t="s">
        <v>162</v>
      </c>
      <c r="C67" s="22" t="s">
        <v>180</v>
      </c>
      <c r="E67" s="23" t="s">
        <v>181</v>
      </c>
      <c r="L67" s="24">
        <f>SUMIFS(L68:L115,A68:A115,"P")</f>
        <v>0</v>
      </c>
      <c r="M67" s="24">
        <f>SUMIFS(M68:M115,A68:A115,"P")</f>
        <v>0</v>
      </c>
      <c r="N67" s="25"/>
    </row>
    <row r="68">
      <c r="A68" s="1" t="s">
        <v>165</v>
      </c>
      <c r="B68" s="1">
        <v>15</v>
      </c>
      <c r="C68" s="26" t="s">
        <v>2982</v>
      </c>
      <c r="D68" t="s">
        <v>167</v>
      </c>
      <c r="E68" s="27" t="s">
        <v>2983</v>
      </c>
      <c r="F68" s="28" t="s">
        <v>184</v>
      </c>
      <c r="G68" s="29">
        <v>60</v>
      </c>
      <c r="H68" s="28">
        <v>0</v>
      </c>
      <c r="I68" s="30">
        <f>ROUND(G68*H68,P4)</f>
        <v>0</v>
      </c>
      <c r="L68" s="31">
        <v>0</v>
      </c>
      <c r="M68" s="24">
        <f>ROUND(G68*L68,P4)</f>
        <v>0</v>
      </c>
      <c r="N68" s="25" t="s">
        <v>170</v>
      </c>
      <c r="O68" s="32">
        <f>M68*AA68</f>
        <v>0</v>
      </c>
      <c r="P68" s="1">
        <v>3</v>
      </c>
      <c r="AA68" s="1">
        <f>IF(P68=1,$O$3,IF(P68=2,$O$4,$O$5))</f>
        <v>0</v>
      </c>
    </row>
    <row r="69">
      <c r="A69" s="1" t="s">
        <v>171</v>
      </c>
      <c r="E69" s="27" t="s">
        <v>2983</v>
      </c>
    </row>
    <row r="70">
      <c r="A70" s="1" t="s">
        <v>172</v>
      </c>
    </row>
    <row r="71">
      <c r="A71" s="1" t="s">
        <v>173</v>
      </c>
      <c r="E71" s="27" t="s">
        <v>167</v>
      </c>
    </row>
    <row r="72">
      <c r="A72" s="1" t="s">
        <v>165</v>
      </c>
      <c r="B72" s="1">
        <v>26</v>
      </c>
      <c r="C72" s="26" t="s">
        <v>2984</v>
      </c>
      <c r="D72" t="s">
        <v>167</v>
      </c>
      <c r="E72" s="27" t="s">
        <v>2985</v>
      </c>
      <c r="F72" s="28" t="s">
        <v>184</v>
      </c>
      <c r="G72" s="29">
        <v>60</v>
      </c>
      <c r="H72" s="28">
        <v>0</v>
      </c>
      <c r="I72" s="30">
        <f>ROUND(G72*H72,P4)</f>
        <v>0</v>
      </c>
      <c r="L72" s="31">
        <v>0</v>
      </c>
      <c r="M72" s="24">
        <f>ROUND(G72*L72,P4)</f>
        <v>0</v>
      </c>
      <c r="N72" s="25" t="s">
        <v>185</v>
      </c>
      <c r="O72" s="32">
        <f>M72*AA72</f>
        <v>0</v>
      </c>
      <c r="P72" s="1">
        <v>3</v>
      </c>
      <c r="AA72" s="1">
        <f>IF(P72=1,$O$3,IF(P72=2,$O$4,$O$5))</f>
        <v>0</v>
      </c>
    </row>
    <row r="73">
      <c r="A73" s="1" t="s">
        <v>171</v>
      </c>
      <c r="E73" s="27" t="s">
        <v>2985</v>
      </c>
    </row>
    <row r="74">
      <c r="A74" s="1" t="s">
        <v>172</v>
      </c>
    </row>
    <row r="75">
      <c r="A75" s="1" t="s">
        <v>173</v>
      </c>
      <c r="E75" s="27" t="s">
        <v>167</v>
      </c>
    </row>
    <row r="76">
      <c r="A76" s="1" t="s">
        <v>165</v>
      </c>
      <c r="B76" s="1">
        <v>16</v>
      </c>
      <c r="C76" s="26" t="s">
        <v>2986</v>
      </c>
      <c r="D76" t="s">
        <v>167</v>
      </c>
      <c r="E76" s="27" t="s">
        <v>2987</v>
      </c>
      <c r="F76" s="28" t="s">
        <v>184</v>
      </c>
      <c r="G76" s="29">
        <v>40</v>
      </c>
      <c r="H76" s="28">
        <v>0</v>
      </c>
      <c r="I76" s="30">
        <f>ROUND(G76*H76,P4)</f>
        <v>0</v>
      </c>
      <c r="L76" s="31">
        <v>0</v>
      </c>
      <c r="M76" s="24">
        <f>ROUND(G76*L76,P4)</f>
        <v>0</v>
      </c>
      <c r="N76" s="25" t="s">
        <v>170</v>
      </c>
      <c r="O76" s="32">
        <f>M76*AA76</f>
        <v>0</v>
      </c>
      <c r="P76" s="1">
        <v>3</v>
      </c>
      <c r="AA76" s="1">
        <f>IF(P76=1,$O$3,IF(P76=2,$O$4,$O$5))</f>
        <v>0</v>
      </c>
    </row>
    <row r="77">
      <c r="A77" s="1" t="s">
        <v>171</v>
      </c>
      <c r="E77" s="27" t="s">
        <v>2987</v>
      </c>
    </row>
    <row r="78">
      <c r="A78" s="1" t="s">
        <v>172</v>
      </c>
    </row>
    <row r="79">
      <c r="A79" s="1" t="s">
        <v>173</v>
      </c>
      <c r="E79" s="27" t="s">
        <v>167</v>
      </c>
    </row>
    <row r="80" ht="25.5">
      <c r="A80" s="1" t="s">
        <v>165</v>
      </c>
      <c r="B80" s="1">
        <v>22</v>
      </c>
      <c r="C80" s="26" t="s">
        <v>1645</v>
      </c>
      <c r="D80" t="s">
        <v>167</v>
      </c>
      <c r="E80" s="27" t="s">
        <v>1646</v>
      </c>
      <c r="F80" s="28" t="s">
        <v>184</v>
      </c>
      <c r="G80" s="29">
        <v>120</v>
      </c>
      <c r="H80" s="28">
        <v>0</v>
      </c>
      <c r="I80" s="30">
        <f>ROUND(G80*H80,P4)</f>
        <v>0</v>
      </c>
      <c r="L80" s="31">
        <v>0</v>
      </c>
      <c r="M80" s="24">
        <f>ROUND(G80*L80,P4)</f>
        <v>0</v>
      </c>
      <c r="N80" s="25" t="s">
        <v>185</v>
      </c>
      <c r="O80" s="32">
        <f>M80*AA80</f>
        <v>0</v>
      </c>
      <c r="P80" s="1">
        <v>3</v>
      </c>
      <c r="AA80" s="1">
        <f>IF(P80=1,$O$3,IF(P80=2,$O$4,$O$5))</f>
        <v>0</v>
      </c>
    </row>
    <row r="81" ht="25.5">
      <c r="A81" s="1" t="s">
        <v>171</v>
      </c>
      <c r="E81" s="27" t="s">
        <v>1646</v>
      </c>
    </row>
    <row r="82">
      <c r="A82" s="1" t="s">
        <v>172</v>
      </c>
    </row>
    <row r="83">
      <c r="A83" s="1" t="s">
        <v>173</v>
      </c>
      <c r="E83" s="27" t="s">
        <v>167</v>
      </c>
    </row>
    <row r="84">
      <c r="A84" s="1" t="s">
        <v>165</v>
      </c>
      <c r="B84" s="1">
        <v>17</v>
      </c>
      <c r="C84" s="26" t="s">
        <v>2988</v>
      </c>
      <c r="D84" t="s">
        <v>167</v>
      </c>
      <c r="E84" s="27" t="s">
        <v>1648</v>
      </c>
      <c r="F84" s="28" t="s">
        <v>184</v>
      </c>
      <c r="G84" s="29">
        <v>24</v>
      </c>
      <c r="H84" s="28">
        <v>0</v>
      </c>
      <c r="I84" s="30">
        <f>ROUND(G84*H84,P4)</f>
        <v>0</v>
      </c>
      <c r="L84" s="31">
        <v>0</v>
      </c>
      <c r="M84" s="24">
        <f>ROUND(G84*L84,P4)</f>
        <v>0</v>
      </c>
      <c r="N84" s="25" t="s">
        <v>170</v>
      </c>
      <c r="O84" s="32">
        <f>M84*AA84</f>
        <v>0</v>
      </c>
      <c r="P84" s="1">
        <v>3</v>
      </c>
      <c r="AA84" s="1">
        <f>IF(P84=1,$O$3,IF(P84=2,$O$4,$O$5))</f>
        <v>0</v>
      </c>
    </row>
    <row r="85">
      <c r="A85" s="1" t="s">
        <v>171</v>
      </c>
      <c r="E85" s="27" t="s">
        <v>1648</v>
      </c>
    </row>
    <row r="86">
      <c r="A86" s="1" t="s">
        <v>172</v>
      </c>
    </row>
    <row r="87">
      <c r="A87" s="1" t="s">
        <v>173</v>
      </c>
      <c r="E87" s="27" t="s">
        <v>167</v>
      </c>
    </row>
    <row r="88" ht="25.5">
      <c r="A88" s="1" t="s">
        <v>165</v>
      </c>
      <c r="B88" s="1">
        <v>23</v>
      </c>
      <c r="C88" s="26" t="s">
        <v>2989</v>
      </c>
      <c r="D88" t="s">
        <v>167</v>
      </c>
      <c r="E88" s="27" t="s">
        <v>2990</v>
      </c>
      <c r="F88" s="28" t="s">
        <v>184</v>
      </c>
      <c r="G88" s="29">
        <v>150</v>
      </c>
      <c r="H88" s="28">
        <v>0</v>
      </c>
      <c r="I88" s="30">
        <f>ROUND(G88*H88,P4)</f>
        <v>0</v>
      </c>
      <c r="L88" s="31">
        <v>0</v>
      </c>
      <c r="M88" s="24">
        <f>ROUND(G88*L88,P4)</f>
        <v>0</v>
      </c>
      <c r="N88" s="25" t="s">
        <v>185</v>
      </c>
      <c r="O88" s="32">
        <f>M88*AA88</f>
        <v>0</v>
      </c>
      <c r="P88" s="1">
        <v>3</v>
      </c>
      <c r="AA88" s="1">
        <f>IF(P88=1,$O$3,IF(P88=2,$O$4,$O$5))</f>
        <v>0</v>
      </c>
    </row>
    <row r="89" ht="25.5">
      <c r="A89" s="1" t="s">
        <v>171</v>
      </c>
      <c r="E89" s="27" t="s">
        <v>2990</v>
      </c>
    </row>
    <row r="90">
      <c r="A90" s="1" t="s">
        <v>172</v>
      </c>
    </row>
    <row r="91">
      <c r="A91" s="1" t="s">
        <v>173</v>
      </c>
      <c r="E91" s="27" t="s">
        <v>167</v>
      </c>
    </row>
    <row r="92" ht="25.5">
      <c r="A92" s="1" t="s">
        <v>165</v>
      </c>
      <c r="B92" s="1">
        <v>24</v>
      </c>
      <c r="C92" s="26" t="s">
        <v>2991</v>
      </c>
      <c r="D92" t="s">
        <v>167</v>
      </c>
      <c r="E92" s="27" t="s">
        <v>2992</v>
      </c>
      <c r="F92" s="28" t="s">
        <v>184</v>
      </c>
      <c r="G92" s="29">
        <v>200</v>
      </c>
      <c r="H92" s="28">
        <v>0</v>
      </c>
      <c r="I92" s="30">
        <f>ROUND(G92*H92,P4)</f>
        <v>0</v>
      </c>
      <c r="L92" s="31">
        <v>0</v>
      </c>
      <c r="M92" s="24">
        <f>ROUND(G92*L92,P4)</f>
        <v>0</v>
      </c>
      <c r="N92" s="25" t="s">
        <v>185</v>
      </c>
      <c r="O92" s="32">
        <f>M92*AA92</f>
        <v>0</v>
      </c>
      <c r="P92" s="1">
        <v>3</v>
      </c>
      <c r="AA92" s="1">
        <f>IF(P92=1,$O$3,IF(P92=2,$O$4,$O$5))</f>
        <v>0</v>
      </c>
    </row>
    <row r="93" ht="25.5">
      <c r="A93" s="1" t="s">
        <v>171</v>
      </c>
      <c r="E93" s="27" t="s">
        <v>2992</v>
      </c>
    </row>
    <row r="94">
      <c r="A94" s="1" t="s">
        <v>172</v>
      </c>
    </row>
    <row r="95">
      <c r="A95" s="1" t="s">
        <v>173</v>
      </c>
      <c r="E95" s="27" t="s">
        <v>167</v>
      </c>
    </row>
    <row r="96">
      <c r="A96" s="1" t="s">
        <v>165</v>
      </c>
      <c r="B96" s="1">
        <v>18</v>
      </c>
      <c r="C96" s="26" t="s">
        <v>2993</v>
      </c>
      <c r="D96" t="s">
        <v>167</v>
      </c>
      <c r="E96" s="27" t="s">
        <v>1652</v>
      </c>
      <c r="F96" s="28" t="s">
        <v>184</v>
      </c>
      <c r="G96" s="29">
        <v>24</v>
      </c>
      <c r="H96" s="28">
        <v>0</v>
      </c>
      <c r="I96" s="30">
        <f>ROUND(G96*H96,P4)</f>
        <v>0</v>
      </c>
      <c r="L96" s="31">
        <v>0</v>
      </c>
      <c r="M96" s="24">
        <f>ROUND(G96*L96,P4)</f>
        <v>0</v>
      </c>
      <c r="N96" s="25" t="s">
        <v>170</v>
      </c>
      <c r="O96" s="32">
        <f>M96*AA96</f>
        <v>0</v>
      </c>
      <c r="P96" s="1">
        <v>3</v>
      </c>
      <c r="AA96" s="1">
        <f>IF(P96=1,$O$3,IF(P96=2,$O$4,$O$5))</f>
        <v>0</v>
      </c>
    </row>
    <row r="97">
      <c r="A97" s="1" t="s">
        <v>171</v>
      </c>
      <c r="E97" s="27" t="s">
        <v>1652</v>
      </c>
    </row>
    <row r="98">
      <c r="A98" s="1" t="s">
        <v>172</v>
      </c>
    </row>
    <row r="99">
      <c r="A99" s="1" t="s">
        <v>173</v>
      </c>
      <c r="E99" s="27" t="s">
        <v>167</v>
      </c>
    </row>
    <row r="100">
      <c r="A100" s="1" t="s">
        <v>165</v>
      </c>
      <c r="B100" s="1">
        <v>25</v>
      </c>
      <c r="C100" s="26" t="s">
        <v>540</v>
      </c>
      <c r="D100" t="s">
        <v>167</v>
      </c>
      <c r="E100" s="27" t="s">
        <v>541</v>
      </c>
      <c r="F100" s="28" t="s">
        <v>184</v>
      </c>
      <c r="G100" s="29">
        <v>30</v>
      </c>
      <c r="H100" s="28">
        <v>0</v>
      </c>
      <c r="I100" s="30">
        <f>ROUND(G100*H100,P4)</f>
        <v>0</v>
      </c>
      <c r="L100" s="31">
        <v>0</v>
      </c>
      <c r="M100" s="24">
        <f>ROUND(G100*L100,P4)</f>
        <v>0</v>
      </c>
      <c r="N100" s="25" t="s">
        <v>185</v>
      </c>
      <c r="O100" s="32">
        <f>M100*AA100</f>
        <v>0</v>
      </c>
      <c r="P100" s="1">
        <v>3</v>
      </c>
      <c r="AA100" s="1">
        <f>IF(P100=1,$O$3,IF(P100=2,$O$4,$O$5))</f>
        <v>0</v>
      </c>
    </row>
    <row r="101">
      <c r="A101" s="1" t="s">
        <v>171</v>
      </c>
      <c r="E101" s="27" t="s">
        <v>541</v>
      </c>
    </row>
    <row r="102">
      <c r="A102" s="1" t="s">
        <v>172</v>
      </c>
    </row>
    <row r="103">
      <c r="A103" s="1" t="s">
        <v>173</v>
      </c>
      <c r="E103" s="27" t="s">
        <v>167</v>
      </c>
    </row>
    <row r="104">
      <c r="A104" s="1" t="s">
        <v>165</v>
      </c>
      <c r="B104" s="1">
        <v>19</v>
      </c>
      <c r="C104" s="26" t="s">
        <v>2994</v>
      </c>
      <c r="D104" t="s">
        <v>167</v>
      </c>
      <c r="E104" s="27" t="s">
        <v>1644</v>
      </c>
      <c r="F104" s="28" t="s">
        <v>184</v>
      </c>
      <c r="G104" s="29">
        <v>60</v>
      </c>
      <c r="H104" s="28">
        <v>0</v>
      </c>
      <c r="I104" s="30">
        <f>ROUND(G104*H104,P4)</f>
        <v>0</v>
      </c>
      <c r="L104" s="31">
        <v>0</v>
      </c>
      <c r="M104" s="24">
        <f>ROUND(G104*L104,P4)</f>
        <v>0</v>
      </c>
      <c r="N104" s="25" t="s">
        <v>170</v>
      </c>
      <c r="O104" s="32">
        <f>M104*AA104</f>
        <v>0</v>
      </c>
      <c r="P104" s="1">
        <v>3</v>
      </c>
      <c r="AA104" s="1">
        <f>IF(P104=1,$O$3,IF(P104=2,$O$4,$O$5))</f>
        <v>0</v>
      </c>
    </row>
    <row r="105">
      <c r="A105" s="1" t="s">
        <v>171</v>
      </c>
      <c r="E105" s="27" t="s">
        <v>1644</v>
      </c>
    </row>
    <row r="106">
      <c r="A106" s="1" t="s">
        <v>172</v>
      </c>
    </row>
    <row r="107">
      <c r="A107" s="1" t="s">
        <v>173</v>
      </c>
      <c r="E107" s="27" t="s">
        <v>167</v>
      </c>
    </row>
    <row r="108">
      <c r="A108" s="1" t="s">
        <v>165</v>
      </c>
      <c r="B108" s="1">
        <v>20</v>
      </c>
      <c r="C108" s="26" t="s">
        <v>2995</v>
      </c>
      <c r="D108" t="s">
        <v>167</v>
      </c>
      <c r="E108" s="27" t="s">
        <v>2996</v>
      </c>
      <c r="F108" s="28" t="s">
        <v>184</v>
      </c>
      <c r="G108" s="29">
        <v>100</v>
      </c>
      <c r="H108" s="28">
        <v>0</v>
      </c>
      <c r="I108" s="30">
        <f>ROUND(G108*H108,P4)</f>
        <v>0</v>
      </c>
      <c r="L108" s="31">
        <v>0</v>
      </c>
      <c r="M108" s="24">
        <f>ROUND(G108*L108,P4)</f>
        <v>0</v>
      </c>
      <c r="N108" s="25" t="s">
        <v>170</v>
      </c>
      <c r="O108" s="32">
        <f>M108*AA108</f>
        <v>0</v>
      </c>
      <c r="P108" s="1">
        <v>3</v>
      </c>
      <c r="AA108" s="1">
        <f>IF(P108=1,$O$3,IF(P108=2,$O$4,$O$5))</f>
        <v>0</v>
      </c>
    </row>
    <row r="109">
      <c r="A109" s="1" t="s">
        <v>171</v>
      </c>
      <c r="E109" s="27" t="s">
        <v>2996</v>
      </c>
    </row>
    <row r="110">
      <c r="A110" s="1" t="s">
        <v>172</v>
      </c>
    </row>
    <row r="111">
      <c r="A111" s="1" t="s">
        <v>173</v>
      </c>
      <c r="E111" s="27" t="s">
        <v>167</v>
      </c>
    </row>
    <row r="112">
      <c r="A112" s="1" t="s">
        <v>165</v>
      </c>
      <c r="B112" s="1">
        <v>21</v>
      </c>
      <c r="C112" s="26" t="s">
        <v>2997</v>
      </c>
      <c r="D112" t="s">
        <v>167</v>
      </c>
      <c r="E112" s="27" t="s">
        <v>2998</v>
      </c>
      <c r="F112" s="28" t="s">
        <v>184</v>
      </c>
      <c r="G112" s="29">
        <v>140</v>
      </c>
      <c r="H112" s="28">
        <v>0</v>
      </c>
      <c r="I112" s="30">
        <f>ROUND(G112*H112,P4)</f>
        <v>0</v>
      </c>
      <c r="L112" s="31">
        <v>0</v>
      </c>
      <c r="M112" s="24">
        <f>ROUND(G112*L112,P4)</f>
        <v>0</v>
      </c>
      <c r="N112" s="25" t="s">
        <v>170</v>
      </c>
      <c r="O112" s="32">
        <f>M112*AA112</f>
        <v>0</v>
      </c>
      <c r="P112" s="1">
        <v>3</v>
      </c>
      <c r="AA112" s="1">
        <f>IF(P112=1,$O$3,IF(P112=2,$O$4,$O$5))</f>
        <v>0</v>
      </c>
    </row>
    <row r="113">
      <c r="A113" s="1" t="s">
        <v>171</v>
      </c>
      <c r="E113" s="27" t="s">
        <v>2998</v>
      </c>
    </row>
    <row r="114">
      <c r="A114" s="1" t="s">
        <v>172</v>
      </c>
    </row>
    <row r="115">
      <c r="A115" s="1" t="s">
        <v>173</v>
      </c>
      <c r="E115" s="27" t="s">
        <v>167</v>
      </c>
    </row>
  </sheetData>
  <sheetProtection sheet="1" objects="1" scenarios="1" spinCount="100000" saltValue="V02GyG8bHapigs1FRlOegg6KY9h256E1VIpxqpNX54IT7Y+I2LzzZynqA/mYmNybKGq9xMQQHrAx4+EcDiW1/Q==" hashValue="/J5ibjSdwnPfDeileLaQvB1kqApMQjoffgOen2d8pV2IE32cK4l/r1cO45RVI0qs59pjrbXrqAspdhSDHbg9O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COUNTIFS(L8:L241,"=0",A8:A241,"P")+COUNTIFS(L8:L241,"",A8:A241,"P")+SUM(Q8:Q241)</f>
        <v>0</v>
      </c>
    </row>
    <row r="8">
      <c r="A8" s="1" t="s">
        <v>160</v>
      </c>
      <c r="C8" s="22" t="s">
        <v>2999</v>
      </c>
      <c r="E8" s="23" t="s">
        <v>73</v>
      </c>
      <c r="L8" s="24">
        <f>L9+L26+L35+L132+L165+L190+L219+L232</f>
        <v>0</v>
      </c>
      <c r="M8" s="24">
        <f>M9+M26+M35+M132+M165+M190+M219+M232</f>
        <v>0</v>
      </c>
      <c r="N8" s="25"/>
    </row>
    <row r="9">
      <c r="A9" s="1" t="s">
        <v>162</v>
      </c>
      <c r="C9" s="22" t="s">
        <v>197</v>
      </c>
      <c r="E9" s="23" t="s">
        <v>198</v>
      </c>
      <c r="L9" s="24">
        <f>SUMIFS(L10:L25,A10:A25,"P")</f>
        <v>0</v>
      </c>
      <c r="M9" s="24">
        <f>SUMIFS(M10:M25,A10:A25,"P")</f>
        <v>0</v>
      </c>
      <c r="N9" s="25"/>
    </row>
    <row r="10" ht="25.5">
      <c r="A10" s="1" t="s">
        <v>165</v>
      </c>
      <c r="B10" s="1">
        <v>1</v>
      </c>
      <c r="C10" s="26" t="s">
        <v>1837</v>
      </c>
      <c r="D10" t="s">
        <v>167</v>
      </c>
      <c r="E10" s="27" t="s">
        <v>1838</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1838</v>
      </c>
    </row>
    <row r="12">
      <c r="A12" s="1" t="s">
        <v>172</v>
      </c>
    </row>
    <row r="13">
      <c r="A13" s="1" t="s">
        <v>173</v>
      </c>
      <c r="E13" s="27" t="s">
        <v>167</v>
      </c>
    </row>
    <row r="14" ht="25.5">
      <c r="A14" s="1" t="s">
        <v>165</v>
      </c>
      <c r="B14" s="1">
        <v>2</v>
      </c>
      <c r="C14" s="26" t="s">
        <v>1839</v>
      </c>
      <c r="D14" t="s">
        <v>167</v>
      </c>
      <c r="E14" s="27" t="s">
        <v>1840</v>
      </c>
      <c r="F14" s="28" t="s">
        <v>201</v>
      </c>
      <c r="G14" s="29">
        <v>1</v>
      </c>
      <c r="H14" s="28">
        <v>0</v>
      </c>
      <c r="I14" s="30">
        <f>ROUND(G14*H14,P4)</f>
        <v>0</v>
      </c>
      <c r="L14" s="31">
        <v>0</v>
      </c>
      <c r="M14" s="24">
        <f>ROUND(G14*L14,P4)</f>
        <v>0</v>
      </c>
      <c r="N14" s="25" t="s">
        <v>185</v>
      </c>
      <c r="O14" s="32">
        <f>M14*AA14</f>
        <v>0</v>
      </c>
      <c r="P14" s="1">
        <v>3</v>
      </c>
      <c r="AA14" s="1">
        <f>IF(P14=1,$O$3,IF(P14=2,$O$4,$O$5))</f>
        <v>0</v>
      </c>
    </row>
    <row r="15" ht="38.25">
      <c r="A15" s="1" t="s">
        <v>171</v>
      </c>
      <c r="E15" s="27" t="s">
        <v>1841</v>
      </c>
    </row>
    <row r="16">
      <c r="A16" s="1" t="s">
        <v>172</v>
      </c>
    </row>
    <row r="17">
      <c r="A17" s="1" t="s">
        <v>173</v>
      </c>
      <c r="E17" s="27" t="s">
        <v>167</v>
      </c>
    </row>
    <row r="18" ht="25.5">
      <c r="A18" s="1" t="s">
        <v>165</v>
      </c>
      <c r="B18" s="1">
        <v>3</v>
      </c>
      <c r="C18" s="26" t="s">
        <v>205</v>
      </c>
      <c r="D18" t="s">
        <v>167</v>
      </c>
      <c r="E18" s="27" t="s">
        <v>206</v>
      </c>
      <c r="F18" s="28" t="s">
        <v>201</v>
      </c>
      <c r="G18" s="29">
        <v>1</v>
      </c>
      <c r="H18" s="28">
        <v>0</v>
      </c>
      <c r="I18" s="30">
        <f>ROUND(G18*H18,P4)</f>
        <v>0</v>
      </c>
      <c r="L18" s="31">
        <v>0</v>
      </c>
      <c r="M18" s="24">
        <f>ROUND(G18*L18,P4)</f>
        <v>0</v>
      </c>
      <c r="N18" s="25" t="s">
        <v>185</v>
      </c>
      <c r="O18" s="32">
        <f>M18*AA18</f>
        <v>0</v>
      </c>
      <c r="P18" s="1">
        <v>3</v>
      </c>
      <c r="AA18" s="1">
        <f>IF(P18=1,$O$3,IF(P18=2,$O$4,$O$5))</f>
        <v>0</v>
      </c>
    </row>
    <row r="19" ht="51">
      <c r="A19" s="1" t="s">
        <v>171</v>
      </c>
      <c r="E19" s="27" t="s">
        <v>207</v>
      </c>
    </row>
    <row r="20">
      <c r="A20" s="1" t="s">
        <v>172</v>
      </c>
    </row>
    <row r="21">
      <c r="A21" s="1" t="s">
        <v>173</v>
      </c>
      <c r="E21" s="27" t="s">
        <v>167</v>
      </c>
    </row>
    <row r="22" ht="25.5">
      <c r="A22" s="1" t="s">
        <v>165</v>
      </c>
      <c r="B22" s="1">
        <v>4</v>
      </c>
      <c r="C22" s="26" t="s">
        <v>1845</v>
      </c>
      <c r="D22" t="s">
        <v>167</v>
      </c>
      <c r="E22" s="27" t="s">
        <v>206</v>
      </c>
      <c r="F22" s="28" t="s">
        <v>201</v>
      </c>
      <c r="G22" s="29">
        <v>1</v>
      </c>
      <c r="H22" s="28">
        <v>0</v>
      </c>
      <c r="I22" s="30">
        <f>ROUND(G22*H22,P4)</f>
        <v>0</v>
      </c>
      <c r="L22" s="31">
        <v>0</v>
      </c>
      <c r="M22" s="24">
        <f>ROUND(G22*L22,P4)</f>
        <v>0</v>
      </c>
      <c r="N22" s="25" t="s">
        <v>185</v>
      </c>
      <c r="O22" s="32">
        <f>M22*AA22</f>
        <v>0</v>
      </c>
      <c r="P22" s="1">
        <v>3</v>
      </c>
      <c r="AA22" s="1">
        <f>IF(P22=1,$O$3,IF(P22=2,$O$4,$O$5))</f>
        <v>0</v>
      </c>
    </row>
    <row r="23" ht="51">
      <c r="A23" s="1" t="s">
        <v>171</v>
      </c>
      <c r="E23" s="27" t="s">
        <v>3000</v>
      </c>
    </row>
    <row r="24">
      <c r="A24" s="1" t="s">
        <v>172</v>
      </c>
    </row>
    <row r="25">
      <c r="A25" s="1" t="s">
        <v>173</v>
      </c>
      <c r="E25" s="27" t="s">
        <v>167</v>
      </c>
    </row>
    <row r="26">
      <c r="A26" s="1" t="s">
        <v>162</v>
      </c>
      <c r="C26" s="22" t="s">
        <v>218</v>
      </c>
      <c r="E26" s="23" t="s">
        <v>219</v>
      </c>
      <c r="L26" s="24">
        <f>SUMIFS(L27:L34,A27:A34,"P")</f>
        <v>0</v>
      </c>
      <c r="M26" s="24">
        <f>SUMIFS(M27:M34,A27:A34,"P")</f>
        <v>0</v>
      </c>
      <c r="N26" s="25"/>
    </row>
    <row r="27">
      <c r="A27" s="1" t="s">
        <v>165</v>
      </c>
      <c r="B27" s="1">
        <v>6</v>
      </c>
      <c r="C27" s="26" t="s">
        <v>220</v>
      </c>
      <c r="D27" t="s">
        <v>167</v>
      </c>
      <c r="E27" s="27" t="s">
        <v>221</v>
      </c>
      <c r="F27" s="28" t="s">
        <v>192</v>
      </c>
      <c r="G27" s="29">
        <v>165</v>
      </c>
      <c r="H27" s="28">
        <v>0</v>
      </c>
      <c r="I27" s="30">
        <f>ROUND(G27*H27,P4)</f>
        <v>0</v>
      </c>
      <c r="L27" s="31">
        <v>0</v>
      </c>
      <c r="M27" s="24">
        <f>ROUND(G27*L27,P4)</f>
        <v>0</v>
      </c>
      <c r="N27" s="25" t="s">
        <v>170</v>
      </c>
      <c r="O27" s="32">
        <f>M27*AA27</f>
        <v>0</v>
      </c>
      <c r="P27" s="1">
        <v>3</v>
      </c>
      <c r="AA27" s="1">
        <f>IF(P27=1,$O$3,IF(P27=2,$O$4,$O$5))</f>
        <v>0</v>
      </c>
    </row>
    <row r="28">
      <c r="A28" s="1" t="s">
        <v>171</v>
      </c>
      <c r="E28" s="27" t="s">
        <v>221</v>
      </c>
    </row>
    <row r="29">
      <c r="A29" s="1" t="s">
        <v>172</v>
      </c>
    </row>
    <row r="30">
      <c r="A30" s="1" t="s">
        <v>173</v>
      </c>
      <c r="E30" s="27" t="s">
        <v>167</v>
      </c>
    </row>
    <row r="31">
      <c r="A31" s="1" t="s">
        <v>165</v>
      </c>
      <c r="B31" s="1">
        <v>5</v>
      </c>
      <c r="C31" s="26" t="s">
        <v>222</v>
      </c>
      <c r="D31" t="s">
        <v>167</v>
      </c>
      <c r="E31" s="27" t="s">
        <v>223</v>
      </c>
      <c r="F31" s="28" t="s">
        <v>192</v>
      </c>
      <c r="G31" s="29">
        <v>165</v>
      </c>
      <c r="H31" s="28">
        <v>0</v>
      </c>
      <c r="I31" s="30">
        <f>ROUND(G31*H31,P4)</f>
        <v>0</v>
      </c>
      <c r="L31" s="31">
        <v>0</v>
      </c>
      <c r="M31" s="24">
        <f>ROUND(G31*L31,P4)</f>
        <v>0</v>
      </c>
      <c r="N31" s="25" t="s">
        <v>185</v>
      </c>
      <c r="O31" s="32">
        <f>M31*AA31</f>
        <v>0</v>
      </c>
      <c r="P31" s="1">
        <v>3</v>
      </c>
      <c r="AA31" s="1">
        <f>IF(P31=1,$O$3,IF(P31=2,$O$4,$O$5))</f>
        <v>0</v>
      </c>
    </row>
    <row r="32">
      <c r="A32" s="1" t="s">
        <v>171</v>
      </c>
      <c r="E32" s="27" t="s">
        <v>223</v>
      </c>
    </row>
    <row r="33">
      <c r="A33" s="1" t="s">
        <v>172</v>
      </c>
    </row>
    <row r="34">
      <c r="A34" s="1" t="s">
        <v>173</v>
      </c>
      <c r="E34" s="27" t="s">
        <v>167</v>
      </c>
    </row>
    <row r="35">
      <c r="A35" s="1" t="s">
        <v>162</v>
      </c>
      <c r="C35" s="22" t="s">
        <v>224</v>
      </c>
      <c r="E35" s="23" t="s">
        <v>225</v>
      </c>
      <c r="L35" s="24">
        <f>SUMIFS(L36:L131,A36:A131,"P")</f>
        <v>0</v>
      </c>
      <c r="M35" s="24">
        <f>SUMIFS(M36:M131,A36:A131,"P")</f>
        <v>0</v>
      </c>
      <c r="N35" s="25"/>
    </row>
    <row r="36">
      <c r="A36" s="1" t="s">
        <v>165</v>
      </c>
      <c r="B36" s="1">
        <v>30</v>
      </c>
      <c r="C36" s="26" t="s">
        <v>226</v>
      </c>
      <c r="D36" t="s">
        <v>167</v>
      </c>
      <c r="E36" s="27" t="s">
        <v>227</v>
      </c>
      <c r="F36" s="28" t="s">
        <v>228</v>
      </c>
      <c r="G36" s="29">
        <v>80</v>
      </c>
      <c r="H36" s="28">
        <v>0</v>
      </c>
      <c r="I36" s="30">
        <f>ROUND(G36*H36,P4)</f>
        <v>0</v>
      </c>
      <c r="L36" s="31">
        <v>0</v>
      </c>
      <c r="M36" s="24">
        <f>ROUND(G36*L36,P4)</f>
        <v>0</v>
      </c>
      <c r="N36" s="25" t="s">
        <v>170</v>
      </c>
      <c r="O36" s="32">
        <f>M36*AA36</f>
        <v>0</v>
      </c>
      <c r="P36" s="1">
        <v>3</v>
      </c>
      <c r="AA36" s="1">
        <f>IF(P36=1,$O$3,IF(P36=2,$O$4,$O$5))</f>
        <v>0</v>
      </c>
    </row>
    <row r="37">
      <c r="A37" s="1" t="s">
        <v>171</v>
      </c>
      <c r="E37" s="27" t="s">
        <v>227</v>
      </c>
    </row>
    <row r="38">
      <c r="A38" s="1" t="s">
        <v>172</v>
      </c>
    </row>
    <row r="39">
      <c r="A39" s="1" t="s">
        <v>173</v>
      </c>
      <c r="E39" s="27" t="s">
        <v>167</v>
      </c>
    </row>
    <row r="40">
      <c r="A40" s="1" t="s">
        <v>165</v>
      </c>
      <c r="B40" s="1">
        <v>9</v>
      </c>
      <c r="C40" s="26" t="s">
        <v>3001</v>
      </c>
      <c r="D40" t="s">
        <v>167</v>
      </c>
      <c r="E40" s="27" t="s">
        <v>3002</v>
      </c>
      <c r="F40" s="28" t="s">
        <v>192</v>
      </c>
      <c r="G40" s="29">
        <v>50</v>
      </c>
      <c r="H40" s="28">
        <v>0.00173</v>
      </c>
      <c r="I40" s="30">
        <f>ROUND(G40*H40,P4)</f>
        <v>0</v>
      </c>
      <c r="L40" s="31">
        <v>0</v>
      </c>
      <c r="M40" s="24">
        <f>ROUND(G40*L40,P4)</f>
        <v>0</v>
      </c>
      <c r="N40" s="25" t="s">
        <v>185</v>
      </c>
      <c r="O40" s="32">
        <f>M40*AA40</f>
        <v>0</v>
      </c>
      <c r="P40" s="1">
        <v>3</v>
      </c>
      <c r="AA40" s="1">
        <f>IF(P40=1,$O$3,IF(P40=2,$O$4,$O$5))</f>
        <v>0</v>
      </c>
    </row>
    <row r="41">
      <c r="A41" s="1" t="s">
        <v>171</v>
      </c>
      <c r="E41" s="27" t="s">
        <v>3002</v>
      </c>
    </row>
    <row r="42">
      <c r="A42" s="1" t="s">
        <v>172</v>
      </c>
    </row>
    <row r="43">
      <c r="A43" s="1" t="s">
        <v>173</v>
      </c>
      <c r="E43" s="27" t="s">
        <v>167</v>
      </c>
    </row>
    <row r="44">
      <c r="A44" s="1" t="s">
        <v>165</v>
      </c>
      <c r="B44" s="1">
        <v>10</v>
      </c>
      <c r="C44" s="26" t="s">
        <v>229</v>
      </c>
      <c r="D44" t="s">
        <v>167</v>
      </c>
      <c r="E44" s="27" t="s">
        <v>230</v>
      </c>
      <c r="F44" s="28" t="s">
        <v>192</v>
      </c>
      <c r="G44" s="29">
        <v>50</v>
      </c>
      <c r="H44" s="28">
        <v>0.0019400000000000001</v>
      </c>
      <c r="I44" s="30">
        <f>ROUND(G44*H44,P4)</f>
        <v>0</v>
      </c>
      <c r="L44" s="31">
        <v>0</v>
      </c>
      <c r="M44" s="24">
        <f>ROUND(G44*L44,P4)</f>
        <v>0</v>
      </c>
      <c r="N44" s="25" t="s">
        <v>185</v>
      </c>
      <c r="O44" s="32">
        <f>M44*AA44</f>
        <v>0</v>
      </c>
      <c r="P44" s="1">
        <v>3</v>
      </c>
      <c r="AA44" s="1">
        <f>IF(P44=1,$O$3,IF(P44=2,$O$4,$O$5))</f>
        <v>0</v>
      </c>
    </row>
    <row r="45">
      <c r="A45" s="1" t="s">
        <v>171</v>
      </c>
      <c r="E45" s="27" t="s">
        <v>230</v>
      </c>
    </row>
    <row r="46">
      <c r="A46" s="1" t="s">
        <v>172</v>
      </c>
    </row>
    <row r="47">
      <c r="A47" s="1" t="s">
        <v>173</v>
      </c>
      <c r="E47" s="27" t="s">
        <v>167</v>
      </c>
    </row>
    <row r="48">
      <c r="A48" s="1" t="s">
        <v>165</v>
      </c>
      <c r="B48" s="1">
        <v>28</v>
      </c>
      <c r="C48" s="26" t="s">
        <v>425</v>
      </c>
      <c r="D48" t="s">
        <v>167</v>
      </c>
      <c r="E48" s="27" t="s">
        <v>3003</v>
      </c>
      <c r="F48" s="28" t="s">
        <v>424</v>
      </c>
      <c r="G48" s="29">
        <v>2</v>
      </c>
      <c r="H48" s="28">
        <v>0</v>
      </c>
      <c r="I48" s="30">
        <f>ROUND(G48*H48,P4)</f>
        <v>0</v>
      </c>
      <c r="L48" s="31">
        <v>0</v>
      </c>
      <c r="M48" s="24">
        <f>ROUND(G48*L48,P4)</f>
        <v>0</v>
      </c>
      <c r="N48" s="25" t="s">
        <v>185</v>
      </c>
      <c r="O48" s="32">
        <f>M48*AA48</f>
        <v>0</v>
      </c>
      <c r="P48" s="1">
        <v>3</v>
      </c>
      <c r="AA48" s="1">
        <f>IF(P48=1,$O$3,IF(P48=2,$O$4,$O$5))</f>
        <v>0</v>
      </c>
    </row>
    <row r="49">
      <c r="A49" s="1" t="s">
        <v>171</v>
      </c>
      <c r="E49" s="27" t="s">
        <v>3003</v>
      </c>
    </row>
    <row r="50">
      <c r="A50" s="1" t="s">
        <v>172</v>
      </c>
    </row>
    <row r="51">
      <c r="A51" s="1" t="s">
        <v>173</v>
      </c>
      <c r="E51" s="27" t="s">
        <v>167</v>
      </c>
    </row>
    <row r="52">
      <c r="A52" s="1" t="s">
        <v>165</v>
      </c>
      <c r="B52" s="1">
        <v>29</v>
      </c>
      <c r="C52" s="26" t="s">
        <v>3004</v>
      </c>
      <c r="D52" t="s">
        <v>167</v>
      </c>
      <c r="E52" s="27" t="s">
        <v>3005</v>
      </c>
      <c r="F52" s="28" t="s">
        <v>424</v>
      </c>
      <c r="G52" s="29">
        <v>2</v>
      </c>
      <c r="H52" s="28">
        <v>0</v>
      </c>
      <c r="I52" s="30">
        <f>ROUND(G52*H52,P4)</f>
        <v>0</v>
      </c>
      <c r="L52" s="31">
        <v>0</v>
      </c>
      <c r="M52" s="24">
        <f>ROUND(G52*L52,P4)</f>
        <v>0</v>
      </c>
      <c r="N52" s="25" t="s">
        <v>185</v>
      </c>
      <c r="O52" s="32">
        <f>M52*AA52</f>
        <v>0</v>
      </c>
      <c r="P52" s="1">
        <v>3</v>
      </c>
      <c r="AA52" s="1">
        <f>IF(P52=1,$O$3,IF(P52=2,$O$4,$O$5))</f>
        <v>0</v>
      </c>
    </row>
    <row r="53">
      <c r="A53" s="1" t="s">
        <v>171</v>
      </c>
      <c r="E53" s="27" t="s">
        <v>3005</v>
      </c>
    </row>
    <row r="54">
      <c r="A54" s="1" t="s">
        <v>172</v>
      </c>
    </row>
    <row r="55">
      <c r="A55" s="1" t="s">
        <v>173</v>
      </c>
      <c r="E55" s="27" t="s">
        <v>167</v>
      </c>
    </row>
    <row r="56">
      <c r="A56" s="1" t="s">
        <v>165</v>
      </c>
      <c r="B56" s="1">
        <v>24</v>
      </c>
      <c r="C56" s="26" t="s">
        <v>3006</v>
      </c>
      <c r="D56" t="s">
        <v>167</v>
      </c>
      <c r="E56" s="27" t="s">
        <v>3007</v>
      </c>
      <c r="F56" s="28" t="s">
        <v>201</v>
      </c>
      <c r="G56" s="29">
        <v>28</v>
      </c>
      <c r="H56" s="28">
        <v>0</v>
      </c>
      <c r="I56" s="30">
        <f>ROUND(G56*H56,P4)</f>
        <v>0</v>
      </c>
      <c r="L56" s="31">
        <v>0</v>
      </c>
      <c r="M56" s="24">
        <f>ROUND(G56*L56,P4)</f>
        <v>0</v>
      </c>
      <c r="N56" s="25" t="s">
        <v>185</v>
      </c>
      <c r="O56" s="32">
        <f>M56*AA56</f>
        <v>0</v>
      </c>
      <c r="P56" s="1">
        <v>3</v>
      </c>
      <c r="AA56" s="1">
        <f>IF(P56=1,$O$3,IF(P56=2,$O$4,$O$5))</f>
        <v>0</v>
      </c>
    </row>
    <row r="57">
      <c r="A57" s="1" t="s">
        <v>171</v>
      </c>
      <c r="E57" s="27" t="s">
        <v>3007</v>
      </c>
    </row>
    <row r="58">
      <c r="A58" s="1" t="s">
        <v>172</v>
      </c>
    </row>
    <row r="59">
      <c r="A59" s="1" t="s">
        <v>173</v>
      </c>
      <c r="E59" s="27" t="s">
        <v>167</v>
      </c>
    </row>
    <row r="60">
      <c r="A60" s="1" t="s">
        <v>165</v>
      </c>
      <c r="B60" s="1">
        <v>13</v>
      </c>
      <c r="C60" s="26" t="s">
        <v>3008</v>
      </c>
      <c r="D60" t="s">
        <v>167</v>
      </c>
      <c r="E60" s="27" t="s">
        <v>3009</v>
      </c>
      <c r="F60" s="28" t="s">
        <v>192</v>
      </c>
      <c r="G60" s="29">
        <v>20</v>
      </c>
      <c r="H60" s="28">
        <v>0.00068999999999999997</v>
      </c>
      <c r="I60" s="30">
        <f>ROUND(G60*H60,P4)</f>
        <v>0</v>
      </c>
      <c r="L60" s="31">
        <v>0</v>
      </c>
      <c r="M60" s="24">
        <f>ROUND(G60*L60,P4)</f>
        <v>0</v>
      </c>
      <c r="N60" s="25" t="s">
        <v>185</v>
      </c>
      <c r="O60" s="32">
        <f>M60*AA60</f>
        <v>0</v>
      </c>
      <c r="P60" s="1">
        <v>3</v>
      </c>
      <c r="AA60" s="1">
        <f>IF(P60=1,$O$3,IF(P60=2,$O$4,$O$5))</f>
        <v>0</v>
      </c>
    </row>
    <row r="61">
      <c r="A61" s="1" t="s">
        <v>171</v>
      </c>
      <c r="E61" s="27" t="s">
        <v>3009</v>
      </c>
    </row>
    <row r="62">
      <c r="A62" s="1" t="s">
        <v>172</v>
      </c>
    </row>
    <row r="63">
      <c r="A63" s="1" t="s">
        <v>173</v>
      </c>
      <c r="E63" s="27" t="s">
        <v>167</v>
      </c>
    </row>
    <row r="64" ht="25.5">
      <c r="A64" s="1" t="s">
        <v>165</v>
      </c>
      <c r="B64" s="1">
        <v>22</v>
      </c>
      <c r="C64" s="26" t="s">
        <v>237</v>
      </c>
      <c r="D64" t="s">
        <v>167</v>
      </c>
      <c r="E64" s="27" t="s">
        <v>3010</v>
      </c>
      <c r="F64" s="28" t="s">
        <v>201</v>
      </c>
      <c r="G64" s="29">
        <v>36</v>
      </c>
      <c r="H64" s="28">
        <v>0</v>
      </c>
      <c r="I64" s="30">
        <f>ROUND(G64*H64,P4)</f>
        <v>0</v>
      </c>
      <c r="L64" s="31">
        <v>0</v>
      </c>
      <c r="M64" s="24">
        <f>ROUND(G64*L64,P4)</f>
        <v>0</v>
      </c>
      <c r="N64" s="25" t="s">
        <v>170</v>
      </c>
      <c r="O64" s="32">
        <f>M64*AA64</f>
        <v>0</v>
      </c>
      <c r="P64" s="1">
        <v>3</v>
      </c>
      <c r="AA64" s="1">
        <f>IF(P64=1,$O$3,IF(P64=2,$O$4,$O$5))</f>
        <v>0</v>
      </c>
    </row>
    <row r="65" ht="25.5">
      <c r="A65" s="1" t="s">
        <v>171</v>
      </c>
      <c r="E65" s="27" t="s">
        <v>3010</v>
      </c>
    </row>
    <row r="66">
      <c r="A66" s="1" t="s">
        <v>172</v>
      </c>
    </row>
    <row r="67">
      <c r="A67" s="1" t="s">
        <v>173</v>
      </c>
      <c r="E67" s="27" t="s">
        <v>167</v>
      </c>
    </row>
    <row r="68">
      <c r="A68" s="1" t="s">
        <v>165</v>
      </c>
      <c r="B68" s="1">
        <v>15</v>
      </c>
      <c r="C68" s="26" t="s">
        <v>3011</v>
      </c>
      <c r="D68" t="s">
        <v>167</v>
      </c>
      <c r="E68" s="27" t="s">
        <v>3012</v>
      </c>
      <c r="F68" s="28" t="s">
        <v>192</v>
      </c>
      <c r="G68" s="29">
        <v>84</v>
      </c>
      <c r="H68" s="28">
        <v>0</v>
      </c>
      <c r="I68" s="30">
        <f>ROUND(G68*H68,P4)</f>
        <v>0</v>
      </c>
      <c r="L68" s="31">
        <v>0</v>
      </c>
      <c r="M68" s="24">
        <f>ROUND(G68*L68,P4)</f>
        <v>0</v>
      </c>
      <c r="N68" s="25" t="s">
        <v>170</v>
      </c>
      <c r="O68" s="32">
        <f>M68*AA68</f>
        <v>0</v>
      </c>
      <c r="P68" s="1">
        <v>3</v>
      </c>
      <c r="AA68" s="1">
        <f>IF(P68=1,$O$3,IF(P68=2,$O$4,$O$5))</f>
        <v>0</v>
      </c>
    </row>
    <row r="69">
      <c r="A69" s="1" t="s">
        <v>171</v>
      </c>
      <c r="E69" s="27" t="s">
        <v>3012</v>
      </c>
    </row>
    <row r="70">
      <c r="A70" s="1" t="s">
        <v>172</v>
      </c>
    </row>
    <row r="71">
      <c r="A71" s="1" t="s">
        <v>173</v>
      </c>
      <c r="E71" s="27" t="s">
        <v>167</v>
      </c>
    </row>
    <row r="72">
      <c r="A72" s="1" t="s">
        <v>165</v>
      </c>
      <c r="B72" s="1">
        <v>17</v>
      </c>
      <c r="C72" s="26" t="s">
        <v>3013</v>
      </c>
      <c r="D72" t="s">
        <v>167</v>
      </c>
      <c r="E72" s="27" t="s">
        <v>3014</v>
      </c>
      <c r="F72" s="28" t="s">
        <v>192</v>
      </c>
      <c r="G72" s="29">
        <v>120</v>
      </c>
      <c r="H72" s="28">
        <v>0</v>
      </c>
      <c r="I72" s="30">
        <f>ROUND(G72*H72,P4)</f>
        <v>0</v>
      </c>
      <c r="L72" s="31">
        <v>0</v>
      </c>
      <c r="M72" s="24">
        <f>ROUND(G72*L72,P4)</f>
        <v>0</v>
      </c>
      <c r="N72" s="25" t="s">
        <v>170</v>
      </c>
      <c r="O72" s="32">
        <f>M72*AA72</f>
        <v>0</v>
      </c>
      <c r="P72" s="1">
        <v>3</v>
      </c>
      <c r="AA72" s="1">
        <f>IF(P72=1,$O$3,IF(P72=2,$O$4,$O$5))</f>
        <v>0</v>
      </c>
    </row>
    <row r="73">
      <c r="A73" s="1" t="s">
        <v>171</v>
      </c>
      <c r="E73" s="27" t="s">
        <v>3014</v>
      </c>
    </row>
    <row r="74">
      <c r="A74" s="1" t="s">
        <v>172</v>
      </c>
    </row>
    <row r="75">
      <c r="A75" s="1" t="s">
        <v>173</v>
      </c>
      <c r="E75" s="27" t="s">
        <v>167</v>
      </c>
    </row>
    <row r="76">
      <c r="A76" s="1" t="s">
        <v>165</v>
      </c>
      <c r="B76" s="1">
        <v>19</v>
      </c>
      <c r="C76" s="26" t="s">
        <v>3015</v>
      </c>
      <c r="D76" t="s">
        <v>167</v>
      </c>
      <c r="E76" s="27" t="s">
        <v>3016</v>
      </c>
      <c r="F76" s="28" t="s">
        <v>192</v>
      </c>
      <c r="G76" s="29">
        <v>108</v>
      </c>
      <c r="H76" s="28">
        <v>0</v>
      </c>
      <c r="I76" s="30">
        <f>ROUND(G76*H76,P4)</f>
        <v>0</v>
      </c>
      <c r="L76" s="31">
        <v>0</v>
      </c>
      <c r="M76" s="24">
        <f>ROUND(G76*L76,P4)</f>
        <v>0</v>
      </c>
      <c r="N76" s="25" t="s">
        <v>170</v>
      </c>
      <c r="O76" s="32">
        <f>M76*AA76</f>
        <v>0</v>
      </c>
      <c r="P76" s="1">
        <v>3</v>
      </c>
      <c r="AA76" s="1">
        <f>IF(P76=1,$O$3,IF(P76=2,$O$4,$O$5))</f>
        <v>0</v>
      </c>
    </row>
    <row r="77">
      <c r="A77" s="1" t="s">
        <v>171</v>
      </c>
      <c r="E77" s="27" t="s">
        <v>3016</v>
      </c>
    </row>
    <row r="78">
      <c r="A78" s="1" t="s">
        <v>172</v>
      </c>
    </row>
    <row r="79">
      <c r="A79" s="1" t="s">
        <v>173</v>
      </c>
      <c r="E79" s="27" t="s">
        <v>167</v>
      </c>
    </row>
    <row r="80" ht="25.5">
      <c r="A80" s="1" t="s">
        <v>165</v>
      </c>
      <c r="B80" s="1">
        <v>7</v>
      </c>
      <c r="C80" s="26" t="s">
        <v>3017</v>
      </c>
      <c r="D80" t="s">
        <v>167</v>
      </c>
      <c r="E80" s="27" t="s">
        <v>3018</v>
      </c>
      <c r="F80" s="28" t="s">
        <v>201</v>
      </c>
      <c r="G80" s="29">
        <v>16</v>
      </c>
      <c r="H80" s="28">
        <v>0</v>
      </c>
      <c r="I80" s="30">
        <f>ROUND(G80*H80,P4)</f>
        <v>0</v>
      </c>
      <c r="L80" s="31">
        <v>0</v>
      </c>
      <c r="M80" s="24">
        <f>ROUND(G80*L80,P4)</f>
        <v>0</v>
      </c>
      <c r="N80" s="25" t="s">
        <v>170</v>
      </c>
      <c r="O80" s="32">
        <f>M80*AA80</f>
        <v>0</v>
      </c>
      <c r="P80" s="1">
        <v>3</v>
      </c>
      <c r="AA80" s="1">
        <f>IF(P80=1,$O$3,IF(P80=2,$O$4,$O$5))</f>
        <v>0</v>
      </c>
    </row>
    <row r="81" ht="25.5">
      <c r="A81" s="1" t="s">
        <v>171</v>
      </c>
      <c r="E81" s="27" t="s">
        <v>3018</v>
      </c>
    </row>
    <row r="82">
      <c r="A82" s="1" t="s">
        <v>172</v>
      </c>
    </row>
    <row r="83">
      <c r="A83" s="1" t="s">
        <v>173</v>
      </c>
      <c r="E83" s="27" t="s">
        <v>167</v>
      </c>
    </row>
    <row r="84" ht="25.5">
      <c r="A84" s="1" t="s">
        <v>165</v>
      </c>
      <c r="B84" s="1">
        <v>26</v>
      </c>
      <c r="C84" s="26" t="s">
        <v>3019</v>
      </c>
      <c r="D84" t="s">
        <v>167</v>
      </c>
      <c r="E84" s="27" t="s">
        <v>3020</v>
      </c>
      <c r="F84" s="28" t="s">
        <v>192</v>
      </c>
      <c r="G84" s="29">
        <v>14</v>
      </c>
      <c r="H84" s="28">
        <v>0</v>
      </c>
      <c r="I84" s="30">
        <f>ROUND(G84*H84,P4)</f>
        <v>0</v>
      </c>
      <c r="L84" s="31">
        <v>0</v>
      </c>
      <c r="M84" s="24">
        <f>ROUND(G84*L84,P4)</f>
        <v>0</v>
      </c>
      <c r="N84" s="25" t="s">
        <v>185</v>
      </c>
      <c r="O84" s="32">
        <f>M84*AA84</f>
        <v>0</v>
      </c>
      <c r="P84" s="1">
        <v>3</v>
      </c>
      <c r="AA84" s="1">
        <f>IF(P84=1,$O$3,IF(P84=2,$O$4,$O$5))</f>
        <v>0</v>
      </c>
    </row>
    <row r="85" ht="38.25">
      <c r="A85" s="1" t="s">
        <v>171</v>
      </c>
      <c r="E85" s="27" t="s">
        <v>3021</v>
      </c>
    </row>
    <row r="86">
      <c r="A86" s="1" t="s">
        <v>172</v>
      </c>
    </row>
    <row r="87">
      <c r="A87" s="1" t="s">
        <v>173</v>
      </c>
      <c r="E87" s="27" t="s">
        <v>167</v>
      </c>
    </row>
    <row r="88" ht="25.5">
      <c r="A88" s="1" t="s">
        <v>165</v>
      </c>
      <c r="B88" s="1">
        <v>27</v>
      </c>
      <c r="C88" s="26" t="s">
        <v>3022</v>
      </c>
      <c r="D88" t="s">
        <v>167</v>
      </c>
      <c r="E88" s="27" t="s">
        <v>3023</v>
      </c>
      <c r="F88" s="28" t="s">
        <v>192</v>
      </c>
      <c r="G88" s="29">
        <v>14</v>
      </c>
      <c r="H88" s="28">
        <v>0.27014700000000003</v>
      </c>
      <c r="I88" s="30">
        <f>ROUND(G88*H88,P4)</f>
        <v>0</v>
      </c>
      <c r="L88" s="31">
        <v>0</v>
      </c>
      <c r="M88" s="24">
        <f>ROUND(G88*L88,P4)</f>
        <v>0</v>
      </c>
      <c r="N88" s="25" t="s">
        <v>185</v>
      </c>
      <c r="O88" s="32">
        <f>M88*AA88</f>
        <v>0</v>
      </c>
      <c r="P88" s="1">
        <v>3</v>
      </c>
      <c r="AA88" s="1">
        <f>IF(P88=1,$O$3,IF(P88=2,$O$4,$O$5))</f>
        <v>0</v>
      </c>
    </row>
    <row r="89" ht="25.5">
      <c r="A89" s="1" t="s">
        <v>171</v>
      </c>
      <c r="E89" s="27" t="s">
        <v>3023</v>
      </c>
    </row>
    <row r="90">
      <c r="A90" s="1" t="s">
        <v>172</v>
      </c>
    </row>
    <row r="91">
      <c r="A91" s="1" t="s">
        <v>173</v>
      </c>
      <c r="E91" s="27" t="s">
        <v>167</v>
      </c>
    </row>
    <row r="92">
      <c r="A92" s="1" t="s">
        <v>165</v>
      </c>
      <c r="B92" s="1">
        <v>11</v>
      </c>
      <c r="C92" s="26" t="s">
        <v>3024</v>
      </c>
      <c r="D92" t="s">
        <v>167</v>
      </c>
      <c r="E92" s="27" t="s">
        <v>3025</v>
      </c>
      <c r="F92" s="28" t="s">
        <v>192</v>
      </c>
      <c r="G92" s="29">
        <v>2</v>
      </c>
      <c r="H92" s="28">
        <v>0</v>
      </c>
      <c r="I92" s="30">
        <f>ROUND(G92*H92,P4)</f>
        <v>0</v>
      </c>
      <c r="L92" s="31">
        <v>0</v>
      </c>
      <c r="M92" s="24">
        <f>ROUND(G92*L92,P4)</f>
        <v>0</v>
      </c>
      <c r="N92" s="25" t="s">
        <v>170</v>
      </c>
      <c r="O92" s="32">
        <f>M92*AA92</f>
        <v>0</v>
      </c>
      <c r="P92" s="1">
        <v>3</v>
      </c>
      <c r="AA92" s="1">
        <f>IF(P92=1,$O$3,IF(P92=2,$O$4,$O$5))</f>
        <v>0</v>
      </c>
    </row>
    <row r="93">
      <c r="A93" s="1" t="s">
        <v>171</v>
      </c>
      <c r="E93" s="27" t="s">
        <v>3025</v>
      </c>
    </row>
    <row r="94">
      <c r="A94" s="1" t="s">
        <v>172</v>
      </c>
    </row>
    <row r="95">
      <c r="A95" s="1" t="s">
        <v>173</v>
      </c>
      <c r="E95" s="27" t="s">
        <v>167</v>
      </c>
    </row>
    <row r="96" ht="25.5">
      <c r="A96" s="1" t="s">
        <v>165</v>
      </c>
      <c r="B96" s="1">
        <v>14</v>
      </c>
      <c r="C96" s="26" t="s">
        <v>3026</v>
      </c>
      <c r="D96" t="s">
        <v>167</v>
      </c>
      <c r="E96" s="27" t="s">
        <v>3027</v>
      </c>
      <c r="F96" s="28" t="s">
        <v>192</v>
      </c>
      <c r="G96" s="29">
        <v>20</v>
      </c>
      <c r="H96" s="28">
        <v>0</v>
      </c>
      <c r="I96" s="30">
        <f>ROUND(G96*H96,P4)</f>
        <v>0</v>
      </c>
      <c r="L96" s="31">
        <v>0</v>
      </c>
      <c r="M96" s="24">
        <f>ROUND(G96*L96,P4)</f>
        <v>0</v>
      </c>
      <c r="N96" s="25" t="s">
        <v>185</v>
      </c>
      <c r="O96" s="32">
        <f>M96*AA96</f>
        <v>0</v>
      </c>
      <c r="P96" s="1">
        <v>3</v>
      </c>
      <c r="AA96" s="1">
        <f>IF(P96=1,$O$3,IF(P96=2,$O$4,$O$5))</f>
        <v>0</v>
      </c>
    </row>
    <row r="97" ht="25.5">
      <c r="A97" s="1" t="s">
        <v>171</v>
      </c>
      <c r="E97" s="27" t="s">
        <v>3027</v>
      </c>
    </row>
    <row r="98">
      <c r="A98" s="1" t="s">
        <v>172</v>
      </c>
    </row>
    <row r="99">
      <c r="A99" s="1" t="s">
        <v>173</v>
      </c>
      <c r="E99" s="27" t="s">
        <v>167</v>
      </c>
    </row>
    <row r="100" ht="25.5">
      <c r="A100" s="1" t="s">
        <v>165</v>
      </c>
      <c r="B100" s="1">
        <v>12</v>
      </c>
      <c r="C100" s="26" t="s">
        <v>245</v>
      </c>
      <c r="D100" t="s">
        <v>167</v>
      </c>
      <c r="E100" s="27" t="s">
        <v>246</v>
      </c>
      <c r="F100" s="28" t="s">
        <v>192</v>
      </c>
      <c r="G100" s="29">
        <v>100</v>
      </c>
      <c r="H100" s="28">
        <v>0</v>
      </c>
      <c r="I100" s="30">
        <f>ROUND(G100*H100,P4)</f>
        <v>0</v>
      </c>
      <c r="L100" s="31">
        <v>0</v>
      </c>
      <c r="M100" s="24">
        <f>ROUND(G100*L100,P4)</f>
        <v>0</v>
      </c>
      <c r="N100" s="25" t="s">
        <v>185</v>
      </c>
      <c r="O100" s="32">
        <f>M100*AA100</f>
        <v>0</v>
      </c>
      <c r="P100" s="1">
        <v>3</v>
      </c>
      <c r="AA100" s="1">
        <f>IF(P100=1,$O$3,IF(P100=2,$O$4,$O$5))</f>
        <v>0</v>
      </c>
    </row>
    <row r="101" ht="25.5">
      <c r="A101" s="1" t="s">
        <v>171</v>
      </c>
      <c r="E101" s="27" t="s">
        <v>246</v>
      </c>
    </row>
    <row r="102">
      <c r="A102" s="1" t="s">
        <v>172</v>
      </c>
    </row>
    <row r="103">
      <c r="A103" s="1" t="s">
        <v>173</v>
      </c>
      <c r="E103" s="27" t="s">
        <v>167</v>
      </c>
    </row>
    <row r="104" ht="25.5">
      <c r="A104" s="1" t="s">
        <v>165</v>
      </c>
      <c r="B104" s="1">
        <v>8</v>
      </c>
      <c r="C104" s="26" t="s">
        <v>3028</v>
      </c>
      <c r="D104" t="s">
        <v>167</v>
      </c>
      <c r="E104" s="27" t="s">
        <v>3029</v>
      </c>
      <c r="F104" s="28" t="s">
        <v>201</v>
      </c>
      <c r="G104" s="29">
        <v>16</v>
      </c>
      <c r="H104" s="28">
        <v>0</v>
      </c>
      <c r="I104" s="30">
        <f>ROUND(G104*H104,P4)</f>
        <v>0</v>
      </c>
      <c r="L104" s="31">
        <v>0</v>
      </c>
      <c r="M104" s="24">
        <f>ROUND(G104*L104,P4)</f>
        <v>0</v>
      </c>
      <c r="N104" s="25" t="s">
        <v>185</v>
      </c>
      <c r="O104" s="32">
        <f>M104*AA104</f>
        <v>0</v>
      </c>
      <c r="P104" s="1">
        <v>3</v>
      </c>
      <c r="AA104" s="1">
        <f>IF(P104=1,$O$3,IF(P104=2,$O$4,$O$5))</f>
        <v>0</v>
      </c>
    </row>
    <row r="105" ht="25.5">
      <c r="A105" s="1" t="s">
        <v>171</v>
      </c>
      <c r="E105" s="27" t="s">
        <v>3029</v>
      </c>
    </row>
    <row r="106">
      <c r="A106" s="1" t="s">
        <v>172</v>
      </c>
    </row>
    <row r="107">
      <c r="A107" s="1" t="s">
        <v>173</v>
      </c>
      <c r="E107" s="27" t="s">
        <v>167</v>
      </c>
    </row>
    <row r="108">
      <c r="A108" s="1" t="s">
        <v>165</v>
      </c>
      <c r="B108" s="1">
        <v>23</v>
      </c>
      <c r="C108" s="26" t="s">
        <v>3030</v>
      </c>
      <c r="D108" t="s">
        <v>167</v>
      </c>
      <c r="E108" s="27" t="s">
        <v>3031</v>
      </c>
      <c r="F108" s="28" t="s">
        <v>201</v>
      </c>
      <c r="G108" s="29">
        <v>36</v>
      </c>
      <c r="H108" s="28">
        <v>0</v>
      </c>
      <c r="I108" s="30">
        <f>ROUND(G108*H108,P4)</f>
        <v>0</v>
      </c>
      <c r="L108" s="31">
        <v>0</v>
      </c>
      <c r="M108" s="24">
        <f>ROUND(G108*L108,P4)</f>
        <v>0</v>
      </c>
      <c r="N108" s="25" t="s">
        <v>170</v>
      </c>
      <c r="O108" s="32">
        <f>M108*AA108</f>
        <v>0</v>
      </c>
      <c r="P108" s="1">
        <v>3</v>
      </c>
      <c r="AA108" s="1">
        <f>IF(P108=1,$O$3,IF(P108=2,$O$4,$O$5))</f>
        <v>0</v>
      </c>
    </row>
    <row r="109">
      <c r="A109" s="1" t="s">
        <v>171</v>
      </c>
      <c r="E109" s="27" t="s">
        <v>3031</v>
      </c>
    </row>
    <row r="110">
      <c r="A110" s="1" t="s">
        <v>172</v>
      </c>
    </row>
    <row r="111">
      <c r="A111" s="1" t="s">
        <v>173</v>
      </c>
      <c r="E111" s="27" t="s">
        <v>167</v>
      </c>
    </row>
    <row r="112" ht="25.5">
      <c r="A112" s="1" t="s">
        <v>165</v>
      </c>
      <c r="B112" s="1">
        <v>25</v>
      </c>
      <c r="C112" s="26" t="s">
        <v>3032</v>
      </c>
      <c r="D112" t="s">
        <v>167</v>
      </c>
      <c r="E112" s="27" t="s">
        <v>3033</v>
      </c>
      <c r="F112" s="28" t="s">
        <v>201</v>
      </c>
      <c r="G112" s="29">
        <v>28</v>
      </c>
      <c r="H112" s="28">
        <v>0</v>
      </c>
      <c r="I112" s="30">
        <f>ROUND(G112*H112,P4)</f>
        <v>0</v>
      </c>
      <c r="L112" s="31">
        <v>0</v>
      </c>
      <c r="M112" s="24">
        <f>ROUND(G112*L112,P4)</f>
        <v>0</v>
      </c>
      <c r="N112" s="25" t="s">
        <v>185</v>
      </c>
      <c r="O112" s="32">
        <f>M112*AA112</f>
        <v>0</v>
      </c>
      <c r="P112" s="1">
        <v>3</v>
      </c>
      <c r="AA112" s="1">
        <f>IF(P112=1,$O$3,IF(P112=2,$O$4,$O$5))</f>
        <v>0</v>
      </c>
    </row>
    <row r="113" ht="25.5">
      <c r="A113" s="1" t="s">
        <v>171</v>
      </c>
      <c r="E113" s="27" t="s">
        <v>3033</v>
      </c>
    </row>
    <row r="114">
      <c r="A114" s="1" t="s">
        <v>172</v>
      </c>
    </row>
    <row r="115">
      <c r="A115" s="1" t="s">
        <v>173</v>
      </c>
      <c r="E115" s="27" t="s">
        <v>167</v>
      </c>
    </row>
    <row r="116" ht="25.5">
      <c r="A116" s="1" t="s">
        <v>165</v>
      </c>
      <c r="B116" s="1">
        <v>16</v>
      </c>
      <c r="C116" s="26" t="s">
        <v>258</v>
      </c>
      <c r="D116" t="s">
        <v>167</v>
      </c>
      <c r="E116" s="27" t="s">
        <v>259</v>
      </c>
      <c r="F116" s="28" t="s">
        <v>192</v>
      </c>
      <c r="G116" s="29">
        <v>84</v>
      </c>
      <c r="H116" s="28">
        <v>0</v>
      </c>
      <c r="I116" s="30">
        <f>ROUND(G116*H116,P4)</f>
        <v>0</v>
      </c>
      <c r="L116" s="31">
        <v>0</v>
      </c>
      <c r="M116" s="24">
        <f>ROUND(G116*L116,P4)</f>
        <v>0</v>
      </c>
      <c r="N116" s="25" t="s">
        <v>185</v>
      </c>
      <c r="O116" s="32">
        <f>M116*AA116</f>
        <v>0</v>
      </c>
      <c r="P116" s="1">
        <v>3</v>
      </c>
      <c r="AA116" s="1">
        <f>IF(P116=1,$O$3,IF(P116=2,$O$4,$O$5))</f>
        <v>0</v>
      </c>
    </row>
    <row r="117" ht="25.5">
      <c r="A117" s="1" t="s">
        <v>171</v>
      </c>
      <c r="E117" s="27" t="s">
        <v>259</v>
      </c>
    </row>
    <row r="118">
      <c r="A118" s="1" t="s">
        <v>172</v>
      </c>
    </row>
    <row r="119">
      <c r="A119" s="1" t="s">
        <v>173</v>
      </c>
      <c r="E119" s="27" t="s">
        <v>167</v>
      </c>
    </row>
    <row r="120" ht="25.5">
      <c r="A120" s="1" t="s">
        <v>165</v>
      </c>
      <c r="B120" s="1">
        <v>18</v>
      </c>
      <c r="C120" s="26" t="s">
        <v>3034</v>
      </c>
      <c r="D120" t="s">
        <v>167</v>
      </c>
      <c r="E120" s="27" t="s">
        <v>3035</v>
      </c>
      <c r="F120" s="28" t="s">
        <v>192</v>
      </c>
      <c r="G120" s="29">
        <v>120</v>
      </c>
      <c r="H120" s="28">
        <v>0</v>
      </c>
      <c r="I120" s="30">
        <f>ROUND(G120*H120,P4)</f>
        <v>0</v>
      </c>
      <c r="L120" s="31">
        <v>0</v>
      </c>
      <c r="M120" s="24">
        <f>ROUND(G120*L120,P4)</f>
        <v>0</v>
      </c>
      <c r="N120" s="25" t="s">
        <v>185</v>
      </c>
      <c r="O120" s="32">
        <f>M120*AA120</f>
        <v>0</v>
      </c>
      <c r="P120" s="1">
        <v>3</v>
      </c>
      <c r="AA120" s="1">
        <f>IF(P120=1,$O$3,IF(P120=2,$O$4,$O$5))</f>
        <v>0</v>
      </c>
    </row>
    <row r="121" ht="25.5">
      <c r="A121" s="1" t="s">
        <v>171</v>
      </c>
      <c r="E121" s="27" t="s">
        <v>3035</v>
      </c>
    </row>
    <row r="122">
      <c r="A122" s="1" t="s">
        <v>172</v>
      </c>
    </row>
    <row r="123">
      <c r="A123" s="1" t="s">
        <v>173</v>
      </c>
      <c r="E123" s="27" t="s">
        <v>167</v>
      </c>
    </row>
    <row r="124" ht="25.5">
      <c r="A124" s="1" t="s">
        <v>165</v>
      </c>
      <c r="B124" s="1">
        <v>20</v>
      </c>
      <c r="C124" s="26" t="s">
        <v>3036</v>
      </c>
      <c r="D124" t="s">
        <v>167</v>
      </c>
      <c r="E124" s="27" t="s">
        <v>3037</v>
      </c>
      <c r="F124" s="28" t="s">
        <v>192</v>
      </c>
      <c r="G124" s="29">
        <v>108</v>
      </c>
      <c r="H124" s="28">
        <v>0</v>
      </c>
      <c r="I124" s="30">
        <f>ROUND(G124*H124,P4)</f>
        <v>0</v>
      </c>
      <c r="L124" s="31">
        <v>0</v>
      </c>
      <c r="M124" s="24">
        <f>ROUND(G124*L124,P4)</f>
        <v>0</v>
      </c>
      <c r="N124" s="25" t="s">
        <v>185</v>
      </c>
      <c r="O124" s="32">
        <f>M124*AA124</f>
        <v>0</v>
      </c>
      <c r="P124" s="1">
        <v>3</v>
      </c>
      <c r="AA124" s="1">
        <f>IF(P124=1,$O$3,IF(P124=2,$O$4,$O$5))</f>
        <v>0</v>
      </c>
    </row>
    <row r="125" ht="25.5">
      <c r="A125" s="1" t="s">
        <v>171</v>
      </c>
      <c r="E125" s="27" t="s">
        <v>3037</v>
      </c>
    </row>
    <row r="126">
      <c r="A126" s="1" t="s">
        <v>172</v>
      </c>
    </row>
    <row r="127">
      <c r="A127" s="1" t="s">
        <v>173</v>
      </c>
      <c r="E127" s="27" t="s">
        <v>167</v>
      </c>
    </row>
    <row r="128" ht="25.5">
      <c r="A128" s="1" t="s">
        <v>165</v>
      </c>
      <c r="B128" s="1">
        <v>21</v>
      </c>
      <c r="C128" s="26" t="s">
        <v>260</v>
      </c>
      <c r="D128" t="s">
        <v>167</v>
      </c>
      <c r="E128" s="27" t="s">
        <v>261</v>
      </c>
      <c r="F128" s="28" t="s">
        <v>192</v>
      </c>
      <c r="G128" s="29">
        <v>312</v>
      </c>
      <c r="H128" s="28">
        <v>0</v>
      </c>
      <c r="I128" s="30">
        <f>ROUND(G128*H128,P4)</f>
        <v>0</v>
      </c>
      <c r="L128" s="31">
        <v>0</v>
      </c>
      <c r="M128" s="24">
        <f>ROUND(G128*L128,P4)</f>
        <v>0</v>
      </c>
      <c r="N128" s="25" t="s">
        <v>185</v>
      </c>
      <c r="O128" s="32">
        <f>M128*AA128</f>
        <v>0</v>
      </c>
      <c r="P128" s="1">
        <v>3</v>
      </c>
      <c r="AA128" s="1">
        <f>IF(P128=1,$O$3,IF(P128=2,$O$4,$O$5))</f>
        <v>0</v>
      </c>
    </row>
    <row r="129" ht="25.5">
      <c r="A129" s="1" t="s">
        <v>171</v>
      </c>
      <c r="E129" s="27" t="s">
        <v>261</v>
      </c>
    </row>
    <row r="130">
      <c r="A130" s="1" t="s">
        <v>172</v>
      </c>
    </row>
    <row r="131">
      <c r="A131" s="1" t="s">
        <v>173</v>
      </c>
      <c r="E131" s="27" t="s">
        <v>167</v>
      </c>
    </row>
    <row r="132">
      <c r="A132" s="1" t="s">
        <v>162</v>
      </c>
      <c r="C132" s="22" t="s">
        <v>266</v>
      </c>
      <c r="E132" s="23" t="s">
        <v>267</v>
      </c>
      <c r="L132" s="24">
        <f>SUMIFS(L133:L164,A133:A164,"P")</f>
        <v>0</v>
      </c>
      <c r="M132" s="24">
        <f>SUMIFS(M133:M164,A133:A164,"P")</f>
        <v>0</v>
      </c>
      <c r="N132" s="25"/>
    </row>
    <row r="133">
      <c r="A133" s="1" t="s">
        <v>165</v>
      </c>
      <c r="B133" s="1">
        <v>31</v>
      </c>
      <c r="C133" s="26" t="s">
        <v>402</v>
      </c>
      <c r="D133" t="s">
        <v>167</v>
      </c>
      <c r="E133" s="27" t="s">
        <v>403</v>
      </c>
      <c r="F133" s="28" t="s">
        <v>192</v>
      </c>
      <c r="G133" s="29">
        <v>620</v>
      </c>
      <c r="H133" s="28">
        <v>0.12</v>
      </c>
      <c r="I133" s="30">
        <f>ROUND(G133*H133,P4)</f>
        <v>0</v>
      </c>
      <c r="L133" s="31">
        <v>0</v>
      </c>
      <c r="M133" s="24">
        <f>ROUND(G133*L133,P4)</f>
        <v>0</v>
      </c>
      <c r="N133" s="25" t="s">
        <v>185</v>
      </c>
      <c r="O133" s="32">
        <f>M133*AA133</f>
        <v>0</v>
      </c>
      <c r="P133" s="1">
        <v>3</v>
      </c>
      <c r="AA133" s="1">
        <f>IF(P133=1,$O$3,IF(P133=2,$O$4,$O$5))</f>
        <v>0</v>
      </c>
    </row>
    <row r="134">
      <c r="A134" s="1" t="s">
        <v>171</v>
      </c>
      <c r="E134" s="27" t="s">
        <v>403</v>
      </c>
    </row>
    <row r="135">
      <c r="A135" s="1" t="s">
        <v>172</v>
      </c>
    </row>
    <row r="136">
      <c r="A136" s="1" t="s">
        <v>173</v>
      </c>
      <c r="E136" s="27" t="s">
        <v>167</v>
      </c>
    </row>
    <row r="137">
      <c r="A137" s="1" t="s">
        <v>165</v>
      </c>
      <c r="B137" s="1">
        <v>33</v>
      </c>
      <c r="C137" s="26" t="s">
        <v>404</v>
      </c>
      <c r="D137" t="s">
        <v>167</v>
      </c>
      <c r="E137" s="27" t="s">
        <v>1776</v>
      </c>
      <c r="F137" s="28" t="s">
        <v>192</v>
      </c>
      <c r="G137" s="29">
        <v>840</v>
      </c>
      <c r="H137" s="28">
        <v>0.17000000000000001</v>
      </c>
      <c r="I137" s="30">
        <f>ROUND(G137*H137,P4)</f>
        <v>0</v>
      </c>
      <c r="L137" s="31">
        <v>0</v>
      </c>
      <c r="M137" s="24">
        <f>ROUND(G137*L137,P4)</f>
        <v>0</v>
      </c>
      <c r="N137" s="25" t="s">
        <v>185</v>
      </c>
      <c r="O137" s="32">
        <f>M137*AA137</f>
        <v>0</v>
      </c>
      <c r="P137" s="1">
        <v>3</v>
      </c>
      <c r="AA137" s="1">
        <f>IF(P137=1,$O$3,IF(P137=2,$O$4,$O$5))</f>
        <v>0</v>
      </c>
    </row>
    <row r="138">
      <c r="A138" s="1" t="s">
        <v>171</v>
      </c>
      <c r="E138" s="27" t="s">
        <v>1776</v>
      </c>
    </row>
    <row r="139">
      <c r="A139" s="1" t="s">
        <v>172</v>
      </c>
    </row>
    <row r="140">
      <c r="A140" s="1" t="s">
        <v>173</v>
      </c>
      <c r="E140" s="27" t="s">
        <v>167</v>
      </c>
    </row>
    <row r="141">
      <c r="A141" s="1" t="s">
        <v>165</v>
      </c>
      <c r="B141" s="1">
        <v>35</v>
      </c>
      <c r="C141" s="26" t="s">
        <v>3038</v>
      </c>
      <c r="D141" t="s">
        <v>167</v>
      </c>
      <c r="E141" s="27" t="s">
        <v>3039</v>
      </c>
      <c r="F141" s="28" t="s">
        <v>192</v>
      </c>
      <c r="G141" s="29">
        <v>440</v>
      </c>
      <c r="H141" s="28">
        <v>0.00016000000000000001</v>
      </c>
      <c r="I141" s="30">
        <f>ROUND(G141*H141,P4)</f>
        <v>0</v>
      </c>
      <c r="L141" s="31">
        <v>0</v>
      </c>
      <c r="M141" s="24">
        <f>ROUND(G141*L141,P4)</f>
        <v>0</v>
      </c>
      <c r="N141" s="25" t="s">
        <v>185</v>
      </c>
      <c r="O141" s="32">
        <f>M141*AA141</f>
        <v>0</v>
      </c>
      <c r="P141" s="1">
        <v>3</v>
      </c>
      <c r="AA141" s="1">
        <f>IF(P141=1,$O$3,IF(P141=2,$O$4,$O$5))</f>
        <v>0</v>
      </c>
    </row>
    <row r="142">
      <c r="A142" s="1" t="s">
        <v>171</v>
      </c>
      <c r="E142" s="27" t="s">
        <v>3039</v>
      </c>
    </row>
    <row r="143">
      <c r="A143" s="1" t="s">
        <v>172</v>
      </c>
    </row>
    <row r="144">
      <c r="A144" s="1" t="s">
        <v>173</v>
      </c>
      <c r="E144" s="27" t="s">
        <v>167</v>
      </c>
    </row>
    <row r="145">
      <c r="A145" s="1" t="s">
        <v>165</v>
      </c>
      <c r="B145" s="1">
        <v>37</v>
      </c>
      <c r="C145" s="26" t="s">
        <v>3040</v>
      </c>
      <c r="D145" t="s">
        <v>167</v>
      </c>
      <c r="E145" s="27" t="s">
        <v>3041</v>
      </c>
      <c r="F145" s="28" t="s">
        <v>192</v>
      </c>
      <c r="G145" s="29">
        <v>770</v>
      </c>
      <c r="H145" s="28">
        <v>0</v>
      </c>
      <c r="I145" s="30">
        <f>ROUND(G145*H145,P4)</f>
        <v>0</v>
      </c>
      <c r="L145" s="31">
        <v>0</v>
      </c>
      <c r="M145" s="24">
        <f>ROUND(G145*L145,P4)</f>
        <v>0</v>
      </c>
      <c r="N145" s="25" t="s">
        <v>170</v>
      </c>
      <c r="O145" s="32">
        <f>M145*AA145</f>
        <v>0</v>
      </c>
      <c r="P145" s="1">
        <v>3</v>
      </c>
      <c r="AA145" s="1">
        <f>IF(P145=1,$O$3,IF(P145=2,$O$4,$O$5))</f>
        <v>0</v>
      </c>
    </row>
    <row r="146">
      <c r="A146" s="1" t="s">
        <v>171</v>
      </c>
      <c r="E146" s="27" t="s">
        <v>3041</v>
      </c>
    </row>
    <row r="147">
      <c r="A147" s="1" t="s">
        <v>172</v>
      </c>
    </row>
    <row r="148">
      <c r="A148" s="1" t="s">
        <v>173</v>
      </c>
      <c r="E148" s="27" t="s">
        <v>167</v>
      </c>
    </row>
    <row r="149" ht="25.5">
      <c r="A149" s="1" t="s">
        <v>165</v>
      </c>
      <c r="B149" s="1">
        <v>32</v>
      </c>
      <c r="C149" s="26" t="s">
        <v>2289</v>
      </c>
      <c r="D149" t="s">
        <v>167</v>
      </c>
      <c r="E149" s="27" t="s">
        <v>3042</v>
      </c>
      <c r="F149" s="28" t="s">
        <v>192</v>
      </c>
      <c r="G149" s="29">
        <v>620</v>
      </c>
      <c r="H149" s="28">
        <v>0</v>
      </c>
      <c r="I149" s="30">
        <f>ROUND(G149*H149,P4)</f>
        <v>0</v>
      </c>
      <c r="L149" s="31">
        <v>0</v>
      </c>
      <c r="M149" s="24">
        <f>ROUND(G149*L149,P4)</f>
        <v>0</v>
      </c>
      <c r="N149" s="25" t="s">
        <v>185</v>
      </c>
      <c r="O149" s="32">
        <f>M149*AA149</f>
        <v>0</v>
      </c>
      <c r="P149" s="1">
        <v>3</v>
      </c>
      <c r="AA149" s="1">
        <f>IF(P149=1,$O$3,IF(P149=2,$O$4,$O$5))</f>
        <v>0</v>
      </c>
    </row>
    <row r="150" ht="25.5">
      <c r="A150" s="1" t="s">
        <v>171</v>
      </c>
      <c r="E150" s="27" t="s">
        <v>3042</v>
      </c>
    </row>
    <row r="151">
      <c r="A151" s="1" t="s">
        <v>172</v>
      </c>
    </row>
    <row r="152">
      <c r="A152" s="1" t="s">
        <v>173</v>
      </c>
      <c r="E152" s="27" t="s">
        <v>167</v>
      </c>
    </row>
    <row r="153" ht="25.5">
      <c r="A153" s="1" t="s">
        <v>165</v>
      </c>
      <c r="B153" s="1">
        <v>34</v>
      </c>
      <c r="C153" s="26" t="s">
        <v>3043</v>
      </c>
      <c r="D153" t="s">
        <v>167</v>
      </c>
      <c r="E153" s="27" t="s">
        <v>3044</v>
      </c>
      <c r="F153" s="28" t="s">
        <v>192</v>
      </c>
      <c r="G153" s="29">
        <v>840</v>
      </c>
      <c r="H153" s="28">
        <v>0</v>
      </c>
      <c r="I153" s="30">
        <f>ROUND(G153*H153,P4)</f>
        <v>0</v>
      </c>
      <c r="L153" s="31">
        <v>0</v>
      </c>
      <c r="M153" s="24">
        <f>ROUND(G153*L153,P4)</f>
        <v>0</v>
      </c>
      <c r="N153" s="25" t="s">
        <v>185</v>
      </c>
      <c r="O153" s="32">
        <f>M153*AA153</f>
        <v>0</v>
      </c>
      <c r="P153" s="1">
        <v>3</v>
      </c>
      <c r="AA153" s="1">
        <f>IF(P153=1,$O$3,IF(P153=2,$O$4,$O$5))</f>
        <v>0</v>
      </c>
    </row>
    <row r="154" ht="25.5">
      <c r="A154" s="1" t="s">
        <v>171</v>
      </c>
      <c r="E154" s="27" t="s">
        <v>3044</v>
      </c>
    </row>
    <row r="155">
      <c r="A155" s="1" t="s">
        <v>172</v>
      </c>
    </row>
    <row r="156">
      <c r="A156" s="1" t="s">
        <v>173</v>
      </c>
      <c r="E156" s="27" t="s">
        <v>167</v>
      </c>
    </row>
    <row r="157" ht="25.5">
      <c r="A157" s="1" t="s">
        <v>165</v>
      </c>
      <c r="B157" s="1">
        <v>36</v>
      </c>
      <c r="C157" s="26" t="s">
        <v>3045</v>
      </c>
      <c r="D157" t="s">
        <v>167</v>
      </c>
      <c r="E157" s="27" t="s">
        <v>3046</v>
      </c>
      <c r="F157" s="28" t="s">
        <v>192</v>
      </c>
      <c r="G157" s="29">
        <v>440</v>
      </c>
      <c r="H157" s="28">
        <v>0</v>
      </c>
      <c r="I157" s="30">
        <f>ROUND(G157*H157,P4)</f>
        <v>0</v>
      </c>
      <c r="L157" s="31">
        <v>0</v>
      </c>
      <c r="M157" s="24">
        <f>ROUND(G157*L157,P4)</f>
        <v>0</v>
      </c>
      <c r="N157" s="25" t="s">
        <v>185</v>
      </c>
      <c r="O157" s="32">
        <f>M157*AA157</f>
        <v>0</v>
      </c>
      <c r="P157" s="1">
        <v>3</v>
      </c>
      <c r="AA157" s="1">
        <f>IF(P157=1,$O$3,IF(P157=2,$O$4,$O$5))</f>
        <v>0</v>
      </c>
    </row>
    <row r="158" ht="25.5">
      <c r="A158" s="1" t="s">
        <v>171</v>
      </c>
      <c r="E158" s="27" t="s">
        <v>3046</v>
      </c>
    </row>
    <row r="159">
      <c r="A159" s="1" t="s">
        <v>172</v>
      </c>
    </row>
    <row r="160">
      <c r="A160" s="1" t="s">
        <v>173</v>
      </c>
      <c r="E160" s="27" t="s">
        <v>167</v>
      </c>
    </row>
    <row r="161" ht="25.5">
      <c r="A161" s="1" t="s">
        <v>165</v>
      </c>
      <c r="B161" s="1">
        <v>38</v>
      </c>
      <c r="C161" s="26" t="s">
        <v>297</v>
      </c>
      <c r="D161" t="s">
        <v>167</v>
      </c>
      <c r="E161" s="27" t="s">
        <v>3047</v>
      </c>
      <c r="F161" s="28" t="s">
        <v>192</v>
      </c>
      <c r="G161" s="29">
        <v>770</v>
      </c>
      <c r="H161" s="28">
        <v>0</v>
      </c>
      <c r="I161" s="30">
        <f>ROUND(G161*H161,P4)</f>
        <v>0</v>
      </c>
      <c r="L161" s="31">
        <v>0</v>
      </c>
      <c r="M161" s="24">
        <f>ROUND(G161*L161,P4)</f>
        <v>0</v>
      </c>
      <c r="N161" s="25" t="s">
        <v>185</v>
      </c>
      <c r="O161" s="32">
        <f>M161*AA161</f>
        <v>0</v>
      </c>
      <c r="P161" s="1">
        <v>3</v>
      </c>
      <c r="AA161" s="1">
        <f>IF(P161=1,$O$3,IF(P161=2,$O$4,$O$5))</f>
        <v>0</v>
      </c>
    </row>
    <row r="162" ht="25.5">
      <c r="A162" s="1" t="s">
        <v>171</v>
      </c>
      <c r="E162" s="27" t="s">
        <v>3047</v>
      </c>
    </row>
    <row r="163">
      <c r="A163" s="1" t="s">
        <v>172</v>
      </c>
    </row>
    <row r="164">
      <c r="A164" s="1" t="s">
        <v>173</v>
      </c>
      <c r="E164" s="27" t="s">
        <v>167</v>
      </c>
    </row>
    <row r="165">
      <c r="A165" s="1" t="s">
        <v>162</v>
      </c>
      <c r="C165" s="22" t="s">
        <v>299</v>
      </c>
      <c r="E165" s="23" t="s">
        <v>300</v>
      </c>
      <c r="L165" s="24">
        <f>SUMIFS(L166:L189,A166:A189,"P")</f>
        <v>0</v>
      </c>
      <c r="M165" s="24">
        <f>SUMIFS(M166:M189,A166:A189,"P")</f>
        <v>0</v>
      </c>
      <c r="N165" s="25"/>
    </row>
    <row r="166">
      <c r="A166" s="1" t="s">
        <v>165</v>
      </c>
      <c r="B166" s="1">
        <v>43</v>
      </c>
      <c r="C166" s="26" t="s">
        <v>3048</v>
      </c>
      <c r="D166" t="s">
        <v>167</v>
      </c>
      <c r="E166" s="27" t="s">
        <v>3049</v>
      </c>
      <c r="F166" s="28" t="s">
        <v>201</v>
      </c>
      <c r="G166" s="29">
        <v>6</v>
      </c>
      <c r="H166" s="28">
        <v>0.00011</v>
      </c>
      <c r="I166" s="30">
        <f>ROUND(G166*H166,P4)</f>
        <v>0</v>
      </c>
      <c r="L166" s="31">
        <v>0</v>
      </c>
      <c r="M166" s="24">
        <f>ROUND(G166*L166,P4)</f>
        <v>0</v>
      </c>
      <c r="N166" s="25" t="s">
        <v>170</v>
      </c>
      <c r="O166" s="32">
        <f>M166*AA166</f>
        <v>0</v>
      </c>
      <c r="P166" s="1">
        <v>3</v>
      </c>
      <c r="AA166" s="1">
        <f>IF(P166=1,$O$3,IF(P166=2,$O$4,$O$5))</f>
        <v>0</v>
      </c>
    </row>
    <row r="167">
      <c r="A167" s="1" t="s">
        <v>171</v>
      </c>
      <c r="E167" s="27" t="s">
        <v>3049</v>
      </c>
    </row>
    <row r="168">
      <c r="A168" s="1" t="s">
        <v>172</v>
      </c>
    </row>
    <row r="169">
      <c r="A169" s="1" t="s">
        <v>173</v>
      </c>
      <c r="E169" s="27" t="s">
        <v>167</v>
      </c>
    </row>
    <row r="170">
      <c r="A170" s="1" t="s">
        <v>165</v>
      </c>
      <c r="B170" s="1">
        <v>44</v>
      </c>
      <c r="C170" s="26" t="s">
        <v>1770</v>
      </c>
      <c r="D170" t="s">
        <v>167</v>
      </c>
      <c r="E170" s="27" t="s">
        <v>3050</v>
      </c>
      <c r="F170" s="28" t="s">
        <v>201</v>
      </c>
      <c r="G170" s="29">
        <v>6</v>
      </c>
      <c r="H170" s="28">
        <v>0</v>
      </c>
      <c r="I170" s="30">
        <f>ROUND(G170*H170,P4)</f>
        <v>0</v>
      </c>
      <c r="L170" s="31">
        <v>0</v>
      </c>
      <c r="M170" s="24">
        <f>ROUND(G170*L170,P4)</f>
        <v>0</v>
      </c>
      <c r="N170" s="25" t="s">
        <v>185</v>
      </c>
      <c r="O170" s="32">
        <f>M170*AA170</f>
        <v>0</v>
      </c>
      <c r="P170" s="1">
        <v>3</v>
      </c>
      <c r="AA170" s="1">
        <f>IF(P170=1,$O$3,IF(P170=2,$O$4,$O$5))</f>
        <v>0</v>
      </c>
    </row>
    <row r="171">
      <c r="A171" s="1" t="s">
        <v>171</v>
      </c>
      <c r="E171" s="27" t="s">
        <v>3050</v>
      </c>
    </row>
    <row r="172">
      <c r="A172" s="1" t="s">
        <v>172</v>
      </c>
    </row>
    <row r="173">
      <c r="A173" s="1" t="s">
        <v>173</v>
      </c>
      <c r="E173" s="27" t="s">
        <v>167</v>
      </c>
    </row>
    <row r="174">
      <c r="A174" s="1" t="s">
        <v>165</v>
      </c>
      <c r="B174" s="1">
        <v>40</v>
      </c>
      <c r="C174" s="26" t="s">
        <v>303</v>
      </c>
      <c r="D174" t="s">
        <v>167</v>
      </c>
      <c r="E174" s="27" t="s">
        <v>2291</v>
      </c>
      <c r="F174" s="28" t="s">
        <v>201</v>
      </c>
      <c r="G174" s="29">
        <v>200</v>
      </c>
      <c r="H174" s="28">
        <v>0</v>
      </c>
      <c r="I174" s="30">
        <f>ROUND(G174*H174,P4)</f>
        <v>0</v>
      </c>
      <c r="L174" s="31">
        <v>0</v>
      </c>
      <c r="M174" s="24">
        <f>ROUND(G174*L174,P4)</f>
        <v>0</v>
      </c>
      <c r="N174" s="25" t="s">
        <v>185</v>
      </c>
      <c r="O174" s="32">
        <f>M174*AA174</f>
        <v>0</v>
      </c>
      <c r="P174" s="1">
        <v>3</v>
      </c>
      <c r="AA174" s="1">
        <f>IF(P174=1,$O$3,IF(P174=2,$O$4,$O$5))</f>
        <v>0</v>
      </c>
    </row>
    <row r="175">
      <c r="A175" s="1" t="s">
        <v>171</v>
      </c>
      <c r="E175" s="27" t="s">
        <v>2291</v>
      </c>
    </row>
    <row r="176">
      <c r="A176" s="1" t="s">
        <v>172</v>
      </c>
    </row>
    <row r="177">
      <c r="A177" s="1" t="s">
        <v>173</v>
      </c>
      <c r="E177" s="27" t="s">
        <v>167</v>
      </c>
    </row>
    <row r="178">
      <c r="A178" s="1" t="s">
        <v>165</v>
      </c>
      <c r="B178" s="1">
        <v>39</v>
      </c>
      <c r="C178" s="26" t="s">
        <v>311</v>
      </c>
      <c r="D178" t="s">
        <v>167</v>
      </c>
      <c r="E178" s="27" t="s">
        <v>2292</v>
      </c>
      <c r="F178" s="28" t="s">
        <v>201</v>
      </c>
      <c r="G178" s="29">
        <v>40</v>
      </c>
      <c r="H178" s="28">
        <v>0</v>
      </c>
      <c r="I178" s="30">
        <f>ROUND(G178*H178,P4)</f>
        <v>0</v>
      </c>
      <c r="L178" s="31">
        <v>0</v>
      </c>
      <c r="M178" s="24">
        <f>ROUND(G178*L178,P4)</f>
        <v>0</v>
      </c>
      <c r="N178" s="25" t="s">
        <v>185</v>
      </c>
      <c r="O178" s="32">
        <f>M178*AA178</f>
        <v>0</v>
      </c>
      <c r="P178" s="1">
        <v>3</v>
      </c>
      <c r="AA178" s="1">
        <f>IF(P178=1,$O$3,IF(P178=2,$O$4,$O$5))</f>
        <v>0</v>
      </c>
    </row>
    <row r="179">
      <c r="A179" s="1" t="s">
        <v>171</v>
      </c>
      <c r="E179" s="27" t="s">
        <v>2292</v>
      </c>
    </row>
    <row r="180">
      <c r="A180" s="1" t="s">
        <v>172</v>
      </c>
    </row>
    <row r="181">
      <c r="A181" s="1" t="s">
        <v>173</v>
      </c>
      <c r="E181" s="27" t="s">
        <v>167</v>
      </c>
    </row>
    <row r="182">
      <c r="A182" s="1" t="s">
        <v>165</v>
      </c>
      <c r="B182" s="1">
        <v>41</v>
      </c>
      <c r="C182" s="26" t="s">
        <v>315</v>
      </c>
      <c r="D182" t="s">
        <v>167</v>
      </c>
      <c r="E182" s="27" t="s">
        <v>587</v>
      </c>
      <c r="F182" s="28" t="s">
        <v>201</v>
      </c>
      <c r="G182" s="29">
        <v>32</v>
      </c>
      <c r="H182" s="28">
        <v>0</v>
      </c>
      <c r="I182" s="30">
        <f>ROUND(G182*H182,P4)</f>
        <v>0</v>
      </c>
      <c r="L182" s="31">
        <v>0</v>
      </c>
      <c r="M182" s="24">
        <f>ROUND(G182*L182,P4)</f>
        <v>0</v>
      </c>
      <c r="N182" s="25" t="s">
        <v>185</v>
      </c>
      <c r="O182" s="32">
        <f>M182*AA182</f>
        <v>0</v>
      </c>
      <c r="P182" s="1">
        <v>3</v>
      </c>
      <c r="AA182" s="1">
        <f>IF(P182=1,$O$3,IF(P182=2,$O$4,$O$5))</f>
        <v>0</v>
      </c>
    </row>
    <row r="183">
      <c r="A183" s="1" t="s">
        <v>171</v>
      </c>
      <c r="E183" s="27" t="s">
        <v>587</v>
      </c>
    </row>
    <row r="184">
      <c r="A184" s="1" t="s">
        <v>172</v>
      </c>
    </row>
    <row r="185">
      <c r="A185" s="1" t="s">
        <v>173</v>
      </c>
      <c r="E185" s="27" t="s">
        <v>167</v>
      </c>
    </row>
    <row r="186">
      <c r="A186" s="1" t="s">
        <v>165</v>
      </c>
      <c r="B186" s="1">
        <v>42</v>
      </c>
      <c r="C186" s="26" t="s">
        <v>3051</v>
      </c>
      <c r="D186" t="s">
        <v>167</v>
      </c>
      <c r="E186" s="27" t="s">
        <v>3052</v>
      </c>
      <c r="F186" s="28" t="s">
        <v>201</v>
      </c>
      <c r="G186" s="29">
        <v>4</v>
      </c>
      <c r="H186" s="28">
        <v>0</v>
      </c>
      <c r="I186" s="30">
        <f>ROUND(G186*H186,P4)</f>
        <v>0</v>
      </c>
      <c r="L186" s="31">
        <v>0</v>
      </c>
      <c r="M186" s="24">
        <f>ROUND(G186*L186,P4)</f>
        <v>0</v>
      </c>
      <c r="N186" s="25" t="s">
        <v>185</v>
      </c>
      <c r="O186" s="32">
        <f>M186*AA186</f>
        <v>0</v>
      </c>
      <c r="P186" s="1">
        <v>3</v>
      </c>
      <c r="AA186" s="1">
        <f>IF(P186=1,$O$3,IF(P186=2,$O$4,$O$5))</f>
        <v>0</v>
      </c>
    </row>
    <row r="187">
      <c r="A187" s="1" t="s">
        <v>171</v>
      </c>
      <c r="E187" s="27" t="s">
        <v>3052</v>
      </c>
    </row>
    <row r="188">
      <c r="A188" s="1" t="s">
        <v>172</v>
      </c>
    </row>
    <row r="189">
      <c r="A189" s="1" t="s">
        <v>173</v>
      </c>
      <c r="E189" s="27" t="s">
        <v>167</v>
      </c>
    </row>
    <row r="190">
      <c r="A190" s="1" t="s">
        <v>162</v>
      </c>
      <c r="C190" s="22" t="s">
        <v>1819</v>
      </c>
      <c r="E190" s="23" t="s">
        <v>1820</v>
      </c>
      <c r="L190" s="24">
        <f>SUMIFS(L191:L218,A191:A218,"P")</f>
        <v>0</v>
      </c>
      <c r="M190" s="24">
        <f>SUMIFS(M191:M218,A191:A218,"P")</f>
        <v>0</v>
      </c>
      <c r="N190" s="25"/>
    </row>
    <row r="191" ht="25.5">
      <c r="A191" s="1" t="s">
        <v>165</v>
      </c>
      <c r="B191" s="1">
        <v>46</v>
      </c>
      <c r="C191" s="26" t="s">
        <v>3053</v>
      </c>
      <c r="D191" t="s">
        <v>167</v>
      </c>
      <c r="E191" s="27" t="s">
        <v>3054</v>
      </c>
      <c r="F191" s="28" t="s">
        <v>201</v>
      </c>
      <c r="G191" s="29">
        <v>28</v>
      </c>
      <c r="H191" s="28">
        <v>0</v>
      </c>
      <c r="I191" s="30">
        <f>ROUND(G191*H191,P4)</f>
        <v>0</v>
      </c>
      <c r="L191" s="31">
        <v>0</v>
      </c>
      <c r="M191" s="24">
        <f>ROUND(G191*L191,P4)</f>
        <v>0</v>
      </c>
      <c r="N191" s="25" t="s">
        <v>170</v>
      </c>
      <c r="O191" s="32">
        <f>M191*AA191</f>
        <v>0</v>
      </c>
      <c r="P191" s="1">
        <v>3</v>
      </c>
      <c r="AA191" s="1">
        <f>IF(P191=1,$O$3,IF(P191=2,$O$4,$O$5))</f>
        <v>0</v>
      </c>
    </row>
    <row r="192" ht="25.5">
      <c r="A192" s="1" t="s">
        <v>171</v>
      </c>
      <c r="E192" s="27" t="s">
        <v>3054</v>
      </c>
    </row>
    <row r="193">
      <c r="A193" s="1" t="s">
        <v>172</v>
      </c>
    </row>
    <row r="194">
      <c r="A194" s="1" t="s">
        <v>173</v>
      </c>
      <c r="E194" s="27" t="s">
        <v>167</v>
      </c>
    </row>
    <row r="195" ht="25.5">
      <c r="A195" s="1" t="s">
        <v>165</v>
      </c>
      <c r="B195" s="1">
        <v>47</v>
      </c>
      <c r="C195" s="26" t="s">
        <v>3055</v>
      </c>
      <c r="D195" t="s">
        <v>167</v>
      </c>
      <c r="E195" s="27" t="s">
        <v>3056</v>
      </c>
      <c r="F195" s="28" t="s">
        <v>201</v>
      </c>
      <c r="G195" s="29">
        <v>29</v>
      </c>
      <c r="H195" s="28">
        <v>0</v>
      </c>
      <c r="I195" s="30">
        <f>ROUND(G195*H195,P4)</f>
        <v>0</v>
      </c>
      <c r="L195" s="31">
        <v>0</v>
      </c>
      <c r="M195" s="24">
        <f>ROUND(G195*L195,P4)</f>
        <v>0</v>
      </c>
      <c r="N195" s="25" t="s">
        <v>170</v>
      </c>
      <c r="O195" s="32">
        <f>M195*AA195</f>
        <v>0</v>
      </c>
      <c r="P195" s="1">
        <v>3</v>
      </c>
      <c r="AA195" s="1">
        <f>IF(P195=1,$O$3,IF(P195=2,$O$4,$O$5))</f>
        <v>0</v>
      </c>
    </row>
    <row r="196" ht="25.5">
      <c r="A196" s="1" t="s">
        <v>171</v>
      </c>
      <c r="E196" s="27" t="s">
        <v>3056</v>
      </c>
    </row>
    <row r="197">
      <c r="A197" s="1" t="s">
        <v>172</v>
      </c>
    </row>
    <row r="198">
      <c r="A198" s="1" t="s">
        <v>173</v>
      </c>
      <c r="E198" s="27" t="s">
        <v>167</v>
      </c>
    </row>
    <row r="199">
      <c r="A199" s="1" t="s">
        <v>165</v>
      </c>
      <c r="B199" s="1">
        <v>48</v>
      </c>
      <c r="C199" s="26" t="s">
        <v>3057</v>
      </c>
      <c r="D199" t="s">
        <v>167</v>
      </c>
      <c r="E199" s="27" t="s">
        <v>3058</v>
      </c>
      <c r="F199" s="28" t="s">
        <v>201</v>
      </c>
      <c r="G199" s="29">
        <v>8</v>
      </c>
      <c r="H199" s="28">
        <v>0</v>
      </c>
      <c r="I199" s="30">
        <f>ROUND(G199*H199,P4)</f>
        <v>0</v>
      </c>
      <c r="L199" s="31">
        <v>0</v>
      </c>
      <c r="M199" s="24">
        <f>ROUND(G199*L199,P4)</f>
        <v>0</v>
      </c>
      <c r="N199" s="25" t="s">
        <v>170</v>
      </c>
      <c r="O199" s="32">
        <f>M199*AA199</f>
        <v>0</v>
      </c>
      <c r="P199" s="1">
        <v>3</v>
      </c>
      <c r="AA199" s="1">
        <f>IF(P199=1,$O$3,IF(P199=2,$O$4,$O$5))</f>
        <v>0</v>
      </c>
    </row>
    <row r="200">
      <c r="A200" s="1" t="s">
        <v>171</v>
      </c>
      <c r="E200" s="27" t="s">
        <v>3058</v>
      </c>
    </row>
    <row r="201">
      <c r="A201" s="1" t="s">
        <v>172</v>
      </c>
    </row>
    <row r="202">
      <c r="A202" s="1" t="s">
        <v>173</v>
      </c>
      <c r="E202" s="27" t="s">
        <v>167</v>
      </c>
    </row>
    <row r="203" ht="25.5">
      <c r="A203" s="1" t="s">
        <v>165</v>
      </c>
      <c r="B203" s="1">
        <v>49</v>
      </c>
      <c r="C203" s="26" t="s">
        <v>3059</v>
      </c>
      <c r="D203" t="s">
        <v>167</v>
      </c>
      <c r="E203" s="27" t="s">
        <v>3060</v>
      </c>
      <c r="F203" s="28" t="s">
        <v>201</v>
      </c>
      <c r="G203" s="29">
        <v>8</v>
      </c>
      <c r="H203" s="28">
        <v>0</v>
      </c>
      <c r="I203" s="30">
        <f>ROUND(G203*H203,P4)</f>
        <v>0</v>
      </c>
      <c r="L203" s="31">
        <v>0</v>
      </c>
      <c r="M203" s="24">
        <f>ROUND(G203*L203,P4)</f>
        <v>0</v>
      </c>
      <c r="N203" s="25" t="s">
        <v>170</v>
      </c>
      <c r="O203" s="32">
        <f>M203*AA203</f>
        <v>0</v>
      </c>
      <c r="P203" s="1">
        <v>3</v>
      </c>
      <c r="AA203" s="1">
        <f>IF(P203=1,$O$3,IF(P203=2,$O$4,$O$5))</f>
        <v>0</v>
      </c>
    </row>
    <row r="204" ht="25.5">
      <c r="A204" s="1" t="s">
        <v>171</v>
      </c>
      <c r="E204" s="27" t="s">
        <v>3060</v>
      </c>
    </row>
    <row r="205">
      <c r="A205" s="1" t="s">
        <v>172</v>
      </c>
    </row>
    <row r="206">
      <c r="A206" s="1" t="s">
        <v>173</v>
      </c>
      <c r="E206" s="27" t="s">
        <v>167</v>
      </c>
    </row>
    <row r="207">
      <c r="A207" s="1" t="s">
        <v>165</v>
      </c>
      <c r="B207" s="1">
        <v>45</v>
      </c>
      <c r="C207" s="26" t="s">
        <v>3061</v>
      </c>
      <c r="D207" t="s">
        <v>167</v>
      </c>
      <c r="E207" s="27" t="s">
        <v>3062</v>
      </c>
      <c r="F207" s="28" t="s">
        <v>201</v>
      </c>
      <c r="G207" s="29">
        <v>73</v>
      </c>
      <c r="H207" s="28">
        <v>0</v>
      </c>
      <c r="I207" s="30">
        <f>ROUND(G207*H207,P4)</f>
        <v>0</v>
      </c>
      <c r="L207" s="31">
        <v>0</v>
      </c>
      <c r="M207" s="24">
        <f>ROUND(G207*L207,P4)</f>
        <v>0</v>
      </c>
      <c r="N207" s="25" t="s">
        <v>185</v>
      </c>
      <c r="O207" s="32">
        <f>M207*AA207</f>
        <v>0</v>
      </c>
      <c r="P207" s="1">
        <v>3</v>
      </c>
      <c r="AA207" s="1">
        <f>IF(P207=1,$O$3,IF(P207=2,$O$4,$O$5))</f>
        <v>0</v>
      </c>
    </row>
    <row r="208">
      <c r="A208" s="1" t="s">
        <v>171</v>
      </c>
      <c r="E208" s="27" t="s">
        <v>3062</v>
      </c>
    </row>
    <row r="209">
      <c r="A209" s="1" t="s">
        <v>172</v>
      </c>
    </row>
    <row r="210">
      <c r="A210" s="1" t="s">
        <v>173</v>
      </c>
      <c r="E210" s="27" t="s">
        <v>167</v>
      </c>
    </row>
    <row r="211">
      <c r="A211" s="1" t="s">
        <v>165</v>
      </c>
      <c r="B211" s="1">
        <v>50</v>
      </c>
      <c r="C211" s="26" t="s">
        <v>1830</v>
      </c>
      <c r="D211" t="s">
        <v>167</v>
      </c>
      <c r="E211" s="27" t="s">
        <v>1831</v>
      </c>
      <c r="F211" s="28" t="s">
        <v>464</v>
      </c>
      <c r="G211" s="29">
        <v>1</v>
      </c>
      <c r="H211" s="28">
        <v>0</v>
      </c>
      <c r="I211" s="30">
        <f>ROUND(G211*H211,P4)</f>
        <v>0</v>
      </c>
      <c r="L211" s="31">
        <v>0</v>
      </c>
      <c r="M211" s="24">
        <f>ROUND(G211*L211,P4)</f>
        <v>0</v>
      </c>
      <c r="N211" s="25" t="s">
        <v>185</v>
      </c>
      <c r="O211" s="32">
        <f>M211*AA211</f>
        <v>0</v>
      </c>
      <c r="P211" s="1">
        <v>3</v>
      </c>
      <c r="AA211" s="1">
        <f>IF(P211=1,$O$3,IF(P211=2,$O$4,$O$5))</f>
        <v>0</v>
      </c>
    </row>
    <row r="212">
      <c r="A212" s="1" t="s">
        <v>171</v>
      </c>
      <c r="E212" s="27" t="s">
        <v>1831</v>
      </c>
    </row>
    <row r="213">
      <c r="A213" s="1" t="s">
        <v>172</v>
      </c>
    </row>
    <row r="214">
      <c r="A214" s="1" t="s">
        <v>173</v>
      </c>
      <c r="E214" s="27" t="s">
        <v>167</v>
      </c>
    </row>
    <row r="215">
      <c r="A215" s="1" t="s">
        <v>165</v>
      </c>
      <c r="B215" s="1">
        <v>51</v>
      </c>
      <c r="C215" s="26" t="s">
        <v>1832</v>
      </c>
      <c r="D215" t="s">
        <v>167</v>
      </c>
      <c r="E215" s="27" t="s">
        <v>1833</v>
      </c>
      <c r="F215" s="28" t="s">
        <v>464</v>
      </c>
      <c r="G215" s="29">
        <v>1</v>
      </c>
      <c r="H215" s="28">
        <v>0</v>
      </c>
      <c r="I215" s="30">
        <f>ROUND(G215*H215,P4)</f>
        <v>0</v>
      </c>
      <c r="L215" s="31">
        <v>0</v>
      </c>
      <c r="M215" s="24">
        <f>ROUND(G215*L215,P4)</f>
        <v>0</v>
      </c>
      <c r="N215" s="25" t="s">
        <v>185</v>
      </c>
      <c r="O215" s="32">
        <f>M215*AA215</f>
        <v>0</v>
      </c>
      <c r="P215" s="1">
        <v>3</v>
      </c>
      <c r="AA215" s="1">
        <f>IF(P215=1,$O$3,IF(P215=2,$O$4,$O$5))</f>
        <v>0</v>
      </c>
    </row>
    <row r="216">
      <c r="A216" s="1" t="s">
        <v>171</v>
      </c>
      <c r="E216" s="27" t="s">
        <v>1833</v>
      </c>
    </row>
    <row r="217">
      <c r="A217" s="1" t="s">
        <v>172</v>
      </c>
    </row>
    <row r="218">
      <c r="A218" s="1" t="s">
        <v>173</v>
      </c>
      <c r="E218" s="27" t="s">
        <v>167</v>
      </c>
    </row>
    <row r="219">
      <c r="A219" s="1" t="s">
        <v>162</v>
      </c>
      <c r="C219" s="22" t="s">
        <v>325</v>
      </c>
      <c r="E219" s="23" t="s">
        <v>326</v>
      </c>
      <c r="L219" s="24">
        <f>SUMIFS(L220:L231,A220:A231,"P")</f>
        <v>0</v>
      </c>
      <c r="M219" s="24">
        <f>SUMIFS(M220:M231,A220:A231,"P")</f>
        <v>0</v>
      </c>
      <c r="N219" s="25"/>
    </row>
    <row r="220">
      <c r="A220" s="1" t="s">
        <v>165</v>
      </c>
      <c r="B220" s="1">
        <v>53</v>
      </c>
      <c r="C220" s="26" t="s">
        <v>329</v>
      </c>
      <c r="D220" t="s">
        <v>167</v>
      </c>
      <c r="E220" s="27" t="s">
        <v>330</v>
      </c>
      <c r="F220" s="28" t="s">
        <v>331</v>
      </c>
      <c r="G220" s="29">
        <v>800</v>
      </c>
      <c r="H220" s="28">
        <v>0</v>
      </c>
      <c r="I220" s="30">
        <f>ROUND(G220*H220,P4)</f>
        <v>0</v>
      </c>
      <c r="L220" s="31">
        <v>0</v>
      </c>
      <c r="M220" s="24">
        <f>ROUND(G220*L220,P4)</f>
        <v>0</v>
      </c>
      <c r="N220" s="25" t="s">
        <v>170</v>
      </c>
      <c r="O220" s="32">
        <f>M220*AA220</f>
        <v>0</v>
      </c>
      <c r="P220" s="1">
        <v>3</v>
      </c>
      <c r="AA220" s="1">
        <f>IF(P220=1,$O$3,IF(P220=2,$O$4,$O$5))</f>
        <v>0</v>
      </c>
    </row>
    <row r="221">
      <c r="A221" s="1" t="s">
        <v>171</v>
      </c>
      <c r="E221" s="27" t="s">
        <v>330</v>
      </c>
    </row>
    <row r="222">
      <c r="A222" s="1" t="s">
        <v>172</v>
      </c>
    </row>
    <row r="223">
      <c r="A223" s="1" t="s">
        <v>173</v>
      </c>
      <c r="E223" s="27" t="s">
        <v>167</v>
      </c>
    </row>
    <row r="224">
      <c r="A224" s="1" t="s">
        <v>165</v>
      </c>
      <c r="B224" s="1">
        <v>52</v>
      </c>
      <c r="C224" s="26" t="s">
        <v>3063</v>
      </c>
      <c r="D224" t="s">
        <v>167</v>
      </c>
      <c r="E224" s="27" t="s">
        <v>3064</v>
      </c>
      <c r="F224" s="28" t="s">
        <v>328</v>
      </c>
      <c r="G224" s="29">
        <v>1</v>
      </c>
      <c r="H224" s="28">
        <v>0.0099000000000000008</v>
      </c>
      <c r="I224" s="30">
        <f>ROUND(G224*H224,P4)</f>
        <v>0</v>
      </c>
      <c r="L224" s="31">
        <v>0</v>
      </c>
      <c r="M224" s="24">
        <f>ROUND(G224*L224,P4)</f>
        <v>0</v>
      </c>
      <c r="N224" s="25" t="s">
        <v>185</v>
      </c>
      <c r="O224" s="32">
        <f>M224*AA224</f>
        <v>0</v>
      </c>
      <c r="P224" s="1">
        <v>3</v>
      </c>
      <c r="AA224" s="1">
        <f>IF(P224=1,$O$3,IF(P224=2,$O$4,$O$5))</f>
        <v>0</v>
      </c>
    </row>
    <row r="225">
      <c r="A225" s="1" t="s">
        <v>171</v>
      </c>
      <c r="E225" s="27" t="s">
        <v>3064</v>
      </c>
    </row>
    <row r="226">
      <c r="A226" s="1" t="s">
        <v>172</v>
      </c>
    </row>
    <row r="227">
      <c r="A227" s="1" t="s">
        <v>173</v>
      </c>
      <c r="E227" s="27" t="s">
        <v>167</v>
      </c>
    </row>
    <row r="228" ht="25.5">
      <c r="A228" s="1" t="s">
        <v>165</v>
      </c>
      <c r="B228" s="1">
        <v>54</v>
      </c>
      <c r="C228" s="26" t="s">
        <v>332</v>
      </c>
      <c r="D228" t="s">
        <v>167</v>
      </c>
      <c r="E228" s="27" t="s">
        <v>333</v>
      </c>
      <c r="F228" s="28" t="s">
        <v>331</v>
      </c>
      <c r="G228" s="29">
        <v>800</v>
      </c>
      <c r="H228" s="28">
        <v>0</v>
      </c>
      <c r="I228" s="30">
        <f>ROUND(G228*H228,P4)</f>
        <v>0</v>
      </c>
      <c r="L228" s="31">
        <v>0</v>
      </c>
      <c r="M228" s="24">
        <f>ROUND(G228*L228,P4)</f>
        <v>0</v>
      </c>
      <c r="N228" s="25" t="s">
        <v>185</v>
      </c>
      <c r="O228" s="32">
        <f>M228*AA228</f>
        <v>0</v>
      </c>
      <c r="P228" s="1">
        <v>3</v>
      </c>
      <c r="AA228" s="1">
        <f>IF(P228=1,$O$3,IF(P228=2,$O$4,$O$5))</f>
        <v>0</v>
      </c>
    </row>
    <row r="229" ht="25.5">
      <c r="A229" s="1" t="s">
        <v>171</v>
      </c>
      <c r="E229" s="27" t="s">
        <v>333</v>
      </c>
    </row>
    <row r="230">
      <c r="A230" s="1" t="s">
        <v>172</v>
      </c>
    </row>
    <row r="231">
      <c r="A231" s="1" t="s">
        <v>173</v>
      </c>
      <c r="E231" s="27" t="s">
        <v>167</v>
      </c>
    </row>
    <row r="232">
      <c r="A232" s="1" t="s">
        <v>162</v>
      </c>
      <c r="C232" s="22" t="s">
        <v>180</v>
      </c>
      <c r="E232" s="23" t="s">
        <v>181</v>
      </c>
      <c r="L232" s="24">
        <f>SUMIFS(L233:L240,A233:A240,"P")</f>
        <v>0</v>
      </c>
      <c r="M232" s="24">
        <f>SUMIFS(M233:M240,A233:A240,"P")</f>
        <v>0</v>
      </c>
      <c r="N232" s="25"/>
    </row>
    <row r="233">
      <c r="A233" s="1" t="s">
        <v>165</v>
      </c>
      <c r="B233" s="1">
        <v>55</v>
      </c>
      <c r="C233" s="26" t="s">
        <v>1957</v>
      </c>
      <c r="D233" t="s">
        <v>167</v>
      </c>
      <c r="E233" s="27" t="s">
        <v>1958</v>
      </c>
      <c r="F233" s="28" t="s">
        <v>184</v>
      </c>
      <c r="G233" s="29">
        <v>23</v>
      </c>
      <c r="H233" s="28">
        <v>0</v>
      </c>
      <c r="I233" s="30">
        <f>ROUND(G233*H233,P4)</f>
        <v>0</v>
      </c>
      <c r="L233" s="31">
        <v>0</v>
      </c>
      <c r="M233" s="24">
        <f>ROUND(G233*L233,P4)</f>
        <v>0</v>
      </c>
      <c r="N233" s="25" t="s">
        <v>185</v>
      </c>
      <c r="O233" s="32">
        <f>M233*AA233</f>
        <v>0</v>
      </c>
      <c r="P233" s="1">
        <v>3</v>
      </c>
      <c r="AA233" s="1">
        <f>IF(P233=1,$O$3,IF(P233=2,$O$4,$O$5))</f>
        <v>0</v>
      </c>
    </row>
    <row r="234">
      <c r="A234" s="1" t="s">
        <v>171</v>
      </c>
      <c r="E234" s="27" t="s">
        <v>1958</v>
      </c>
    </row>
    <row r="235">
      <c r="A235" s="1" t="s">
        <v>172</v>
      </c>
    </row>
    <row r="236">
      <c r="A236" s="1" t="s">
        <v>173</v>
      </c>
      <c r="E236" s="27" t="s">
        <v>167</v>
      </c>
    </row>
    <row r="237" ht="25.5">
      <c r="A237" s="1" t="s">
        <v>165</v>
      </c>
      <c r="B237" s="1">
        <v>56</v>
      </c>
      <c r="C237" s="26" t="s">
        <v>182</v>
      </c>
      <c r="D237" t="s">
        <v>167</v>
      </c>
      <c r="E237" s="27" t="s">
        <v>183</v>
      </c>
      <c r="F237" s="28" t="s">
        <v>184</v>
      </c>
      <c r="G237" s="29">
        <v>20</v>
      </c>
      <c r="H237" s="28">
        <v>0</v>
      </c>
      <c r="I237" s="30">
        <f>ROUND(G237*H237,P4)</f>
        <v>0</v>
      </c>
      <c r="L237" s="31">
        <v>0</v>
      </c>
      <c r="M237" s="24">
        <f>ROUND(G237*L237,P4)</f>
        <v>0</v>
      </c>
      <c r="N237" s="25" t="s">
        <v>185</v>
      </c>
      <c r="O237" s="32">
        <f>M237*AA237</f>
        <v>0</v>
      </c>
      <c r="P237" s="1">
        <v>3</v>
      </c>
      <c r="AA237" s="1">
        <f>IF(P237=1,$O$3,IF(P237=2,$O$4,$O$5))</f>
        <v>0</v>
      </c>
    </row>
    <row r="238" ht="25.5">
      <c r="A238" s="1" t="s">
        <v>171</v>
      </c>
      <c r="E238" s="27" t="s">
        <v>183</v>
      </c>
    </row>
    <row r="239">
      <c r="A239" s="1" t="s">
        <v>172</v>
      </c>
    </row>
    <row r="240">
      <c r="A240" s="1" t="s">
        <v>173</v>
      </c>
      <c r="E240" s="27" t="s">
        <v>167</v>
      </c>
    </row>
  </sheetData>
  <sheetProtection sheet="1" objects="1" scenarios="1" spinCount="100000" saltValue="d43xFGVf8FfKd6BtfPfP0osbJJyqXM/ttbUa+qsQ67gdksx4npcKI6Pzphpe8SvoeaYkn4scebxFs8iYErCXaA==" hashValue="4NPMD3oEt50OhB0PMfRCpcOWhybozARsDgVnMNtxogiBFIUGp+y/TGtJy9Zb4qYAXUxqPd/jk/HndkDValSoS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COUNTIFS(L8:L157,"=0",A8:A157,"P")+COUNTIFS(L8:L157,"",A8:A157,"P")+SUM(Q8:Q157)</f>
        <v>0</v>
      </c>
    </row>
    <row r="8">
      <c r="A8" s="1" t="s">
        <v>160</v>
      </c>
      <c r="C8" s="22" t="s">
        <v>3065</v>
      </c>
      <c r="E8" s="23" t="s">
        <v>75</v>
      </c>
      <c r="L8" s="24">
        <f>L9+L22+L119+L152</f>
        <v>0</v>
      </c>
      <c r="M8" s="24">
        <f>M9+M22+M119+M152</f>
        <v>0</v>
      </c>
      <c r="N8" s="25"/>
    </row>
    <row r="9">
      <c r="A9" s="1" t="s">
        <v>162</v>
      </c>
      <c r="C9" s="22" t="s">
        <v>197</v>
      </c>
      <c r="E9" s="23" t="s">
        <v>198</v>
      </c>
      <c r="L9" s="24">
        <f>SUMIFS(L10:L21,A10:A21,"P")</f>
        <v>0</v>
      </c>
      <c r="M9" s="24">
        <f>SUMIFS(M10:M21,A10:A21,"P")</f>
        <v>0</v>
      </c>
      <c r="N9" s="25"/>
    </row>
    <row r="10" ht="25.5">
      <c r="A10" s="1" t="s">
        <v>165</v>
      </c>
      <c r="B10" s="1">
        <v>2</v>
      </c>
      <c r="C10" s="26" t="s">
        <v>1837</v>
      </c>
      <c r="D10" t="s">
        <v>167</v>
      </c>
      <c r="E10" s="27" t="s">
        <v>1838</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1838</v>
      </c>
    </row>
    <row r="12">
      <c r="A12" s="1" t="s">
        <v>172</v>
      </c>
    </row>
    <row r="13">
      <c r="A13" s="1" t="s">
        <v>173</v>
      </c>
      <c r="E13" s="27" t="s">
        <v>167</v>
      </c>
    </row>
    <row r="14">
      <c r="A14" s="1" t="s">
        <v>165</v>
      </c>
      <c r="B14" s="1">
        <v>1</v>
      </c>
      <c r="C14" s="26" t="s">
        <v>1842</v>
      </c>
      <c r="D14" t="s">
        <v>167</v>
      </c>
      <c r="E14" s="27" t="s">
        <v>1843</v>
      </c>
      <c r="F14" s="28" t="s">
        <v>201</v>
      </c>
      <c r="G14" s="29">
        <v>9</v>
      </c>
      <c r="H14" s="28">
        <v>0</v>
      </c>
      <c r="I14" s="30">
        <f>ROUND(G14*H14,P4)</f>
        <v>0</v>
      </c>
      <c r="L14" s="31">
        <v>0</v>
      </c>
      <c r="M14" s="24">
        <f>ROUND(G14*L14,P4)</f>
        <v>0</v>
      </c>
      <c r="N14" s="25" t="s">
        <v>185</v>
      </c>
      <c r="O14" s="32">
        <f>M14*AA14</f>
        <v>0</v>
      </c>
      <c r="P14" s="1">
        <v>3</v>
      </c>
      <c r="AA14" s="1">
        <f>IF(P14=1,$O$3,IF(P14=2,$O$4,$O$5))</f>
        <v>0</v>
      </c>
    </row>
    <row r="15">
      <c r="A15" s="1" t="s">
        <v>171</v>
      </c>
      <c r="E15" s="27" t="s">
        <v>1843</v>
      </c>
    </row>
    <row r="16">
      <c r="A16" s="1" t="s">
        <v>172</v>
      </c>
    </row>
    <row r="17">
      <c r="A17" s="1" t="s">
        <v>173</v>
      </c>
      <c r="E17" s="27" t="s">
        <v>167</v>
      </c>
    </row>
    <row r="18" ht="25.5">
      <c r="A18" s="1" t="s">
        <v>165</v>
      </c>
      <c r="B18" s="1">
        <v>3</v>
      </c>
      <c r="C18" s="26" t="s">
        <v>205</v>
      </c>
      <c r="D18" t="s">
        <v>167</v>
      </c>
      <c r="E18" s="27" t="s">
        <v>206</v>
      </c>
      <c r="F18" s="28" t="s">
        <v>201</v>
      </c>
      <c r="G18" s="29">
        <v>1</v>
      </c>
      <c r="H18" s="28">
        <v>0</v>
      </c>
      <c r="I18" s="30">
        <f>ROUND(G18*H18,P4)</f>
        <v>0</v>
      </c>
      <c r="L18" s="31">
        <v>0</v>
      </c>
      <c r="M18" s="24">
        <f>ROUND(G18*L18,P4)</f>
        <v>0</v>
      </c>
      <c r="N18" s="25" t="s">
        <v>185</v>
      </c>
      <c r="O18" s="32">
        <f>M18*AA18</f>
        <v>0</v>
      </c>
      <c r="P18" s="1">
        <v>3</v>
      </c>
      <c r="AA18" s="1">
        <f>IF(P18=1,$O$3,IF(P18=2,$O$4,$O$5))</f>
        <v>0</v>
      </c>
    </row>
    <row r="19" ht="76.5">
      <c r="A19" s="1" t="s">
        <v>171</v>
      </c>
      <c r="E19" s="27" t="s">
        <v>1844</v>
      </c>
    </row>
    <row r="20">
      <c r="A20" s="1" t="s">
        <v>172</v>
      </c>
    </row>
    <row r="21">
      <c r="A21" s="1" t="s">
        <v>173</v>
      </c>
      <c r="E21" s="27" t="s">
        <v>167</v>
      </c>
    </row>
    <row r="22">
      <c r="A22" s="1" t="s">
        <v>162</v>
      </c>
      <c r="C22" s="22" t="s">
        <v>224</v>
      </c>
      <c r="E22" s="23" t="s">
        <v>225</v>
      </c>
      <c r="L22" s="24">
        <f>SUMIFS(L23:L118,A23:A118,"P")</f>
        <v>0</v>
      </c>
      <c r="M22" s="24">
        <f>SUMIFS(M23:M118,A23:A118,"P")</f>
        <v>0</v>
      </c>
      <c r="N22" s="25"/>
    </row>
    <row r="23" ht="25.5">
      <c r="A23" s="1" t="s">
        <v>165</v>
      </c>
      <c r="B23" s="1">
        <v>14</v>
      </c>
      <c r="C23" s="26" t="s">
        <v>1851</v>
      </c>
      <c r="D23" t="s">
        <v>167</v>
      </c>
      <c r="E23" s="27" t="s">
        <v>1852</v>
      </c>
      <c r="F23" s="28" t="s">
        <v>1485</v>
      </c>
      <c r="G23" s="29">
        <v>14</v>
      </c>
      <c r="H23" s="28">
        <v>0</v>
      </c>
      <c r="I23" s="30">
        <f>ROUND(G23*H23,P4)</f>
        <v>0</v>
      </c>
      <c r="L23" s="31">
        <v>0</v>
      </c>
      <c r="M23" s="24">
        <f>ROUND(G23*L23,P4)</f>
        <v>0</v>
      </c>
      <c r="N23" s="25" t="s">
        <v>170</v>
      </c>
      <c r="O23" s="32">
        <f>M23*AA23</f>
        <v>0</v>
      </c>
      <c r="P23" s="1">
        <v>3</v>
      </c>
      <c r="AA23" s="1">
        <f>IF(P23=1,$O$3,IF(P23=2,$O$4,$O$5))</f>
        <v>0</v>
      </c>
    </row>
    <row r="24" ht="25.5">
      <c r="A24" s="1" t="s">
        <v>171</v>
      </c>
      <c r="E24" s="27" t="s">
        <v>1852</v>
      </c>
    </row>
    <row r="25">
      <c r="A25" s="1" t="s">
        <v>172</v>
      </c>
    </row>
    <row r="26">
      <c r="A26" s="1" t="s">
        <v>173</v>
      </c>
      <c r="E26" s="27" t="s">
        <v>167</v>
      </c>
    </row>
    <row r="27">
      <c r="A27" s="1" t="s">
        <v>165</v>
      </c>
      <c r="B27" s="1">
        <v>12</v>
      </c>
      <c r="C27" s="26" t="s">
        <v>1859</v>
      </c>
      <c r="D27" t="s">
        <v>167</v>
      </c>
      <c r="E27" s="27" t="s">
        <v>1860</v>
      </c>
      <c r="F27" s="28" t="s">
        <v>201</v>
      </c>
      <c r="G27" s="29">
        <v>14</v>
      </c>
      <c r="H27" s="28">
        <v>0.0068999999999999999</v>
      </c>
      <c r="I27" s="30">
        <f>ROUND(G27*H27,P4)</f>
        <v>0</v>
      </c>
      <c r="L27" s="31">
        <v>0</v>
      </c>
      <c r="M27" s="24">
        <f>ROUND(G27*L27,P4)</f>
        <v>0</v>
      </c>
      <c r="N27" s="25" t="s">
        <v>185</v>
      </c>
      <c r="O27" s="32">
        <f>M27*AA27</f>
        <v>0</v>
      </c>
      <c r="P27" s="1">
        <v>3</v>
      </c>
      <c r="AA27" s="1">
        <f>IF(P27=1,$O$3,IF(P27=2,$O$4,$O$5))</f>
        <v>0</v>
      </c>
    </row>
    <row r="28">
      <c r="A28" s="1" t="s">
        <v>171</v>
      </c>
      <c r="E28" s="27" t="s">
        <v>1860</v>
      </c>
    </row>
    <row r="29">
      <c r="A29" s="1" t="s">
        <v>172</v>
      </c>
    </row>
    <row r="30">
      <c r="A30" s="1" t="s">
        <v>173</v>
      </c>
      <c r="E30" s="27" t="s">
        <v>167</v>
      </c>
    </row>
    <row r="31" ht="25.5">
      <c r="A31" s="1" t="s">
        <v>165</v>
      </c>
      <c r="B31" s="1">
        <v>23</v>
      </c>
      <c r="C31" s="26" t="s">
        <v>1861</v>
      </c>
      <c r="D31" t="s">
        <v>167</v>
      </c>
      <c r="E31" s="27" t="s">
        <v>1862</v>
      </c>
      <c r="F31" s="28" t="s">
        <v>201</v>
      </c>
      <c r="G31" s="29">
        <v>200</v>
      </c>
      <c r="H31" s="28">
        <v>0</v>
      </c>
      <c r="I31" s="30">
        <f>ROUND(G31*H31,P4)</f>
        <v>0</v>
      </c>
      <c r="L31" s="31">
        <v>0</v>
      </c>
      <c r="M31" s="24">
        <f>ROUND(G31*L31,P4)</f>
        <v>0</v>
      </c>
      <c r="N31" s="25" t="s">
        <v>170</v>
      </c>
      <c r="O31" s="32">
        <f>M31*AA31</f>
        <v>0</v>
      </c>
      <c r="P31" s="1">
        <v>3</v>
      </c>
      <c r="AA31" s="1">
        <f>IF(P31=1,$O$3,IF(P31=2,$O$4,$O$5))</f>
        <v>0</v>
      </c>
    </row>
    <row r="32" ht="25.5">
      <c r="A32" s="1" t="s">
        <v>171</v>
      </c>
      <c r="E32" s="27" t="s">
        <v>1862</v>
      </c>
    </row>
    <row r="33">
      <c r="A33" s="1" t="s">
        <v>172</v>
      </c>
    </row>
    <row r="34">
      <c r="A34" s="1" t="s">
        <v>173</v>
      </c>
      <c r="E34" s="27" t="s">
        <v>167</v>
      </c>
    </row>
    <row r="35" ht="25.5">
      <c r="A35" s="1" t="s">
        <v>165</v>
      </c>
      <c r="B35" s="1">
        <v>20</v>
      </c>
      <c r="C35" s="26" t="s">
        <v>1869</v>
      </c>
      <c r="D35" t="s">
        <v>167</v>
      </c>
      <c r="E35" s="27" t="s">
        <v>1870</v>
      </c>
      <c r="F35" s="28" t="s">
        <v>201</v>
      </c>
      <c r="G35" s="29">
        <v>14</v>
      </c>
      <c r="H35" s="28">
        <v>0</v>
      </c>
      <c r="I35" s="30">
        <f>ROUND(G35*H35,P4)</f>
        <v>0</v>
      </c>
      <c r="L35" s="31">
        <v>0</v>
      </c>
      <c r="M35" s="24">
        <f>ROUND(G35*L35,P4)</f>
        <v>0</v>
      </c>
      <c r="N35" s="25" t="s">
        <v>170</v>
      </c>
      <c r="O35" s="32">
        <f>M35*AA35</f>
        <v>0</v>
      </c>
      <c r="P35" s="1">
        <v>3</v>
      </c>
      <c r="AA35" s="1">
        <f>IF(P35=1,$O$3,IF(P35=2,$O$4,$O$5))</f>
        <v>0</v>
      </c>
    </row>
    <row r="36" ht="25.5">
      <c r="A36" s="1" t="s">
        <v>171</v>
      </c>
      <c r="E36" s="27" t="s">
        <v>1870</v>
      </c>
    </row>
    <row r="37">
      <c r="A37" s="1" t="s">
        <v>172</v>
      </c>
    </row>
    <row r="38">
      <c r="A38" s="1" t="s">
        <v>173</v>
      </c>
      <c r="E38" s="27" t="s">
        <v>167</v>
      </c>
    </row>
    <row r="39">
      <c r="A39" s="1" t="s">
        <v>165</v>
      </c>
      <c r="B39" s="1">
        <v>21</v>
      </c>
      <c r="C39" s="26" t="s">
        <v>1873</v>
      </c>
      <c r="D39" t="s">
        <v>167</v>
      </c>
      <c r="E39" s="27" t="s">
        <v>1874</v>
      </c>
      <c r="F39" s="28" t="s">
        <v>201</v>
      </c>
      <c r="G39" s="29">
        <v>14</v>
      </c>
      <c r="H39" s="28">
        <v>0.00025999999999999998</v>
      </c>
      <c r="I39" s="30">
        <f>ROUND(G39*H39,P4)</f>
        <v>0</v>
      </c>
      <c r="L39" s="31">
        <v>0</v>
      </c>
      <c r="M39" s="24">
        <f>ROUND(G39*L39,P4)</f>
        <v>0</v>
      </c>
      <c r="N39" s="25" t="s">
        <v>3066</v>
      </c>
      <c r="O39" s="32">
        <f>M39*AA39</f>
        <v>0</v>
      </c>
      <c r="P39" s="1">
        <v>3</v>
      </c>
      <c r="AA39" s="1">
        <f>IF(P39=1,$O$3,IF(P39=2,$O$4,$O$5))</f>
        <v>0</v>
      </c>
    </row>
    <row r="40">
      <c r="A40" s="1" t="s">
        <v>171</v>
      </c>
      <c r="E40" s="27" t="s">
        <v>1874</v>
      </c>
    </row>
    <row r="41">
      <c r="A41" s="1" t="s">
        <v>172</v>
      </c>
    </row>
    <row r="42">
      <c r="A42" s="1" t="s">
        <v>173</v>
      </c>
      <c r="E42" s="27" t="s">
        <v>167</v>
      </c>
    </row>
    <row r="43">
      <c r="A43" s="1" t="s">
        <v>165</v>
      </c>
      <c r="B43" s="1">
        <v>24</v>
      </c>
      <c r="C43" s="26" t="s">
        <v>1877</v>
      </c>
      <c r="D43" t="s">
        <v>167</v>
      </c>
      <c r="E43" s="27" t="s">
        <v>3067</v>
      </c>
      <c r="F43" s="28" t="s">
        <v>201</v>
      </c>
      <c r="G43" s="29">
        <v>14</v>
      </c>
      <c r="H43" s="28">
        <v>0</v>
      </c>
      <c r="I43" s="30">
        <f>ROUND(G43*H43,P4)</f>
        <v>0</v>
      </c>
      <c r="L43" s="31">
        <v>0</v>
      </c>
      <c r="M43" s="24">
        <f>ROUND(G43*L43,P4)</f>
        <v>0</v>
      </c>
      <c r="N43" s="25" t="s">
        <v>185</v>
      </c>
      <c r="O43" s="32">
        <f>M43*AA43</f>
        <v>0</v>
      </c>
      <c r="P43" s="1">
        <v>3</v>
      </c>
      <c r="AA43" s="1">
        <f>IF(P43=1,$O$3,IF(P43=2,$O$4,$O$5))</f>
        <v>0</v>
      </c>
    </row>
    <row r="44">
      <c r="A44" s="1" t="s">
        <v>171</v>
      </c>
      <c r="E44" s="27" t="s">
        <v>3067</v>
      </c>
    </row>
    <row r="45">
      <c r="A45" s="1" t="s">
        <v>172</v>
      </c>
    </row>
    <row r="46">
      <c r="A46" s="1" t="s">
        <v>173</v>
      </c>
      <c r="E46" s="27" t="s">
        <v>167</v>
      </c>
    </row>
    <row r="47">
      <c r="A47" s="1" t="s">
        <v>165</v>
      </c>
      <c r="B47" s="1">
        <v>25</v>
      </c>
      <c r="C47" s="26" t="s">
        <v>2304</v>
      </c>
      <c r="D47" t="s">
        <v>167</v>
      </c>
      <c r="E47" s="27" t="s">
        <v>1878</v>
      </c>
      <c r="F47" s="28" t="s">
        <v>201</v>
      </c>
      <c r="G47" s="29">
        <v>18</v>
      </c>
      <c r="H47" s="28">
        <v>0</v>
      </c>
      <c r="I47" s="30">
        <f>ROUND(G47*H47,P4)</f>
        <v>0</v>
      </c>
      <c r="L47" s="31">
        <v>0</v>
      </c>
      <c r="M47" s="24">
        <f>ROUND(G47*L47,P4)</f>
        <v>0</v>
      </c>
      <c r="N47" s="25" t="s">
        <v>185</v>
      </c>
      <c r="O47" s="32">
        <f>M47*AA47</f>
        <v>0</v>
      </c>
      <c r="P47" s="1">
        <v>3</v>
      </c>
      <c r="AA47" s="1">
        <f>IF(P47=1,$O$3,IF(P47=2,$O$4,$O$5))</f>
        <v>0</v>
      </c>
    </row>
    <row r="48">
      <c r="A48" s="1" t="s">
        <v>171</v>
      </c>
      <c r="E48" s="27" t="s">
        <v>1878</v>
      </c>
    </row>
    <row r="49" ht="127.5">
      <c r="A49" s="1" t="s">
        <v>172</v>
      </c>
      <c r="E49" s="33" t="s">
        <v>3068</v>
      </c>
    </row>
    <row r="50">
      <c r="A50" s="1" t="s">
        <v>173</v>
      </c>
      <c r="E50" s="27" t="s">
        <v>167</v>
      </c>
    </row>
    <row r="51">
      <c r="A51" s="1" t="s">
        <v>165</v>
      </c>
      <c r="B51" s="1">
        <v>17</v>
      </c>
      <c r="C51" s="26" t="s">
        <v>1880</v>
      </c>
      <c r="D51" t="s">
        <v>167</v>
      </c>
      <c r="E51" s="27" t="s">
        <v>1881</v>
      </c>
      <c r="F51" s="28" t="s">
        <v>331</v>
      </c>
      <c r="G51" s="29">
        <v>420</v>
      </c>
      <c r="H51" s="28">
        <v>0</v>
      </c>
      <c r="I51" s="30">
        <f>ROUND(G51*H51,P4)</f>
        <v>0</v>
      </c>
      <c r="L51" s="31">
        <v>0</v>
      </c>
      <c r="M51" s="24">
        <f>ROUND(G51*L51,P4)</f>
        <v>0</v>
      </c>
      <c r="N51" s="25" t="s">
        <v>185</v>
      </c>
      <c r="O51" s="32">
        <f>M51*AA51</f>
        <v>0</v>
      </c>
      <c r="P51" s="1">
        <v>3</v>
      </c>
      <c r="AA51" s="1">
        <f>IF(P51=1,$O$3,IF(P51=2,$O$4,$O$5))</f>
        <v>0</v>
      </c>
    </row>
    <row r="52">
      <c r="A52" s="1" t="s">
        <v>171</v>
      </c>
      <c r="E52" s="27" t="s">
        <v>1881</v>
      </c>
    </row>
    <row r="53">
      <c r="A53" s="1" t="s">
        <v>172</v>
      </c>
    </row>
    <row r="54">
      <c r="A54" s="1" t="s">
        <v>173</v>
      </c>
      <c r="E54" s="27" t="s">
        <v>167</v>
      </c>
    </row>
    <row r="55" ht="25.5">
      <c r="A55" s="1" t="s">
        <v>165</v>
      </c>
      <c r="B55" s="1">
        <v>10</v>
      </c>
      <c r="C55" s="26" t="s">
        <v>1884</v>
      </c>
      <c r="D55" t="s">
        <v>167</v>
      </c>
      <c r="E55" s="27" t="s">
        <v>1885</v>
      </c>
      <c r="F55" s="28" t="s">
        <v>201</v>
      </c>
      <c r="G55" s="29">
        <v>42</v>
      </c>
      <c r="H55" s="28">
        <v>0</v>
      </c>
      <c r="I55" s="30">
        <f>ROUND(G55*H55,P4)</f>
        <v>0</v>
      </c>
      <c r="L55" s="31">
        <v>0</v>
      </c>
      <c r="M55" s="24">
        <f>ROUND(G55*L55,P4)</f>
        <v>0</v>
      </c>
      <c r="N55" s="25" t="s">
        <v>170</v>
      </c>
      <c r="O55" s="32">
        <f>M55*AA55</f>
        <v>0</v>
      </c>
      <c r="P55" s="1">
        <v>3</v>
      </c>
      <c r="AA55" s="1">
        <f>IF(P55=1,$O$3,IF(P55=2,$O$4,$O$5))</f>
        <v>0</v>
      </c>
    </row>
    <row r="56" ht="25.5">
      <c r="A56" s="1" t="s">
        <v>171</v>
      </c>
      <c r="E56" s="27" t="s">
        <v>1885</v>
      </c>
    </row>
    <row r="57">
      <c r="A57" s="1" t="s">
        <v>172</v>
      </c>
    </row>
    <row r="58">
      <c r="A58" s="1" t="s">
        <v>173</v>
      </c>
      <c r="E58" s="27" t="s">
        <v>167</v>
      </c>
    </row>
    <row r="59">
      <c r="A59" s="1" t="s">
        <v>165</v>
      </c>
      <c r="B59" s="1">
        <v>19</v>
      </c>
      <c r="C59" s="26" t="s">
        <v>1888</v>
      </c>
      <c r="D59" t="s">
        <v>167</v>
      </c>
      <c r="E59" s="27" t="s">
        <v>1889</v>
      </c>
      <c r="F59" s="28" t="s">
        <v>201</v>
      </c>
      <c r="G59" s="29">
        <v>150</v>
      </c>
      <c r="H59" s="28">
        <v>0</v>
      </c>
      <c r="I59" s="30">
        <f>ROUND(G59*H59,P4)</f>
        <v>0</v>
      </c>
      <c r="L59" s="31">
        <v>0</v>
      </c>
      <c r="M59" s="24">
        <f>ROUND(G59*L59,P4)</f>
        <v>0</v>
      </c>
      <c r="N59" s="25" t="s">
        <v>170</v>
      </c>
      <c r="O59" s="32">
        <f>M59*AA59</f>
        <v>0</v>
      </c>
      <c r="P59" s="1">
        <v>3</v>
      </c>
      <c r="AA59" s="1">
        <f>IF(P59=1,$O$3,IF(P59=2,$O$4,$O$5))</f>
        <v>0</v>
      </c>
    </row>
    <row r="60">
      <c r="A60" s="1" t="s">
        <v>171</v>
      </c>
      <c r="E60" s="27" t="s">
        <v>1889</v>
      </c>
    </row>
    <row r="61">
      <c r="A61" s="1" t="s">
        <v>172</v>
      </c>
    </row>
    <row r="62">
      <c r="A62" s="1" t="s">
        <v>173</v>
      </c>
      <c r="E62" s="27" t="s">
        <v>167</v>
      </c>
    </row>
    <row r="63" ht="25.5">
      <c r="A63" s="1" t="s">
        <v>165</v>
      </c>
      <c r="B63" s="1">
        <v>6</v>
      </c>
      <c r="C63" s="26" t="s">
        <v>1890</v>
      </c>
      <c r="D63" t="s">
        <v>167</v>
      </c>
      <c r="E63" s="27" t="s">
        <v>1891</v>
      </c>
      <c r="F63" s="28" t="s">
        <v>201</v>
      </c>
      <c r="G63" s="29">
        <v>14</v>
      </c>
      <c r="H63" s="28">
        <v>0</v>
      </c>
      <c r="I63" s="30">
        <f>ROUND(G63*H63,P4)</f>
        <v>0</v>
      </c>
      <c r="L63" s="31">
        <v>0</v>
      </c>
      <c r="M63" s="24">
        <f>ROUND(G63*L63,P4)</f>
        <v>0</v>
      </c>
      <c r="N63" s="25" t="s">
        <v>170</v>
      </c>
      <c r="O63" s="32">
        <f>M63*AA63</f>
        <v>0</v>
      </c>
      <c r="P63" s="1">
        <v>3</v>
      </c>
      <c r="AA63" s="1">
        <f>IF(P63=1,$O$3,IF(P63=2,$O$4,$O$5))</f>
        <v>0</v>
      </c>
    </row>
    <row r="64" ht="38.25">
      <c r="A64" s="1" t="s">
        <v>171</v>
      </c>
      <c r="E64" s="27" t="s">
        <v>1892</v>
      </c>
    </row>
    <row r="65">
      <c r="A65" s="1" t="s">
        <v>172</v>
      </c>
    </row>
    <row r="66">
      <c r="A66" s="1" t="s">
        <v>173</v>
      </c>
      <c r="E66" s="27" t="s">
        <v>167</v>
      </c>
    </row>
    <row r="67" ht="38.25">
      <c r="A67" s="1" t="s">
        <v>165</v>
      </c>
      <c r="B67" s="1">
        <v>11</v>
      </c>
      <c r="C67" s="26" t="s">
        <v>1899</v>
      </c>
      <c r="D67" t="s">
        <v>167</v>
      </c>
      <c r="E67" s="27" t="s">
        <v>3069</v>
      </c>
      <c r="F67" s="28" t="s">
        <v>201</v>
      </c>
      <c r="G67" s="29">
        <v>140</v>
      </c>
      <c r="H67" s="28">
        <v>0</v>
      </c>
      <c r="I67" s="30">
        <f>ROUND(G67*H67,P4)</f>
        <v>0</v>
      </c>
      <c r="L67" s="31">
        <v>0</v>
      </c>
      <c r="M67" s="24">
        <f>ROUND(G67*L67,P4)</f>
        <v>0</v>
      </c>
      <c r="N67" s="25" t="s">
        <v>170</v>
      </c>
      <c r="O67" s="32">
        <f>M67*AA67</f>
        <v>0</v>
      </c>
      <c r="P67" s="1">
        <v>3</v>
      </c>
      <c r="AA67" s="1">
        <f>IF(P67=1,$O$3,IF(P67=2,$O$4,$O$5))</f>
        <v>0</v>
      </c>
    </row>
    <row r="68" ht="38.25">
      <c r="A68" s="1" t="s">
        <v>171</v>
      </c>
      <c r="E68" s="27" t="s">
        <v>3070</v>
      </c>
    </row>
    <row r="69">
      <c r="A69" s="1" t="s">
        <v>172</v>
      </c>
    </row>
    <row r="70">
      <c r="A70" s="1" t="s">
        <v>173</v>
      </c>
      <c r="E70" s="27" t="s">
        <v>167</v>
      </c>
    </row>
    <row r="71" ht="25.5">
      <c r="A71" s="1" t="s">
        <v>165</v>
      </c>
      <c r="B71" s="1">
        <v>16</v>
      </c>
      <c r="C71" s="26" t="s">
        <v>2306</v>
      </c>
      <c r="D71" t="s">
        <v>167</v>
      </c>
      <c r="E71" s="27" t="s">
        <v>3071</v>
      </c>
      <c r="F71" s="28" t="s">
        <v>201</v>
      </c>
      <c r="G71" s="29">
        <v>42</v>
      </c>
      <c r="H71" s="28">
        <v>0</v>
      </c>
      <c r="I71" s="30">
        <f>ROUND(G71*H71,P4)</f>
        <v>0</v>
      </c>
      <c r="L71" s="31">
        <v>0</v>
      </c>
      <c r="M71" s="24">
        <f>ROUND(G71*L71,P4)</f>
        <v>0</v>
      </c>
      <c r="N71" s="25" t="s">
        <v>170</v>
      </c>
      <c r="O71" s="32">
        <f>M71*AA71</f>
        <v>0</v>
      </c>
      <c r="P71" s="1">
        <v>3</v>
      </c>
      <c r="AA71" s="1">
        <f>IF(P71=1,$O$3,IF(P71=2,$O$4,$O$5))</f>
        <v>0</v>
      </c>
    </row>
    <row r="72" ht="25.5">
      <c r="A72" s="1" t="s">
        <v>171</v>
      </c>
      <c r="E72" s="27" t="s">
        <v>3071</v>
      </c>
    </row>
    <row r="73">
      <c r="A73" s="1" t="s">
        <v>172</v>
      </c>
    </row>
    <row r="74">
      <c r="A74" s="1" t="s">
        <v>173</v>
      </c>
      <c r="E74" s="27" t="s">
        <v>167</v>
      </c>
    </row>
    <row r="75" ht="25.5">
      <c r="A75" s="1" t="s">
        <v>165</v>
      </c>
      <c r="B75" s="1">
        <v>7</v>
      </c>
      <c r="C75" s="26" t="s">
        <v>1910</v>
      </c>
      <c r="D75" t="s">
        <v>167</v>
      </c>
      <c r="E75" s="27" t="s">
        <v>1911</v>
      </c>
      <c r="F75" s="28" t="s">
        <v>201</v>
      </c>
      <c r="G75" s="29">
        <v>14</v>
      </c>
      <c r="H75" s="28">
        <v>0</v>
      </c>
      <c r="I75" s="30">
        <f>ROUND(G75*H75,P4)</f>
        <v>0</v>
      </c>
      <c r="L75" s="31">
        <v>0</v>
      </c>
      <c r="M75" s="24">
        <f>ROUND(G75*L75,P4)</f>
        <v>0</v>
      </c>
      <c r="N75" s="25" t="s">
        <v>170</v>
      </c>
      <c r="O75" s="32">
        <f>M75*AA75</f>
        <v>0</v>
      </c>
      <c r="P75" s="1">
        <v>3</v>
      </c>
      <c r="AA75" s="1">
        <f>IF(P75=1,$O$3,IF(P75=2,$O$4,$O$5))</f>
        <v>0</v>
      </c>
    </row>
    <row r="76" ht="25.5">
      <c r="A76" s="1" t="s">
        <v>171</v>
      </c>
      <c r="E76" s="27" t="s">
        <v>1911</v>
      </c>
    </row>
    <row r="77">
      <c r="A77" s="1" t="s">
        <v>172</v>
      </c>
    </row>
    <row r="78">
      <c r="A78" s="1" t="s">
        <v>173</v>
      </c>
      <c r="E78" s="27" t="s">
        <v>167</v>
      </c>
    </row>
    <row r="79" ht="25.5">
      <c r="A79" s="1" t="s">
        <v>165</v>
      </c>
      <c r="B79" s="1">
        <v>8</v>
      </c>
      <c r="C79" s="26" t="s">
        <v>3072</v>
      </c>
      <c r="D79" t="s">
        <v>167</v>
      </c>
      <c r="E79" s="27" t="s">
        <v>3073</v>
      </c>
      <c r="F79" s="28" t="s">
        <v>201</v>
      </c>
      <c r="G79" s="29">
        <v>14</v>
      </c>
      <c r="H79" s="28">
        <v>0</v>
      </c>
      <c r="I79" s="30">
        <f>ROUND(G79*H79,P4)</f>
        <v>0</v>
      </c>
      <c r="L79" s="31">
        <v>0</v>
      </c>
      <c r="M79" s="24">
        <f>ROUND(G79*L79,P4)</f>
        <v>0</v>
      </c>
      <c r="N79" s="25" t="s">
        <v>170</v>
      </c>
      <c r="O79" s="32">
        <f>M79*AA79</f>
        <v>0</v>
      </c>
      <c r="P79" s="1">
        <v>3</v>
      </c>
      <c r="AA79" s="1">
        <f>IF(P79=1,$O$3,IF(P79=2,$O$4,$O$5))</f>
        <v>0</v>
      </c>
    </row>
    <row r="80" ht="25.5">
      <c r="A80" s="1" t="s">
        <v>171</v>
      </c>
      <c r="E80" s="27" t="s">
        <v>3073</v>
      </c>
    </row>
    <row r="81">
      <c r="A81" s="1" t="s">
        <v>172</v>
      </c>
    </row>
    <row r="82">
      <c r="A82" s="1" t="s">
        <v>173</v>
      </c>
      <c r="E82" s="27" t="s">
        <v>167</v>
      </c>
    </row>
    <row r="83" ht="25.5">
      <c r="A83" s="1" t="s">
        <v>165</v>
      </c>
      <c r="B83" s="1">
        <v>4</v>
      </c>
      <c r="C83" s="26" t="s">
        <v>1912</v>
      </c>
      <c r="D83" t="s">
        <v>167</v>
      </c>
      <c r="E83" s="27" t="s">
        <v>3074</v>
      </c>
      <c r="F83" s="28" t="s">
        <v>192</v>
      </c>
      <c r="G83" s="29">
        <v>210</v>
      </c>
      <c r="H83" s="28">
        <v>0</v>
      </c>
      <c r="I83" s="30">
        <f>ROUND(G83*H83,P4)</f>
        <v>0</v>
      </c>
      <c r="L83" s="31">
        <v>0</v>
      </c>
      <c r="M83" s="24">
        <f>ROUND(G83*L83,P4)</f>
        <v>0</v>
      </c>
      <c r="N83" s="25" t="s">
        <v>170</v>
      </c>
      <c r="O83" s="32">
        <f>M83*AA83</f>
        <v>0</v>
      </c>
      <c r="P83" s="1">
        <v>3</v>
      </c>
      <c r="AA83" s="1">
        <f>IF(P83=1,$O$3,IF(P83=2,$O$4,$O$5))</f>
        <v>0</v>
      </c>
    </row>
    <row r="84" ht="38.25">
      <c r="A84" s="1" t="s">
        <v>171</v>
      </c>
      <c r="E84" s="27" t="s">
        <v>3075</v>
      </c>
    </row>
    <row r="85">
      <c r="A85" s="1" t="s">
        <v>172</v>
      </c>
    </row>
    <row r="86">
      <c r="A86" s="1" t="s">
        <v>173</v>
      </c>
      <c r="E86" s="27" t="s">
        <v>167</v>
      </c>
    </row>
    <row r="87" ht="25.5">
      <c r="A87" s="1" t="s">
        <v>165</v>
      </c>
      <c r="B87" s="1">
        <v>18</v>
      </c>
      <c r="C87" s="26" t="s">
        <v>1933</v>
      </c>
      <c r="D87" t="s">
        <v>167</v>
      </c>
      <c r="E87" s="27" t="s">
        <v>1934</v>
      </c>
      <c r="F87" s="28" t="s">
        <v>192</v>
      </c>
      <c r="G87" s="29">
        <v>500</v>
      </c>
      <c r="H87" s="28">
        <v>0</v>
      </c>
      <c r="I87" s="30">
        <f>ROUND(G87*H87,P4)</f>
        <v>0</v>
      </c>
      <c r="L87" s="31">
        <v>0</v>
      </c>
      <c r="M87" s="24">
        <f>ROUND(G87*L87,P4)</f>
        <v>0</v>
      </c>
      <c r="N87" s="25" t="s">
        <v>185</v>
      </c>
      <c r="O87" s="32">
        <f>M87*AA87</f>
        <v>0</v>
      </c>
      <c r="P87" s="1">
        <v>3</v>
      </c>
      <c r="AA87" s="1">
        <f>IF(P87=1,$O$3,IF(P87=2,$O$4,$O$5))</f>
        <v>0</v>
      </c>
    </row>
    <row r="88" ht="25.5">
      <c r="A88" s="1" t="s">
        <v>171</v>
      </c>
      <c r="E88" s="27" t="s">
        <v>1934</v>
      </c>
    </row>
    <row r="89">
      <c r="A89" s="1" t="s">
        <v>172</v>
      </c>
    </row>
    <row r="90">
      <c r="A90" s="1" t="s">
        <v>173</v>
      </c>
      <c r="E90" s="27" t="s">
        <v>167</v>
      </c>
    </row>
    <row r="91" ht="25.5">
      <c r="A91" s="1" t="s">
        <v>165</v>
      </c>
      <c r="B91" s="1">
        <v>15</v>
      </c>
      <c r="C91" s="26" t="s">
        <v>1935</v>
      </c>
      <c r="D91" t="s">
        <v>167</v>
      </c>
      <c r="E91" s="27" t="s">
        <v>1936</v>
      </c>
      <c r="F91" s="28" t="s">
        <v>192</v>
      </c>
      <c r="G91" s="29">
        <v>14</v>
      </c>
      <c r="H91" s="28">
        <v>0</v>
      </c>
      <c r="I91" s="30">
        <f>ROUND(G91*H91,P4)</f>
        <v>0</v>
      </c>
      <c r="L91" s="31">
        <v>0</v>
      </c>
      <c r="M91" s="24">
        <f>ROUND(G91*L91,P4)</f>
        <v>0</v>
      </c>
      <c r="N91" s="25" t="s">
        <v>185</v>
      </c>
      <c r="O91" s="32">
        <f>M91*AA91</f>
        <v>0</v>
      </c>
      <c r="P91" s="1">
        <v>3</v>
      </c>
      <c r="AA91" s="1">
        <f>IF(P91=1,$O$3,IF(P91=2,$O$4,$O$5))</f>
        <v>0</v>
      </c>
    </row>
    <row r="92" ht="25.5">
      <c r="A92" s="1" t="s">
        <v>171</v>
      </c>
      <c r="E92" s="27" t="s">
        <v>1936</v>
      </c>
    </row>
    <row r="93">
      <c r="A93" s="1" t="s">
        <v>172</v>
      </c>
    </row>
    <row r="94">
      <c r="A94" s="1" t="s">
        <v>173</v>
      </c>
      <c r="E94" s="27" t="s">
        <v>167</v>
      </c>
    </row>
    <row r="95">
      <c r="A95" s="1" t="s">
        <v>165</v>
      </c>
      <c r="B95" s="1">
        <v>5</v>
      </c>
      <c r="C95" s="26" t="s">
        <v>1939</v>
      </c>
      <c r="D95" t="s">
        <v>167</v>
      </c>
      <c r="E95" s="27" t="s">
        <v>1940</v>
      </c>
      <c r="F95" s="28" t="s">
        <v>192</v>
      </c>
      <c r="G95" s="29">
        <v>210</v>
      </c>
      <c r="H95" s="28">
        <v>0</v>
      </c>
      <c r="I95" s="30">
        <f>ROUND(G95*H95,P4)</f>
        <v>0</v>
      </c>
      <c r="L95" s="31">
        <v>0</v>
      </c>
      <c r="M95" s="24">
        <f>ROUND(G95*L95,P4)</f>
        <v>0</v>
      </c>
      <c r="N95" s="25" t="s">
        <v>185</v>
      </c>
      <c r="O95" s="32">
        <f>M95*AA95</f>
        <v>0</v>
      </c>
      <c r="P95" s="1">
        <v>3</v>
      </c>
      <c r="AA95" s="1">
        <f>IF(P95=1,$O$3,IF(P95=2,$O$4,$O$5))</f>
        <v>0</v>
      </c>
    </row>
    <row r="96">
      <c r="A96" s="1" t="s">
        <v>171</v>
      </c>
      <c r="E96" s="27" t="s">
        <v>1940</v>
      </c>
    </row>
    <row r="97">
      <c r="A97" s="1" t="s">
        <v>172</v>
      </c>
    </row>
    <row r="98">
      <c r="A98" s="1" t="s">
        <v>173</v>
      </c>
      <c r="E98" s="27" t="s">
        <v>167</v>
      </c>
    </row>
    <row r="99">
      <c r="A99" s="1" t="s">
        <v>165</v>
      </c>
      <c r="B99" s="1">
        <v>22</v>
      </c>
      <c r="C99" s="26" t="s">
        <v>1941</v>
      </c>
      <c r="D99" t="s">
        <v>167</v>
      </c>
      <c r="E99" s="27" t="s">
        <v>1942</v>
      </c>
      <c r="F99" s="28" t="s">
        <v>201</v>
      </c>
      <c r="G99" s="29">
        <v>228</v>
      </c>
      <c r="H99" s="28">
        <v>0</v>
      </c>
      <c r="I99" s="30">
        <f>ROUND(G99*H99,P4)</f>
        <v>0</v>
      </c>
      <c r="L99" s="31">
        <v>0</v>
      </c>
      <c r="M99" s="24">
        <f>ROUND(G99*L99,P4)</f>
        <v>0</v>
      </c>
      <c r="N99" s="25" t="s">
        <v>3066</v>
      </c>
      <c r="O99" s="32">
        <f>M99*AA99</f>
        <v>0</v>
      </c>
      <c r="P99" s="1">
        <v>3</v>
      </c>
      <c r="AA99" s="1">
        <f>IF(P99=1,$O$3,IF(P99=2,$O$4,$O$5))</f>
        <v>0</v>
      </c>
    </row>
    <row r="100">
      <c r="A100" s="1" t="s">
        <v>171</v>
      </c>
      <c r="E100" s="27" t="s">
        <v>1942</v>
      </c>
    </row>
    <row r="101">
      <c r="A101" s="1" t="s">
        <v>172</v>
      </c>
    </row>
    <row r="102">
      <c r="A102" s="1" t="s">
        <v>173</v>
      </c>
      <c r="E102" s="27" t="s">
        <v>167</v>
      </c>
    </row>
    <row r="103">
      <c r="A103" s="1" t="s">
        <v>165</v>
      </c>
      <c r="B103" s="1">
        <v>26</v>
      </c>
      <c r="C103" s="26" t="s">
        <v>1947</v>
      </c>
      <c r="D103" t="s">
        <v>167</v>
      </c>
      <c r="E103" s="27" t="s">
        <v>1948</v>
      </c>
      <c r="F103" s="28" t="s">
        <v>201</v>
      </c>
      <c r="G103" s="29">
        <v>18</v>
      </c>
      <c r="H103" s="28">
        <v>0</v>
      </c>
      <c r="I103" s="30">
        <f>ROUND(G103*H103,P4)</f>
        <v>0</v>
      </c>
      <c r="L103" s="31">
        <v>0</v>
      </c>
      <c r="M103" s="24">
        <f>ROUND(G103*L103,P4)</f>
        <v>0</v>
      </c>
      <c r="N103" s="25" t="s">
        <v>185</v>
      </c>
      <c r="O103" s="32">
        <f>M103*AA103</f>
        <v>0</v>
      </c>
      <c r="P103" s="1">
        <v>3</v>
      </c>
      <c r="AA103" s="1">
        <f>IF(P103=1,$O$3,IF(P103=2,$O$4,$O$5))</f>
        <v>0</v>
      </c>
    </row>
    <row r="104">
      <c r="A104" s="1" t="s">
        <v>171</v>
      </c>
      <c r="E104" s="27" t="s">
        <v>1948</v>
      </c>
    </row>
    <row r="105">
      <c r="A105" s="1" t="s">
        <v>172</v>
      </c>
    </row>
    <row r="106">
      <c r="A106" s="1" t="s">
        <v>173</v>
      </c>
      <c r="E106" s="27" t="s">
        <v>167</v>
      </c>
    </row>
    <row r="107">
      <c r="A107" s="1" t="s">
        <v>165</v>
      </c>
      <c r="B107" s="1">
        <v>27</v>
      </c>
      <c r="C107" s="26" t="s">
        <v>1949</v>
      </c>
      <c r="D107" t="s">
        <v>167</v>
      </c>
      <c r="E107" s="27" t="s">
        <v>1950</v>
      </c>
      <c r="F107" s="28" t="s">
        <v>169</v>
      </c>
      <c r="G107" s="29">
        <v>1</v>
      </c>
      <c r="H107" s="28">
        <v>0</v>
      </c>
      <c r="I107" s="30">
        <f>ROUND(G107*H107,P4)</f>
        <v>0</v>
      </c>
      <c r="L107" s="31">
        <v>0</v>
      </c>
      <c r="M107" s="24">
        <f>ROUND(G107*L107,P4)</f>
        <v>0</v>
      </c>
      <c r="N107" s="25" t="s">
        <v>185</v>
      </c>
      <c r="O107" s="32">
        <f>M107*AA107</f>
        <v>0</v>
      </c>
      <c r="P107" s="1">
        <v>3</v>
      </c>
      <c r="AA107" s="1">
        <f>IF(P107=1,$O$3,IF(P107=2,$O$4,$O$5))</f>
        <v>0</v>
      </c>
    </row>
    <row r="108">
      <c r="A108" s="1" t="s">
        <v>171</v>
      </c>
      <c r="E108" s="27" t="s">
        <v>1950</v>
      </c>
    </row>
    <row r="109">
      <c r="A109" s="1" t="s">
        <v>172</v>
      </c>
    </row>
    <row r="110">
      <c r="A110" s="1" t="s">
        <v>173</v>
      </c>
      <c r="E110" s="27" t="s">
        <v>167</v>
      </c>
    </row>
    <row r="111">
      <c r="A111" s="1" t="s">
        <v>165</v>
      </c>
      <c r="B111" s="1">
        <v>13</v>
      </c>
      <c r="C111" s="26" t="s">
        <v>1951</v>
      </c>
      <c r="D111" t="s">
        <v>167</v>
      </c>
      <c r="E111" s="27" t="s">
        <v>1952</v>
      </c>
      <c r="F111" s="28" t="s">
        <v>201</v>
      </c>
      <c r="G111" s="29">
        <v>14</v>
      </c>
      <c r="H111" s="28">
        <v>0</v>
      </c>
      <c r="I111" s="30">
        <f>ROUND(G111*H111,P4)</f>
        <v>0</v>
      </c>
      <c r="L111" s="31">
        <v>0</v>
      </c>
      <c r="M111" s="24">
        <f>ROUND(G111*L111,P4)</f>
        <v>0</v>
      </c>
      <c r="N111" s="25" t="s">
        <v>185</v>
      </c>
      <c r="O111" s="32">
        <f>M111*AA111</f>
        <v>0</v>
      </c>
      <c r="P111" s="1">
        <v>3</v>
      </c>
      <c r="AA111" s="1">
        <f>IF(P111=1,$O$3,IF(P111=2,$O$4,$O$5))</f>
        <v>0</v>
      </c>
    </row>
    <row r="112">
      <c r="A112" s="1" t="s">
        <v>171</v>
      </c>
      <c r="E112" s="27" t="s">
        <v>1952</v>
      </c>
    </row>
    <row r="113">
      <c r="A113" s="1" t="s">
        <v>172</v>
      </c>
    </row>
    <row r="114">
      <c r="A114" s="1" t="s">
        <v>173</v>
      </c>
      <c r="E114" s="27" t="s">
        <v>167</v>
      </c>
    </row>
    <row r="115">
      <c r="A115" s="1" t="s">
        <v>165</v>
      </c>
      <c r="B115" s="1">
        <v>9</v>
      </c>
      <c r="C115" s="26" t="s">
        <v>1953</v>
      </c>
      <c r="D115" t="s">
        <v>167</v>
      </c>
      <c r="E115" s="27" t="s">
        <v>1954</v>
      </c>
      <c r="F115" s="28" t="s">
        <v>201</v>
      </c>
      <c r="G115" s="29">
        <v>14</v>
      </c>
      <c r="H115" s="28">
        <v>0</v>
      </c>
      <c r="I115" s="30">
        <f>ROUND(G115*H115,P4)</f>
        <v>0</v>
      </c>
      <c r="L115" s="31">
        <v>0</v>
      </c>
      <c r="M115" s="24">
        <f>ROUND(G115*L115,P4)</f>
        <v>0</v>
      </c>
      <c r="N115" s="25" t="s">
        <v>185</v>
      </c>
      <c r="O115" s="32">
        <f>M115*AA115</f>
        <v>0</v>
      </c>
      <c r="P115" s="1">
        <v>3</v>
      </c>
      <c r="AA115" s="1">
        <f>IF(P115=1,$O$3,IF(P115=2,$O$4,$O$5))</f>
        <v>0</v>
      </c>
    </row>
    <row r="116">
      <c r="A116" s="1" t="s">
        <v>171</v>
      </c>
      <c r="E116" s="27" t="s">
        <v>1954</v>
      </c>
    </row>
    <row r="117">
      <c r="A117" s="1" t="s">
        <v>172</v>
      </c>
    </row>
    <row r="118">
      <c r="A118" s="1" t="s">
        <v>173</v>
      </c>
      <c r="E118" s="27" t="s">
        <v>167</v>
      </c>
    </row>
    <row r="119">
      <c r="A119" s="1" t="s">
        <v>162</v>
      </c>
      <c r="C119" s="22" t="s">
        <v>325</v>
      </c>
      <c r="E119" s="23" t="s">
        <v>326</v>
      </c>
      <c r="L119" s="24">
        <f>SUMIFS(L120:L151,A120:A151,"P")</f>
        <v>0</v>
      </c>
      <c r="M119" s="24">
        <f>SUMIFS(M120:M151,A120:A151,"P")</f>
        <v>0</v>
      </c>
      <c r="N119" s="25"/>
    </row>
    <row r="120">
      <c r="A120" s="1" t="s">
        <v>165</v>
      </c>
      <c r="B120" s="1">
        <v>28</v>
      </c>
      <c r="C120" s="26" t="s">
        <v>3076</v>
      </c>
      <c r="D120" t="s">
        <v>167</v>
      </c>
      <c r="E120" s="27" t="s">
        <v>1961</v>
      </c>
      <c r="F120" s="28" t="s">
        <v>169</v>
      </c>
      <c r="G120" s="29">
        <v>1</v>
      </c>
      <c r="H120" s="28">
        <v>0</v>
      </c>
      <c r="I120" s="30">
        <f>ROUND(G120*H120,P4)</f>
        <v>0</v>
      </c>
      <c r="L120" s="31">
        <v>0</v>
      </c>
      <c r="M120" s="24">
        <f>ROUND(G120*L120,P4)</f>
        <v>0</v>
      </c>
      <c r="N120" s="25" t="s">
        <v>170</v>
      </c>
      <c r="O120" s="32">
        <f>M120*AA120</f>
        <v>0</v>
      </c>
      <c r="P120" s="1">
        <v>3</v>
      </c>
      <c r="AA120" s="1">
        <f>IF(P120=1,$O$3,IF(P120=2,$O$4,$O$5))</f>
        <v>0</v>
      </c>
    </row>
    <row r="121">
      <c r="A121" s="1" t="s">
        <v>171</v>
      </c>
      <c r="E121" s="27" t="s">
        <v>1961</v>
      </c>
    </row>
    <row r="122">
      <c r="A122" s="1" t="s">
        <v>172</v>
      </c>
    </row>
    <row r="123">
      <c r="A123" s="1" t="s">
        <v>173</v>
      </c>
      <c r="E123" s="27" t="s">
        <v>167</v>
      </c>
    </row>
    <row r="124">
      <c r="A124" s="1" t="s">
        <v>165</v>
      </c>
      <c r="B124" s="1">
        <v>50</v>
      </c>
      <c r="C124" s="26" t="s">
        <v>166</v>
      </c>
      <c r="D124" t="s">
        <v>167</v>
      </c>
      <c r="E124" s="27" t="s">
        <v>3077</v>
      </c>
      <c r="F124" s="28" t="s">
        <v>201</v>
      </c>
      <c r="G124" s="29">
        <v>1</v>
      </c>
      <c r="H124" s="28">
        <v>0</v>
      </c>
      <c r="I124" s="30">
        <f>ROUND(G124*H124,P4)</f>
        <v>0</v>
      </c>
      <c r="L124" s="31">
        <v>0</v>
      </c>
      <c r="M124" s="24">
        <f>ROUND(G124*L124,P4)</f>
        <v>0</v>
      </c>
      <c r="N124" s="25" t="s">
        <v>170</v>
      </c>
      <c r="O124" s="32">
        <f>M124*AA124</f>
        <v>0</v>
      </c>
      <c r="P124" s="1">
        <v>3</v>
      </c>
      <c r="AA124" s="1">
        <f>IF(P124=1,$O$3,IF(P124=2,$O$4,$O$5))</f>
        <v>0</v>
      </c>
    </row>
    <row r="125">
      <c r="A125" s="1" t="s">
        <v>171</v>
      </c>
      <c r="E125" s="27" t="s">
        <v>3077</v>
      </c>
    </row>
    <row r="126">
      <c r="A126" s="1" t="s">
        <v>172</v>
      </c>
    </row>
    <row r="127">
      <c r="A127" s="1" t="s">
        <v>173</v>
      </c>
      <c r="E127" s="27" t="s">
        <v>167</v>
      </c>
    </row>
    <row r="128" ht="25.5">
      <c r="A128" s="1" t="s">
        <v>165</v>
      </c>
      <c r="B128" s="1">
        <v>52</v>
      </c>
      <c r="C128" s="26" t="s">
        <v>174</v>
      </c>
      <c r="D128" t="s">
        <v>167</v>
      </c>
      <c r="E128" s="27" t="s">
        <v>3078</v>
      </c>
      <c r="F128" s="28" t="s">
        <v>201</v>
      </c>
      <c r="G128" s="29">
        <v>50</v>
      </c>
      <c r="H128" s="28">
        <v>0</v>
      </c>
      <c r="I128" s="30">
        <f>ROUND(G128*H128,P4)</f>
        <v>0</v>
      </c>
      <c r="L128" s="31">
        <v>0</v>
      </c>
      <c r="M128" s="24">
        <f>ROUND(G128*L128,P4)</f>
        <v>0</v>
      </c>
      <c r="N128" s="25" t="s">
        <v>170</v>
      </c>
      <c r="O128" s="32">
        <f>M128*AA128</f>
        <v>0</v>
      </c>
      <c r="P128" s="1">
        <v>3</v>
      </c>
      <c r="AA128" s="1">
        <f>IF(P128=1,$O$3,IF(P128=2,$O$4,$O$5))</f>
        <v>0</v>
      </c>
    </row>
    <row r="129" ht="25.5">
      <c r="A129" s="1" t="s">
        <v>171</v>
      </c>
      <c r="E129" s="27" t="s">
        <v>3078</v>
      </c>
    </row>
    <row r="130">
      <c r="A130" s="1" t="s">
        <v>172</v>
      </c>
    </row>
    <row r="131">
      <c r="A131" s="1" t="s">
        <v>173</v>
      </c>
      <c r="E131" s="27" t="s">
        <v>167</v>
      </c>
    </row>
    <row r="132" ht="25.5">
      <c r="A132" s="1" t="s">
        <v>165</v>
      </c>
      <c r="B132" s="1">
        <v>47</v>
      </c>
      <c r="C132" s="26" t="s">
        <v>3079</v>
      </c>
      <c r="D132" t="s">
        <v>167</v>
      </c>
      <c r="E132" s="27" t="s">
        <v>3080</v>
      </c>
      <c r="F132" s="28" t="s">
        <v>192</v>
      </c>
      <c r="G132" s="29">
        <v>70</v>
      </c>
      <c r="H132" s="28">
        <v>0</v>
      </c>
      <c r="I132" s="30">
        <f>ROUND(G132*H132,P4)</f>
        <v>0</v>
      </c>
      <c r="L132" s="31">
        <v>0</v>
      </c>
      <c r="M132" s="24">
        <f>ROUND(G132*L132,P4)</f>
        <v>0</v>
      </c>
      <c r="N132" s="25" t="s">
        <v>185</v>
      </c>
      <c r="O132" s="32">
        <f>M132*AA132</f>
        <v>0</v>
      </c>
      <c r="P132" s="1">
        <v>3</v>
      </c>
      <c r="AA132" s="1">
        <f>IF(P132=1,$O$3,IF(P132=2,$O$4,$O$5))</f>
        <v>0</v>
      </c>
    </row>
    <row r="133" ht="25.5">
      <c r="A133" s="1" t="s">
        <v>171</v>
      </c>
      <c r="E133" s="27" t="s">
        <v>3080</v>
      </c>
    </row>
    <row r="134">
      <c r="A134" s="1" t="s">
        <v>172</v>
      </c>
    </row>
    <row r="135">
      <c r="A135" s="1" t="s">
        <v>173</v>
      </c>
      <c r="E135" s="27" t="s">
        <v>167</v>
      </c>
    </row>
    <row r="136" ht="25.5">
      <c r="A136" s="1" t="s">
        <v>165</v>
      </c>
      <c r="B136" s="1">
        <v>48</v>
      </c>
      <c r="C136" s="26" t="s">
        <v>3081</v>
      </c>
      <c r="D136" t="s">
        <v>167</v>
      </c>
      <c r="E136" s="27" t="s">
        <v>3082</v>
      </c>
      <c r="F136" s="28" t="s">
        <v>192</v>
      </c>
      <c r="G136" s="29">
        <v>20</v>
      </c>
      <c r="H136" s="28">
        <v>0</v>
      </c>
      <c r="I136" s="30">
        <f>ROUND(G136*H136,P4)</f>
        <v>0</v>
      </c>
      <c r="L136" s="31">
        <v>0</v>
      </c>
      <c r="M136" s="24">
        <f>ROUND(G136*L136,P4)</f>
        <v>0</v>
      </c>
      <c r="N136" s="25" t="s">
        <v>185</v>
      </c>
      <c r="O136" s="32">
        <f>M136*AA136</f>
        <v>0</v>
      </c>
      <c r="P136" s="1">
        <v>3</v>
      </c>
      <c r="AA136" s="1">
        <f>IF(P136=1,$O$3,IF(P136=2,$O$4,$O$5))</f>
        <v>0</v>
      </c>
    </row>
    <row r="137" ht="25.5">
      <c r="A137" s="1" t="s">
        <v>171</v>
      </c>
      <c r="E137" s="27" t="s">
        <v>3082</v>
      </c>
    </row>
    <row r="138">
      <c r="A138" s="1" t="s">
        <v>172</v>
      </c>
    </row>
    <row r="139">
      <c r="A139" s="1" t="s">
        <v>173</v>
      </c>
      <c r="E139" s="27" t="s">
        <v>167</v>
      </c>
    </row>
    <row r="140">
      <c r="A140" s="1" t="s">
        <v>165</v>
      </c>
      <c r="B140" s="1">
        <v>49</v>
      </c>
      <c r="C140" s="26" t="s">
        <v>3083</v>
      </c>
      <c r="D140" t="s">
        <v>167</v>
      </c>
      <c r="E140" s="27" t="s">
        <v>3084</v>
      </c>
      <c r="F140" s="28" t="s">
        <v>331</v>
      </c>
      <c r="G140" s="29">
        <v>20</v>
      </c>
      <c r="H140" s="28">
        <v>0.001</v>
      </c>
      <c r="I140" s="30">
        <f>ROUND(G140*H140,P4)</f>
        <v>0</v>
      </c>
      <c r="L140" s="31">
        <v>0</v>
      </c>
      <c r="M140" s="24">
        <f>ROUND(G140*L140,P4)</f>
        <v>0</v>
      </c>
      <c r="N140" s="25" t="s">
        <v>185</v>
      </c>
      <c r="O140" s="32">
        <f>M140*AA140</f>
        <v>0</v>
      </c>
      <c r="P140" s="1">
        <v>3</v>
      </c>
      <c r="AA140" s="1">
        <f>IF(P140=1,$O$3,IF(P140=2,$O$4,$O$5))</f>
        <v>0</v>
      </c>
    </row>
    <row r="141">
      <c r="A141" s="1" t="s">
        <v>171</v>
      </c>
      <c r="E141" s="27" t="s">
        <v>3084</v>
      </c>
    </row>
    <row r="142">
      <c r="A142" s="1" t="s">
        <v>172</v>
      </c>
    </row>
    <row r="143">
      <c r="A143" s="1" t="s">
        <v>173</v>
      </c>
      <c r="E143" s="27" t="s">
        <v>167</v>
      </c>
    </row>
    <row r="144">
      <c r="A144" s="1" t="s">
        <v>165</v>
      </c>
      <c r="B144" s="1">
        <v>29</v>
      </c>
      <c r="C144" s="26" t="s">
        <v>2126</v>
      </c>
      <c r="D144" t="s">
        <v>167</v>
      </c>
      <c r="E144" s="27" t="s">
        <v>2127</v>
      </c>
      <c r="F144" s="28" t="s">
        <v>331</v>
      </c>
      <c r="G144" s="29">
        <v>70</v>
      </c>
      <c r="H144" s="28">
        <v>0.001</v>
      </c>
      <c r="I144" s="30">
        <f>ROUND(G144*H144,P4)</f>
        <v>0</v>
      </c>
      <c r="L144" s="31">
        <v>0</v>
      </c>
      <c r="M144" s="24">
        <f>ROUND(G144*L144,P4)</f>
        <v>0</v>
      </c>
      <c r="N144" s="25" t="s">
        <v>185</v>
      </c>
      <c r="O144" s="32">
        <f>M144*AA144</f>
        <v>0</v>
      </c>
      <c r="P144" s="1">
        <v>3</v>
      </c>
      <c r="AA144" s="1">
        <f>IF(P144=1,$O$3,IF(P144=2,$O$4,$O$5))</f>
        <v>0</v>
      </c>
    </row>
    <row r="145">
      <c r="A145" s="1" t="s">
        <v>171</v>
      </c>
      <c r="E145" s="27" t="s">
        <v>2127</v>
      </c>
    </row>
    <row r="146">
      <c r="A146" s="1" t="s">
        <v>172</v>
      </c>
    </row>
    <row r="147">
      <c r="A147" s="1" t="s">
        <v>173</v>
      </c>
      <c r="E147" s="27" t="s">
        <v>167</v>
      </c>
    </row>
    <row r="148" ht="25.5">
      <c r="A148" s="1" t="s">
        <v>165</v>
      </c>
      <c r="B148" s="1">
        <v>51</v>
      </c>
      <c r="C148" s="26" t="s">
        <v>1770</v>
      </c>
      <c r="D148" t="s">
        <v>167</v>
      </c>
      <c r="E148" s="27" t="s">
        <v>1771</v>
      </c>
      <c r="F148" s="28" t="s">
        <v>201</v>
      </c>
      <c r="G148" s="29">
        <v>1</v>
      </c>
      <c r="H148" s="28">
        <v>0</v>
      </c>
      <c r="I148" s="30">
        <f>ROUND(G148*H148,P4)</f>
        <v>0</v>
      </c>
      <c r="L148" s="31">
        <v>0</v>
      </c>
      <c r="M148" s="24">
        <f>ROUND(G148*L148,P4)</f>
        <v>0</v>
      </c>
      <c r="N148" s="25" t="s">
        <v>185</v>
      </c>
      <c r="O148" s="32">
        <f>M148*AA148</f>
        <v>0</v>
      </c>
      <c r="P148" s="1">
        <v>3</v>
      </c>
      <c r="AA148" s="1">
        <f>IF(P148=1,$O$3,IF(P148=2,$O$4,$O$5))</f>
        <v>0</v>
      </c>
    </row>
    <row r="149" ht="38.25">
      <c r="A149" s="1" t="s">
        <v>171</v>
      </c>
      <c r="E149" s="27" t="s">
        <v>1772</v>
      </c>
    </row>
    <row r="150">
      <c r="A150" s="1" t="s">
        <v>172</v>
      </c>
    </row>
    <row r="151">
      <c r="A151" s="1" t="s">
        <v>173</v>
      </c>
      <c r="E151" s="27" t="s">
        <v>167</v>
      </c>
    </row>
    <row r="152">
      <c r="A152" s="1" t="s">
        <v>162</v>
      </c>
      <c r="C152" s="22" t="s">
        <v>180</v>
      </c>
      <c r="E152" s="23" t="s">
        <v>181</v>
      </c>
      <c r="L152" s="24">
        <f>SUMIFS(L153:L156,A153:A156,"P")</f>
        <v>0</v>
      </c>
      <c r="M152" s="24">
        <f>SUMIFS(M153:M156,A153:A156,"P")</f>
        <v>0</v>
      </c>
      <c r="N152" s="25"/>
    </row>
    <row r="153" ht="25.5">
      <c r="A153" s="1" t="s">
        <v>165</v>
      </c>
      <c r="B153" s="1">
        <v>53</v>
      </c>
      <c r="C153" s="26" t="s">
        <v>182</v>
      </c>
      <c r="D153" t="s">
        <v>167</v>
      </c>
      <c r="E153" s="27" t="s">
        <v>183</v>
      </c>
      <c r="F153" s="28" t="s">
        <v>184</v>
      </c>
      <c r="G153" s="29">
        <v>10</v>
      </c>
      <c r="H153" s="28">
        <v>0</v>
      </c>
      <c r="I153" s="30">
        <f>ROUND(G153*H153,P4)</f>
        <v>0</v>
      </c>
      <c r="L153" s="31">
        <v>0</v>
      </c>
      <c r="M153" s="24">
        <f>ROUND(G153*L153,P4)</f>
        <v>0</v>
      </c>
      <c r="N153" s="25" t="s">
        <v>185</v>
      </c>
      <c r="O153" s="32">
        <f>M153*AA153</f>
        <v>0</v>
      </c>
      <c r="P153" s="1">
        <v>3</v>
      </c>
      <c r="AA153" s="1">
        <f>IF(P153=1,$O$3,IF(P153=2,$O$4,$O$5))</f>
        <v>0</v>
      </c>
    </row>
    <row r="154" ht="25.5">
      <c r="A154" s="1" t="s">
        <v>171</v>
      </c>
      <c r="E154" s="27" t="s">
        <v>183</v>
      </c>
    </row>
    <row r="155">
      <c r="A155" s="1" t="s">
        <v>172</v>
      </c>
    </row>
    <row r="156">
      <c r="A156" s="1" t="s">
        <v>173</v>
      </c>
      <c r="E156" s="27" t="s">
        <v>167</v>
      </c>
    </row>
  </sheetData>
  <sheetProtection sheet="1" objects="1" scenarios="1" spinCount="100000" saltValue="XMPlfo9cX2XzJd0Ef1upBl/gS46cy53sBPK9ThRMmm5E50uUmCaIsbPctKPiPhWoRSfGMsj7wEsLHasSWBCEBQ==" hashValue="78y9Sm3kvMr0GX5khyRJdlEEQffYr4DQlYra+34QphymixVzKxco/6tkfhgZYHGq+DlslYsY5rVrvR+I24nSK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COUNTIFS(L8:L333,"=0",A8:A333,"P")+COUNTIFS(L8:L333,"",A8:A333,"P")+SUM(Q8:Q333)</f>
        <v>0</v>
      </c>
    </row>
    <row r="8">
      <c r="A8" s="1" t="s">
        <v>160</v>
      </c>
      <c r="C8" s="22" t="s">
        <v>3085</v>
      </c>
      <c r="E8" s="23" t="s">
        <v>77</v>
      </c>
      <c r="L8" s="24">
        <f>L9+L106+L123+L136+L141+L154+L159+L192+L205+L210+L287+L324</f>
        <v>0</v>
      </c>
      <c r="M8" s="24">
        <f>M9+M106+M123+M136+M141+M154+M159+M192+M205+M210+M287+M324</f>
        <v>0</v>
      </c>
      <c r="N8" s="25"/>
    </row>
    <row r="9">
      <c r="A9" s="1" t="s">
        <v>162</v>
      </c>
      <c r="C9" s="22" t="s">
        <v>394</v>
      </c>
      <c r="E9" s="23" t="s">
        <v>421</v>
      </c>
      <c r="L9" s="24">
        <f>SUMIFS(L10:L105,A10:A105,"P")</f>
        <v>0</v>
      </c>
      <c r="M9" s="24">
        <f>SUMIFS(M10:M105,A10:A105,"P")</f>
        <v>0</v>
      </c>
      <c r="N9" s="25"/>
    </row>
    <row r="10" ht="25.5">
      <c r="A10" s="1" t="s">
        <v>165</v>
      </c>
      <c r="B10" s="1">
        <v>1</v>
      </c>
      <c r="C10" s="26" t="s">
        <v>3086</v>
      </c>
      <c r="D10" t="s">
        <v>167</v>
      </c>
      <c r="E10" s="27" t="s">
        <v>3087</v>
      </c>
      <c r="F10" s="28" t="s">
        <v>447</v>
      </c>
      <c r="G10" s="29">
        <v>139.72</v>
      </c>
      <c r="H10" s="28">
        <v>0</v>
      </c>
      <c r="I10" s="30">
        <f>ROUND(G10*H10,P4)</f>
        <v>0</v>
      </c>
      <c r="L10" s="31">
        <v>0</v>
      </c>
      <c r="M10" s="24">
        <f>ROUND(G10*L10,P4)</f>
        <v>0</v>
      </c>
      <c r="N10" s="25" t="s">
        <v>185</v>
      </c>
      <c r="O10" s="32">
        <f>M10*AA10</f>
        <v>0</v>
      </c>
      <c r="P10" s="1">
        <v>3</v>
      </c>
      <c r="AA10" s="1">
        <f>IF(P10=1,$O$3,IF(P10=2,$O$4,$O$5))</f>
        <v>0</v>
      </c>
    </row>
    <row r="11" ht="38.25">
      <c r="A11" s="1" t="s">
        <v>171</v>
      </c>
      <c r="E11" s="27" t="s">
        <v>3088</v>
      </c>
    </row>
    <row r="12" ht="38.25">
      <c r="A12" s="1" t="s">
        <v>172</v>
      </c>
      <c r="E12" s="33" t="s">
        <v>3089</v>
      </c>
    </row>
    <row r="13">
      <c r="A13" s="1" t="s">
        <v>173</v>
      </c>
      <c r="E13" s="27" t="s">
        <v>167</v>
      </c>
    </row>
    <row r="14" ht="25.5">
      <c r="A14" s="1" t="s">
        <v>165</v>
      </c>
      <c r="B14" s="1">
        <v>2</v>
      </c>
      <c r="C14" s="26" t="s">
        <v>3090</v>
      </c>
      <c r="D14" t="s">
        <v>167</v>
      </c>
      <c r="E14" s="27" t="s">
        <v>3087</v>
      </c>
      <c r="F14" s="28" t="s">
        <v>447</v>
      </c>
      <c r="G14" s="29">
        <v>139.72</v>
      </c>
      <c r="H14" s="28">
        <v>0</v>
      </c>
      <c r="I14" s="30">
        <f>ROUND(G14*H14,P4)</f>
        <v>0</v>
      </c>
      <c r="L14" s="31">
        <v>0</v>
      </c>
      <c r="M14" s="24">
        <f>ROUND(G14*L14,P4)</f>
        <v>0</v>
      </c>
      <c r="N14" s="25" t="s">
        <v>185</v>
      </c>
      <c r="O14" s="32">
        <f>M14*AA14</f>
        <v>0</v>
      </c>
      <c r="P14" s="1">
        <v>3</v>
      </c>
      <c r="AA14" s="1">
        <f>IF(P14=1,$O$3,IF(P14=2,$O$4,$O$5))</f>
        <v>0</v>
      </c>
    </row>
    <row r="15" ht="38.25">
      <c r="A15" s="1" t="s">
        <v>171</v>
      </c>
      <c r="E15" s="27" t="s">
        <v>3091</v>
      </c>
    </row>
    <row r="16" ht="38.25">
      <c r="A16" s="1" t="s">
        <v>172</v>
      </c>
      <c r="E16" s="33" t="s">
        <v>3089</v>
      </c>
    </row>
    <row r="17">
      <c r="A17" s="1" t="s">
        <v>173</v>
      </c>
      <c r="E17" s="27" t="s">
        <v>167</v>
      </c>
    </row>
    <row r="18" ht="25.5">
      <c r="A18" s="1" t="s">
        <v>165</v>
      </c>
      <c r="B18" s="1">
        <v>3</v>
      </c>
      <c r="C18" s="26" t="s">
        <v>3092</v>
      </c>
      <c r="D18" t="s">
        <v>167</v>
      </c>
      <c r="E18" s="27" t="s">
        <v>3093</v>
      </c>
      <c r="F18" s="28" t="s">
        <v>184</v>
      </c>
      <c r="G18" s="29">
        <v>40</v>
      </c>
      <c r="H18" s="28">
        <v>3.0000000000000001E-05</v>
      </c>
      <c r="I18" s="30">
        <f>ROUND(G18*H18,P4)</f>
        <v>0</v>
      </c>
      <c r="L18" s="31">
        <v>0</v>
      </c>
      <c r="M18" s="24">
        <f>ROUND(G18*L18,P4)</f>
        <v>0</v>
      </c>
      <c r="N18" s="25" t="s">
        <v>185</v>
      </c>
      <c r="O18" s="32">
        <f>M18*AA18</f>
        <v>0</v>
      </c>
      <c r="P18" s="1">
        <v>3</v>
      </c>
      <c r="AA18" s="1">
        <f>IF(P18=1,$O$3,IF(P18=2,$O$4,$O$5))</f>
        <v>0</v>
      </c>
    </row>
    <row r="19" ht="25.5">
      <c r="A19" s="1" t="s">
        <v>171</v>
      </c>
      <c r="E19" s="27" t="s">
        <v>3093</v>
      </c>
    </row>
    <row r="20">
      <c r="A20" s="1" t="s">
        <v>172</v>
      </c>
    </row>
    <row r="21">
      <c r="A21" s="1" t="s">
        <v>173</v>
      </c>
      <c r="E21" s="27" t="s">
        <v>167</v>
      </c>
    </row>
    <row r="22" ht="25.5">
      <c r="A22" s="1" t="s">
        <v>165</v>
      </c>
      <c r="B22" s="1">
        <v>4</v>
      </c>
      <c r="C22" s="26" t="s">
        <v>3094</v>
      </c>
      <c r="D22" t="s">
        <v>167</v>
      </c>
      <c r="E22" s="27" t="s">
        <v>3095</v>
      </c>
      <c r="F22" s="28" t="s">
        <v>2326</v>
      </c>
      <c r="G22" s="29">
        <v>30</v>
      </c>
      <c r="H22" s="28">
        <v>0</v>
      </c>
      <c r="I22" s="30">
        <f>ROUND(G22*H22,P4)</f>
        <v>0</v>
      </c>
      <c r="L22" s="31">
        <v>0</v>
      </c>
      <c r="M22" s="24">
        <f>ROUND(G22*L22,P4)</f>
        <v>0</v>
      </c>
      <c r="N22" s="25" t="s">
        <v>185</v>
      </c>
      <c r="O22" s="32">
        <f>M22*AA22</f>
        <v>0</v>
      </c>
      <c r="P22" s="1">
        <v>3</v>
      </c>
      <c r="AA22" s="1">
        <f>IF(P22=1,$O$3,IF(P22=2,$O$4,$O$5))</f>
        <v>0</v>
      </c>
    </row>
    <row r="23" ht="25.5">
      <c r="A23" s="1" t="s">
        <v>171</v>
      </c>
      <c r="E23" s="27" t="s">
        <v>3095</v>
      </c>
    </row>
    <row r="24">
      <c r="A24" s="1" t="s">
        <v>172</v>
      </c>
    </row>
    <row r="25">
      <c r="A25" s="1" t="s">
        <v>173</v>
      </c>
      <c r="E25" s="27" t="s">
        <v>167</v>
      </c>
    </row>
    <row r="26" ht="25.5">
      <c r="A26" s="1" t="s">
        <v>165</v>
      </c>
      <c r="B26" s="1">
        <v>5</v>
      </c>
      <c r="C26" s="26" t="s">
        <v>3096</v>
      </c>
      <c r="D26" t="s">
        <v>167</v>
      </c>
      <c r="E26" s="27" t="s">
        <v>3097</v>
      </c>
      <c r="F26" s="28" t="s">
        <v>192</v>
      </c>
      <c r="G26" s="29">
        <v>6</v>
      </c>
      <c r="H26" s="28">
        <v>0.0086800000000000002</v>
      </c>
      <c r="I26" s="30">
        <f>ROUND(G26*H26,P4)</f>
        <v>0</v>
      </c>
      <c r="L26" s="31">
        <v>0</v>
      </c>
      <c r="M26" s="24">
        <f>ROUND(G26*L26,P4)</f>
        <v>0</v>
      </c>
      <c r="N26" s="25" t="s">
        <v>185</v>
      </c>
      <c r="O26" s="32">
        <f>M26*AA26</f>
        <v>0</v>
      </c>
      <c r="P26" s="1">
        <v>3</v>
      </c>
      <c r="AA26" s="1">
        <f>IF(P26=1,$O$3,IF(P26=2,$O$4,$O$5))</f>
        <v>0</v>
      </c>
    </row>
    <row r="27" ht="51">
      <c r="A27" s="1" t="s">
        <v>171</v>
      </c>
      <c r="E27" s="27" t="s">
        <v>3098</v>
      </c>
    </row>
    <row r="28">
      <c r="A28" s="1" t="s">
        <v>172</v>
      </c>
    </row>
    <row r="29">
      <c r="A29" s="1" t="s">
        <v>173</v>
      </c>
      <c r="E29" s="27" t="s">
        <v>167</v>
      </c>
    </row>
    <row r="30" ht="25.5">
      <c r="A30" s="1" t="s">
        <v>165</v>
      </c>
      <c r="B30" s="1">
        <v>6</v>
      </c>
      <c r="C30" s="26" t="s">
        <v>3099</v>
      </c>
      <c r="D30" t="s">
        <v>167</v>
      </c>
      <c r="E30" s="27" t="s">
        <v>3097</v>
      </c>
      <c r="F30" s="28" t="s">
        <v>192</v>
      </c>
      <c r="G30" s="29">
        <v>5</v>
      </c>
      <c r="H30" s="28">
        <v>0.036900000000000002</v>
      </c>
      <c r="I30" s="30">
        <f>ROUND(G30*H30,P4)</f>
        <v>0</v>
      </c>
      <c r="L30" s="31">
        <v>0</v>
      </c>
      <c r="M30" s="24">
        <f>ROUND(G30*L30,P4)</f>
        <v>0</v>
      </c>
      <c r="N30" s="25" t="s">
        <v>185</v>
      </c>
      <c r="O30" s="32">
        <f>M30*AA30</f>
        <v>0</v>
      </c>
      <c r="P30" s="1">
        <v>3</v>
      </c>
      <c r="AA30" s="1">
        <f>IF(P30=1,$O$3,IF(P30=2,$O$4,$O$5))</f>
        <v>0</v>
      </c>
    </row>
    <row r="31" ht="51">
      <c r="A31" s="1" t="s">
        <v>171</v>
      </c>
      <c r="E31" s="27" t="s">
        <v>3100</v>
      </c>
    </row>
    <row r="32">
      <c r="A32" s="1" t="s">
        <v>172</v>
      </c>
    </row>
    <row r="33">
      <c r="A33" s="1" t="s">
        <v>173</v>
      </c>
      <c r="E33" s="27" t="s">
        <v>167</v>
      </c>
    </row>
    <row r="34" ht="25.5">
      <c r="A34" s="1" t="s">
        <v>165</v>
      </c>
      <c r="B34" s="1">
        <v>7</v>
      </c>
      <c r="C34" s="26" t="s">
        <v>1654</v>
      </c>
      <c r="D34" t="s">
        <v>167</v>
      </c>
      <c r="E34" s="27" t="s">
        <v>3101</v>
      </c>
      <c r="F34" s="28" t="s">
        <v>424</v>
      </c>
      <c r="G34" s="29">
        <v>33</v>
      </c>
      <c r="H34" s="28">
        <v>0</v>
      </c>
      <c r="I34" s="30">
        <f>ROUND(G34*H34,P4)</f>
        <v>0</v>
      </c>
      <c r="L34" s="31">
        <v>0</v>
      </c>
      <c r="M34" s="24">
        <f>ROUND(G34*L34,P4)</f>
        <v>0</v>
      </c>
      <c r="N34" s="25" t="s">
        <v>185</v>
      </c>
      <c r="O34" s="32">
        <f>M34*AA34</f>
        <v>0</v>
      </c>
      <c r="P34" s="1">
        <v>3</v>
      </c>
      <c r="AA34" s="1">
        <f>IF(P34=1,$O$3,IF(P34=2,$O$4,$O$5))</f>
        <v>0</v>
      </c>
    </row>
    <row r="35" ht="25.5">
      <c r="A35" s="1" t="s">
        <v>171</v>
      </c>
      <c r="E35" s="27" t="s">
        <v>3101</v>
      </c>
    </row>
    <row r="36" ht="25.5">
      <c r="A36" s="1" t="s">
        <v>172</v>
      </c>
      <c r="E36" s="33" t="s">
        <v>3102</v>
      </c>
    </row>
    <row r="37">
      <c r="A37" s="1" t="s">
        <v>173</v>
      </c>
      <c r="E37" s="27" t="s">
        <v>167</v>
      </c>
    </row>
    <row r="38" ht="25.5">
      <c r="A38" s="1" t="s">
        <v>165</v>
      </c>
      <c r="B38" s="1">
        <v>8</v>
      </c>
      <c r="C38" s="26" t="s">
        <v>3103</v>
      </c>
      <c r="D38" t="s">
        <v>167</v>
      </c>
      <c r="E38" s="27" t="s">
        <v>3104</v>
      </c>
      <c r="F38" s="28" t="s">
        <v>424</v>
      </c>
      <c r="G38" s="29">
        <v>1.5</v>
      </c>
      <c r="H38" s="28">
        <v>0</v>
      </c>
      <c r="I38" s="30">
        <f>ROUND(G38*H38,P4)</f>
        <v>0</v>
      </c>
      <c r="L38" s="31">
        <v>0</v>
      </c>
      <c r="M38" s="24">
        <f>ROUND(G38*L38,P4)</f>
        <v>0</v>
      </c>
      <c r="N38" s="25" t="s">
        <v>185</v>
      </c>
      <c r="O38" s="32">
        <f>M38*AA38</f>
        <v>0</v>
      </c>
      <c r="P38" s="1">
        <v>3</v>
      </c>
      <c r="AA38" s="1">
        <f>IF(P38=1,$O$3,IF(P38=2,$O$4,$O$5))</f>
        <v>0</v>
      </c>
    </row>
    <row r="39" ht="38.25">
      <c r="A39" s="1" t="s">
        <v>171</v>
      </c>
      <c r="E39" s="27" t="s">
        <v>3105</v>
      </c>
    </row>
    <row r="40">
      <c r="A40" s="1" t="s">
        <v>172</v>
      </c>
    </row>
    <row r="41">
      <c r="A41" s="1" t="s">
        <v>173</v>
      </c>
      <c r="E41" s="27" t="s">
        <v>167</v>
      </c>
    </row>
    <row r="42">
      <c r="A42" s="1" t="s">
        <v>165</v>
      </c>
      <c r="B42" s="1">
        <v>9</v>
      </c>
      <c r="C42" s="26" t="s">
        <v>1658</v>
      </c>
      <c r="D42" t="s">
        <v>167</v>
      </c>
      <c r="E42" s="27" t="s">
        <v>1659</v>
      </c>
      <c r="F42" s="28" t="s">
        <v>424</v>
      </c>
      <c r="G42" s="29">
        <v>285.00200000000001</v>
      </c>
      <c r="H42" s="28">
        <v>0</v>
      </c>
      <c r="I42" s="30">
        <f>ROUND(G42*H42,P4)</f>
        <v>0</v>
      </c>
      <c r="L42" s="31">
        <v>0</v>
      </c>
      <c r="M42" s="24">
        <f>ROUND(G42*L42,P4)</f>
        <v>0</v>
      </c>
      <c r="N42" s="25" t="s">
        <v>185</v>
      </c>
      <c r="O42" s="32">
        <f>M42*AA42</f>
        <v>0</v>
      </c>
      <c r="P42" s="1">
        <v>3</v>
      </c>
      <c r="AA42" s="1">
        <f>IF(P42=1,$O$3,IF(P42=2,$O$4,$O$5))</f>
        <v>0</v>
      </c>
    </row>
    <row r="43">
      <c r="A43" s="1" t="s">
        <v>171</v>
      </c>
      <c r="E43" s="27" t="s">
        <v>1659</v>
      </c>
    </row>
    <row r="44" ht="165.75">
      <c r="A44" s="1" t="s">
        <v>172</v>
      </c>
      <c r="E44" s="33" t="s">
        <v>3106</v>
      </c>
    </row>
    <row r="45">
      <c r="A45" s="1" t="s">
        <v>173</v>
      </c>
      <c r="E45" s="27" t="s">
        <v>167</v>
      </c>
    </row>
    <row r="46">
      <c r="A46" s="1" t="s">
        <v>165</v>
      </c>
      <c r="B46" s="1">
        <v>10</v>
      </c>
      <c r="C46" s="26" t="s">
        <v>3107</v>
      </c>
      <c r="D46" t="s">
        <v>167</v>
      </c>
      <c r="E46" s="27" t="s">
        <v>3108</v>
      </c>
      <c r="F46" s="28" t="s">
        <v>424</v>
      </c>
      <c r="G46" s="29">
        <v>285.00200000000001</v>
      </c>
      <c r="H46" s="28">
        <v>0</v>
      </c>
      <c r="I46" s="30">
        <f>ROUND(G46*H46,P4)</f>
        <v>0</v>
      </c>
      <c r="L46" s="31">
        <v>0</v>
      </c>
      <c r="M46" s="24">
        <f>ROUND(G46*L46,P4)</f>
        <v>0</v>
      </c>
      <c r="N46" s="25" t="s">
        <v>185</v>
      </c>
      <c r="O46" s="32">
        <f>M46*AA46</f>
        <v>0</v>
      </c>
      <c r="P46" s="1">
        <v>3</v>
      </c>
      <c r="AA46" s="1">
        <f>IF(P46=1,$O$3,IF(P46=2,$O$4,$O$5))</f>
        <v>0</v>
      </c>
    </row>
    <row r="47">
      <c r="A47" s="1" t="s">
        <v>171</v>
      </c>
      <c r="E47" s="27" t="s">
        <v>3108</v>
      </c>
    </row>
    <row r="48">
      <c r="A48" s="1" t="s">
        <v>172</v>
      </c>
    </row>
    <row r="49">
      <c r="A49" s="1" t="s">
        <v>173</v>
      </c>
      <c r="E49" s="27" t="s">
        <v>167</v>
      </c>
    </row>
    <row r="50">
      <c r="A50" s="1" t="s">
        <v>165</v>
      </c>
      <c r="B50" s="1">
        <v>11</v>
      </c>
      <c r="C50" s="26" t="s">
        <v>3109</v>
      </c>
      <c r="D50" t="s">
        <v>167</v>
      </c>
      <c r="E50" s="27" t="s">
        <v>3110</v>
      </c>
      <c r="F50" s="28" t="s">
        <v>424</v>
      </c>
      <c r="G50" s="29">
        <v>5.4000000000000004</v>
      </c>
      <c r="H50" s="28">
        <v>0</v>
      </c>
      <c r="I50" s="30">
        <f>ROUND(G50*H50,P4)</f>
        <v>0</v>
      </c>
      <c r="L50" s="31">
        <v>0</v>
      </c>
      <c r="M50" s="24">
        <f>ROUND(G50*L50,P4)</f>
        <v>0</v>
      </c>
      <c r="N50" s="25" t="s">
        <v>185</v>
      </c>
      <c r="O50" s="32">
        <f>M50*AA50</f>
        <v>0</v>
      </c>
      <c r="P50" s="1">
        <v>3</v>
      </c>
      <c r="AA50" s="1">
        <f>IF(P50=1,$O$3,IF(P50=2,$O$4,$O$5))</f>
        <v>0</v>
      </c>
    </row>
    <row r="51">
      <c r="A51" s="1" t="s">
        <v>171</v>
      </c>
      <c r="E51" s="27" t="s">
        <v>3110</v>
      </c>
    </row>
    <row r="52" ht="38.25">
      <c r="A52" s="1" t="s">
        <v>172</v>
      </c>
      <c r="E52" s="33" t="s">
        <v>3111</v>
      </c>
    </row>
    <row r="53">
      <c r="A53" s="1" t="s">
        <v>173</v>
      </c>
      <c r="E53" s="27" t="s">
        <v>167</v>
      </c>
    </row>
    <row r="54" ht="25.5">
      <c r="A54" s="1" t="s">
        <v>165</v>
      </c>
      <c r="B54" s="1">
        <v>12</v>
      </c>
      <c r="C54" s="26" t="s">
        <v>3112</v>
      </c>
      <c r="D54" t="s">
        <v>167</v>
      </c>
      <c r="E54" s="27" t="s">
        <v>3113</v>
      </c>
      <c r="F54" s="28" t="s">
        <v>424</v>
      </c>
      <c r="G54" s="29">
        <v>5.4000000000000004</v>
      </c>
      <c r="H54" s="28">
        <v>0</v>
      </c>
      <c r="I54" s="30">
        <f>ROUND(G54*H54,P4)</f>
        <v>0</v>
      </c>
      <c r="L54" s="31">
        <v>0</v>
      </c>
      <c r="M54" s="24">
        <f>ROUND(G54*L54,P4)</f>
        <v>0</v>
      </c>
      <c r="N54" s="25" t="s">
        <v>185</v>
      </c>
      <c r="O54" s="32">
        <f>M54*AA54</f>
        <v>0</v>
      </c>
      <c r="P54" s="1">
        <v>3</v>
      </c>
      <c r="AA54" s="1">
        <f>IF(P54=1,$O$3,IF(P54=2,$O$4,$O$5))</f>
        <v>0</v>
      </c>
    </row>
    <row r="55" ht="25.5">
      <c r="A55" s="1" t="s">
        <v>171</v>
      </c>
      <c r="E55" s="27" t="s">
        <v>3113</v>
      </c>
    </row>
    <row r="56">
      <c r="A56" s="1" t="s">
        <v>172</v>
      </c>
    </row>
    <row r="57">
      <c r="A57" s="1" t="s">
        <v>173</v>
      </c>
      <c r="E57" s="27" t="s">
        <v>167</v>
      </c>
    </row>
    <row r="58" ht="25.5">
      <c r="A58" s="1" t="s">
        <v>165</v>
      </c>
      <c r="B58" s="1">
        <v>13</v>
      </c>
      <c r="C58" s="26" t="s">
        <v>3114</v>
      </c>
      <c r="D58" t="s">
        <v>167</v>
      </c>
      <c r="E58" s="27" t="s">
        <v>3115</v>
      </c>
      <c r="F58" s="28" t="s">
        <v>192</v>
      </c>
      <c r="G58" s="29">
        <v>3</v>
      </c>
      <c r="H58" s="28">
        <v>0</v>
      </c>
      <c r="I58" s="30">
        <f>ROUND(G58*H58,P4)</f>
        <v>0</v>
      </c>
      <c r="L58" s="31">
        <v>0</v>
      </c>
      <c r="M58" s="24">
        <f>ROUND(G58*L58,P4)</f>
        <v>0</v>
      </c>
      <c r="N58" s="25" t="s">
        <v>185</v>
      </c>
      <c r="O58" s="32">
        <f>M58*AA58</f>
        <v>0</v>
      </c>
      <c r="P58" s="1">
        <v>3</v>
      </c>
      <c r="AA58" s="1">
        <f>IF(P58=1,$O$3,IF(P58=2,$O$4,$O$5))</f>
        <v>0</v>
      </c>
    </row>
    <row r="59" ht="25.5">
      <c r="A59" s="1" t="s">
        <v>171</v>
      </c>
      <c r="E59" s="27" t="s">
        <v>3115</v>
      </c>
    </row>
    <row r="60">
      <c r="A60" s="1" t="s">
        <v>172</v>
      </c>
    </row>
    <row r="61">
      <c r="A61" s="1" t="s">
        <v>173</v>
      </c>
      <c r="E61" s="27" t="s">
        <v>167</v>
      </c>
    </row>
    <row r="62" ht="25.5">
      <c r="A62" s="1" t="s">
        <v>165</v>
      </c>
      <c r="B62" s="1">
        <v>14</v>
      </c>
      <c r="C62" s="26" t="s">
        <v>1662</v>
      </c>
      <c r="D62" t="s">
        <v>167</v>
      </c>
      <c r="E62" s="27" t="s">
        <v>3116</v>
      </c>
      <c r="F62" s="28" t="s">
        <v>447</v>
      </c>
      <c r="G62" s="29">
        <v>535.08399999999995</v>
      </c>
      <c r="H62" s="28">
        <v>0.00084000000000000003</v>
      </c>
      <c r="I62" s="30">
        <f>ROUND(G62*H62,P4)</f>
        <v>0</v>
      </c>
      <c r="L62" s="31">
        <v>0</v>
      </c>
      <c r="M62" s="24">
        <f>ROUND(G62*L62,P4)</f>
        <v>0</v>
      </c>
      <c r="N62" s="25" t="s">
        <v>185</v>
      </c>
      <c r="O62" s="32">
        <f>M62*AA62</f>
        <v>0</v>
      </c>
      <c r="P62" s="1">
        <v>3</v>
      </c>
      <c r="AA62" s="1">
        <f>IF(P62=1,$O$3,IF(P62=2,$O$4,$O$5))</f>
        <v>0</v>
      </c>
    </row>
    <row r="63" ht="25.5">
      <c r="A63" s="1" t="s">
        <v>171</v>
      </c>
      <c r="E63" s="27" t="s">
        <v>3116</v>
      </c>
    </row>
    <row r="64" ht="102">
      <c r="A64" s="1" t="s">
        <v>172</v>
      </c>
      <c r="E64" s="33" t="s">
        <v>3117</v>
      </c>
    </row>
    <row r="65">
      <c r="A65" s="1" t="s">
        <v>173</v>
      </c>
      <c r="E65" s="27" t="s">
        <v>167</v>
      </c>
    </row>
    <row r="66" ht="25.5">
      <c r="A66" s="1" t="s">
        <v>165</v>
      </c>
      <c r="B66" s="1">
        <v>15</v>
      </c>
      <c r="C66" s="26" t="s">
        <v>1664</v>
      </c>
      <c r="D66" t="s">
        <v>167</v>
      </c>
      <c r="E66" s="27" t="s">
        <v>3118</v>
      </c>
      <c r="F66" s="28" t="s">
        <v>447</v>
      </c>
      <c r="G66" s="29">
        <v>535.08399999999995</v>
      </c>
      <c r="H66" s="28">
        <v>0</v>
      </c>
      <c r="I66" s="30">
        <f>ROUND(G66*H66,P4)</f>
        <v>0</v>
      </c>
      <c r="L66" s="31">
        <v>0</v>
      </c>
      <c r="M66" s="24">
        <f>ROUND(G66*L66,P4)</f>
        <v>0</v>
      </c>
      <c r="N66" s="25" t="s">
        <v>185</v>
      </c>
      <c r="O66" s="32">
        <f>M66*AA66</f>
        <v>0</v>
      </c>
      <c r="P66" s="1">
        <v>3</v>
      </c>
      <c r="AA66" s="1">
        <f>IF(P66=1,$O$3,IF(P66=2,$O$4,$O$5))</f>
        <v>0</v>
      </c>
    </row>
    <row r="67" ht="25.5">
      <c r="A67" s="1" t="s">
        <v>171</v>
      </c>
      <c r="E67" s="27" t="s">
        <v>3118</v>
      </c>
    </row>
    <row r="68">
      <c r="A68" s="1" t="s">
        <v>172</v>
      </c>
    </row>
    <row r="69">
      <c r="A69" s="1" t="s">
        <v>173</v>
      </c>
      <c r="E69" s="27" t="s">
        <v>167</v>
      </c>
    </row>
    <row r="70" ht="25.5">
      <c r="A70" s="1" t="s">
        <v>165</v>
      </c>
      <c r="B70" s="1">
        <v>16</v>
      </c>
      <c r="C70" s="26" t="s">
        <v>3119</v>
      </c>
      <c r="D70" t="s">
        <v>167</v>
      </c>
      <c r="E70" s="27" t="s">
        <v>3120</v>
      </c>
      <c r="F70" s="28" t="s">
        <v>424</v>
      </c>
      <c r="G70" s="29">
        <v>156.75</v>
      </c>
      <c r="H70" s="28">
        <v>0</v>
      </c>
      <c r="I70" s="30">
        <f>ROUND(G70*H70,P4)</f>
        <v>0</v>
      </c>
      <c r="L70" s="31">
        <v>0</v>
      </c>
      <c r="M70" s="24">
        <f>ROUND(G70*L70,P4)</f>
        <v>0</v>
      </c>
      <c r="N70" s="25" t="s">
        <v>185</v>
      </c>
      <c r="O70" s="32">
        <f>M70*AA70</f>
        <v>0</v>
      </c>
      <c r="P70" s="1">
        <v>3</v>
      </c>
      <c r="AA70" s="1">
        <f>IF(P70=1,$O$3,IF(P70=2,$O$4,$O$5))</f>
        <v>0</v>
      </c>
    </row>
    <row r="71" ht="25.5">
      <c r="A71" s="1" t="s">
        <v>171</v>
      </c>
      <c r="E71" s="27" t="s">
        <v>3120</v>
      </c>
    </row>
    <row r="72" ht="25.5">
      <c r="A72" s="1" t="s">
        <v>172</v>
      </c>
      <c r="E72" s="33" t="s">
        <v>3121</v>
      </c>
    </row>
    <row r="73">
      <c r="A73" s="1" t="s">
        <v>173</v>
      </c>
      <c r="E73" s="27" t="s">
        <v>167</v>
      </c>
    </row>
    <row r="74">
      <c r="A74" s="1" t="s">
        <v>165</v>
      </c>
      <c r="B74" s="1">
        <v>17</v>
      </c>
      <c r="C74" s="26" t="s">
        <v>1666</v>
      </c>
      <c r="D74" t="s">
        <v>167</v>
      </c>
      <c r="E74" s="27" t="s">
        <v>1667</v>
      </c>
      <c r="F74" s="28" t="s">
        <v>424</v>
      </c>
      <c r="G74" s="29">
        <v>285</v>
      </c>
      <c r="H74" s="28">
        <v>0</v>
      </c>
      <c r="I74" s="30">
        <f>ROUND(G74*H74,P4)</f>
        <v>0</v>
      </c>
      <c r="L74" s="31">
        <v>0</v>
      </c>
      <c r="M74" s="24">
        <f>ROUND(G74*L74,P4)</f>
        <v>0</v>
      </c>
      <c r="N74" s="25" t="s">
        <v>185</v>
      </c>
      <c r="O74" s="32">
        <f>M74*AA74</f>
        <v>0</v>
      </c>
      <c r="P74" s="1">
        <v>3</v>
      </c>
      <c r="AA74" s="1">
        <f>IF(P74=1,$O$3,IF(P74=2,$O$4,$O$5))</f>
        <v>0</v>
      </c>
    </row>
    <row r="75">
      <c r="A75" s="1" t="s">
        <v>171</v>
      </c>
      <c r="E75" s="27" t="s">
        <v>1667</v>
      </c>
    </row>
    <row r="76">
      <c r="A76" s="1" t="s">
        <v>172</v>
      </c>
    </row>
    <row r="77">
      <c r="A77" s="1" t="s">
        <v>173</v>
      </c>
      <c r="E77" s="27" t="s">
        <v>167</v>
      </c>
    </row>
    <row r="78">
      <c r="A78" s="1" t="s">
        <v>165</v>
      </c>
      <c r="B78" s="1">
        <v>18</v>
      </c>
      <c r="C78" s="26" t="s">
        <v>1668</v>
      </c>
      <c r="D78" t="s">
        <v>167</v>
      </c>
      <c r="E78" s="27" t="s">
        <v>1669</v>
      </c>
      <c r="F78" s="28" t="s">
        <v>424</v>
      </c>
      <c r="G78" s="29">
        <v>285</v>
      </c>
      <c r="H78" s="28">
        <v>0</v>
      </c>
      <c r="I78" s="30">
        <f>ROUND(G78*H78,P4)</f>
        <v>0</v>
      </c>
      <c r="L78" s="31">
        <v>0</v>
      </c>
      <c r="M78" s="24">
        <f>ROUND(G78*L78,P4)</f>
        <v>0</v>
      </c>
      <c r="N78" s="25" t="s">
        <v>185</v>
      </c>
      <c r="O78" s="32">
        <f>M78*AA78</f>
        <v>0</v>
      </c>
      <c r="P78" s="1">
        <v>3</v>
      </c>
      <c r="AA78" s="1">
        <f>IF(P78=1,$O$3,IF(P78=2,$O$4,$O$5))</f>
        <v>0</v>
      </c>
    </row>
    <row r="79">
      <c r="A79" s="1" t="s">
        <v>171</v>
      </c>
      <c r="E79" s="27" t="s">
        <v>1669</v>
      </c>
    </row>
    <row r="80">
      <c r="A80" s="1" t="s">
        <v>172</v>
      </c>
    </row>
    <row r="81">
      <c r="A81" s="1" t="s">
        <v>173</v>
      </c>
      <c r="E81" s="27" t="s">
        <v>167</v>
      </c>
    </row>
    <row r="82">
      <c r="A82" s="1" t="s">
        <v>165</v>
      </c>
      <c r="B82" s="1">
        <v>19</v>
      </c>
      <c r="C82" s="26" t="s">
        <v>3122</v>
      </c>
      <c r="D82" t="s">
        <v>3123</v>
      </c>
      <c r="E82" s="27" t="s">
        <v>3124</v>
      </c>
      <c r="F82" s="28" t="s">
        <v>432</v>
      </c>
      <c r="G82" s="29">
        <v>513</v>
      </c>
      <c r="H82" s="28">
        <v>0</v>
      </c>
      <c r="I82" s="30">
        <f>ROUND(G82*H82,P4)</f>
        <v>0</v>
      </c>
      <c r="L82" s="31">
        <v>0</v>
      </c>
      <c r="M82" s="24">
        <f>ROUND(G82*L82,P4)</f>
        <v>0</v>
      </c>
      <c r="N82" s="25" t="s">
        <v>185</v>
      </c>
      <c r="O82" s="32">
        <f>M82*AA82</f>
        <v>0</v>
      </c>
      <c r="P82" s="1">
        <v>3</v>
      </c>
      <c r="AA82" s="1">
        <f>IF(P82=1,$O$3,IF(P82=2,$O$4,$O$5))</f>
        <v>0</v>
      </c>
    </row>
    <row r="83">
      <c r="A83" s="1" t="s">
        <v>171</v>
      </c>
      <c r="E83" s="27" t="s">
        <v>3125</v>
      </c>
    </row>
    <row r="84" ht="25.5">
      <c r="A84" s="1" t="s">
        <v>172</v>
      </c>
      <c r="E84" s="33" t="s">
        <v>3126</v>
      </c>
    </row>
    <row r="85">
      <c r="A85" s="1" t="s">
        <v>173</v>
      </c>
      <c r="E85" s="27" t="s">
        <v>167</v>
      </c>
    </row>
    <row r="86" ht="25.5">
      <c r="A86" s="1" t="s">
        <v>165</v>
      </c>
      <c r="B86" s="1">
        <v>20</v>
      </c>
      <c r="C86" s="26" t="s">
        <v>425</v>
      </c>
      <c r="D86" t="s">
        <v>167</v>
      </c>
      <c r="E86" s="27" t="s">
        <v>426</v>
      </c>
      <c r="F86" s="28" t="s">
        <v>424</v>
      </c>
      <c r="G86" s="29">
        <v>186.96799999999999</v>
      </c>
      <c r="H86" s="28">
        <v>0</v>
      </c>
      <c r="I86" s="30">
        <f>ROUND(G86*H86,P4)</f>
        <v>0</v>
      </c>
      <c r="L86" s="31">
        <v>0</v>
      </c>
      <c r="M86" s="24">
        <f>ROUND(G86*L86,P4)</f>
        <v>0</v>
      </c>
      <c r="N86" s="25" t="s">
        <v>185</v>
      </c>
      <c r="O86" s="32">
        <f>M86*AA86</f>
        <v>0</v>
      </c>
      <c r="P86" s="1">
        <v>3</v>
      </c>
      <c r="AA86" s="1">
        <f>IF(P86=1,$O$3,IF(P86=2,$O$4,$O$5))</f>
        <v>0</v>
      </c>
    </row>
    <row r="87" ht="25.5">
      <c r="A87" s="1" t="s">
        <v>171</v>
      </c>
      <c r="E87" s="27" t="s">
        <v>426</v>
      </c>
    </row>
    <row r="88" ht="153">
      <c r="A88" s="1" t="s">
        <v>172</v>
      </c>
      <c r="E88" s="33" t="s">
        <v>3127</v>
      </c>
    </row>
    <row r="89">
      <c r="A89" s="1" t="s">
        <v>173</v>
      </c>
      <c r="E89" s="27" t="s">
        <v>167</v>
      </c>
    </row>
    <row r="90" ht="25.5">
      <c r="A90" s="1" t="s">
        <v>165</v>
      </c>
      <c r="B90" s="1">
        <v>23</v>
      </c>
      <c r="C90" s="26" t="s">
        <v>427</v>
      </c>
      <c r="D90" t="s">
        <v>167</v>
      </c>
      <c r="E90" s="27" t="s">
        <v>428</v>
      </c>
      <c r="F90" s="28" t="s">
        <v>424</v>
      </c>
      <c r="G90" s="29">
        <v>80.864000000000004</v>
      </c>
      <c r="H90" s="28">
        <v>0</v>
      </c>
      <c r="I90" s="30">
        <f>ROUND(G90*H90,P4)</f>
        <v>0</v>
      </c>
      <c r="L90" s="31">
        <v>0</v>
      </c>
      <c r="M90" s="24">
        <f>ROUND(G90*L90,P4)</f>
        <v>0</v>
      </c>
      <c r="N90" s="25" t="s">
        <v>185</v>
      </c>
      <c r="O90" s="32">
        <f>M90*AA90</f>
        <v>0</v>
      </c>
      <c r="P90" s="1">
        <v>3</v>
      </c>
      <c r="AA90" s="1">
        <f>IF(P90=1,$O$3,IF(P90=2,$O$4,$O$5))</f>
        <v>0</v>
      </c>
    </row>
    <row r="91" ht="38.25">
      <c r="A91" s="1" t="s">
        <v>171</v>
      </c>
      <c r="E91" s="27" t="s">
        <v>429</v>
      </c>
    </row>
    <row r="92" ht="127.5">
      <c r="A92" s="1" t="s">
        <v>172</v>
      </c>
      <c r="E92" s="33" t="s">
        <v>3128</v>
      </c>
    </row>
    <row r="93">
      <c r="A93" s="1" t="s">
        <v>173</v>
      </c>
      <c r="E93" s="27" t="s">
        <v>167</v>
      </c>
    </row>
    <row r="94" ht="25.5">
      <c r="A94" s="1" t="s">
        <v>165</v>
      </c>
      <c r="B94" s="1">
        <v>24</v>
      </c>
      <c r="C94" s="26" t="s">
        <v>3129</v>
      </c>
      <c r="D94" t="s">
        <v>167</v>
      </c>
      <c r="E94" s="27" t="s">
        <v>3130</v>
      </c>
      <c r="F94" s="28" t="s">
        <v>447</v>
      </c>
      <c r="G94" s="29">
        <v>295</v>
      </c>
      <c r="H94" s="28">
        <v>0</v>
      </c>
      <c r="I94" s="30">
        <f>ROUND(G94*H94,P4)</f>
        <v>0</v>
      </c>
      <c r="L94" s="31">
        <v>0</v>
      </c>
      <c r="M94" s="24">
        <f>ROUND(G94*L94,P4)</f>
        <v>0</v>
      </c>
      <c r="N94" s="25" t="s">
        <v>185</v>
      </c>
      <c r="O94" s="32">
        <f>M94*AA94</f>
        <v>0</v>
      </c>
      <c r="P94" s="1">
        <v>3</v>
      </c>
      <c r="AA94" s="1">
        <f>IF(P94=1,$O$3,IF(P94=2,$O$4,$O$5))</f>
        <v>0</v>
      </c>
    </row>
    <row r="95" ht="38.25">
      <c r="A95" s="1" t="s">
        <v>171</v>
      </c>
      <c r="E95" s="27" t="s">
        <v>3131</v>
      </c>
    </row>
    <row r="96" ht="25.5">
      <c r="A96" s="1" t="s">
        <v>172</v>
      </c>
      <c r="E96" s="33" t="s">
        <v>3132</v>
      </c>
    </row>
    <row r="97">
      <c r="A97" s="1" t="s">
        <v>173</v>
      </c>
      <c r="E97" s="27" t="s">
        <v>167</v>
      </c>
    </row>
    <row r="98">
      <c r="A98" s="1" t="s">
        <v>165</v>
      </c>
      <c r="B98" s="1">
        <v>21</v>
      </c>
      <c r="C98" s="26" t="s">
        <v>3133</v>
      </c>
      <c r="D98" t="s">
        <v>167</v>
      </c>
      <c r="E98" s="27" t="s">
        <v>3134</v>
      </c>
      <c r="F98" s="28" t="s">
        <v>432</v>
      </c>
      <c r="G98" s="29">
        <v>299.15199999999999</v>
      </c>
      <c r="H98" s="28">
        <v>0</v>
      </c>
      <c r="I98" s="30">
        <f>ROUND(G98*H98,P4)</f>
        <v>0</v>
      </c>
      <c r="L98" s="31">
        <v>0</v>
      </c>
      <c r="M98" s="24">
        <f>ROUND(G98*L98,P4)</f>
        <v>0</v>
      </c>
      <c r="N98" s="25" t="s">
        <v>185</v>
      </c>
      <c r="O98" s="32">
        <f>M98*AA98</f>
        <v>0</v>
      </c>
      <c r="P98" s="1">
        <v>3</v>
      </c>
      <c r="AA98" s="1">
        <f>IF(P98=1,$O$3,IF(P98=2,$O$4,$O$5))</f>
        <v>0</v>
      </c>
    </row>
    <row r="99">
      <c r="A99" s="1" t="s">
        <v>171</v>
      </c>
      <c r="E99" s="27" t="s">
        <v>3134</v>
      </c>
    </row>
    <row r="100" ht="25.5">
      <c r="A100" s="1" t="s">
        <v>172</v>
      </c>
      <c r="E100" s="33" t="s">
        <v>3135</v>
      </c>
    </row>
    <row r="101">
      <c r="A101" s="1" t="s">
        <v>173</v>
      </c>
      <c r="E101" s="27" t="s">
        <v>167</v>
      </c>
    </row>
    <row r="102">
      <c r="A102" s="1" t="s">
        <v>165</v>
      </c>
      <c r="B102" s="1">
        <v>22</v>
      </c>
      <c r="C102" s="26" t="s">
        <v>430</v>
      </c>
      <c r="D102" t="s">
        <v>167</v>
      </c>
      <c r="E102" s="27" t="s">
        <v>431</v>
      </c>
      <c r="F102" s="28" t="s">
        <v>432</v>
      </c>
      <c r="G102" s="29">
        <v>135.04300000000001</v>
      </c>
      <c r="H102" s="28">
        <v>1</v>
      </c>
      <c r="I102" s="30">
        <f>ROUND(G102*H102,P4)</f>
        <v>0</v>
      </c>
      <c r="L102" s="31">
        <v>0</v>
      </c>
      <c r="M102" s="24">
        <f>ROUND(G102*L102,P4)</f>
        <v>0</v>
      </c>
      <c r="N102" s="25" t="s">
        <v>185</v>
      </c>
      <c r="O102" s="32">
        <f>M102*AA102</f>
        <v>0</v>
      </c>
      <c r="P102" s="1">
        <v>3</v>
      </c>
      <c r="AA102" s="1">
        <f>IF(P102=1,$O$3,IF(P102=2,$O$4,$O$5))</f>
        <v>0</v>
      </c>
    </row>
    <row r="103">
      <c r="A103" s="1" t="s">
        <v>171</v>
      </c>
      <c r="E103" s="27" t="s">
        <v>431</v>
      </c>
    </row>
    <row r="104" ht="25.5">
      <c r="A104" s="1" t="s">
        <v>172</v>
      </c>
      <c r="E104" s="33" t="s">
        <v>3136</v>
      </c>
    </row>
    <row r="105">
      <c r="A105" s="1" t="s">
        <v>173</v>
      </c>
      <c r="E105" s="27" t="s">
        <v>167</v>
      </c>
    </row>
    <row r="106">
      <c r="A106" s="1" t="s">
        <v>162</v>
      </c>
      <c r="C106" s="22" t="s">
        <v>556</v>
      </c>
      <c r="E106" s="23" t="s">
        <v>639</v>
      </c>
      <c r="L106" s="24">
        <f>SUMIFS(L107:L122,A107:A122,"P")</f>
        <v>0</v>
      </c>
      <c r="M106" s="24">
        <f>SUMIFS(M107:M122,A107:A122,"P")</f>
        <v>0</v>
      </c>
      <c r="N106" s="25"/>
    </row>
    <row r="107" ht="25.5">
      <c r="A107" s="1" t="s">
        <v>165</v>
      </c>
      <c r="B107" s="1">
        <v>25</v>
      </c>
      <c r="C107" s="26" t="s">
        <v>3137</v>
      </c>
      <c r="D107" t="s">
        <v>167</v>
      </c>
      <c r="E107" s="27" t="s">
        <v>3138</v>
      </c>
      <c r="F107" s="28" t="s">
        <v>424</v>
      </c>
      <c r="G107" s="29">
        <v>9.0640000000000001</v>
      </c>
      <c r="H107" s="28">
        <v>0</v>
      </c>
      <c r="I107" s="30">
        <f>ROUND(G107*H107,P4)</f>
        <v>0</v>
      </c>
      <c r="L107" s="31">
        <v>0</v>
      </c>
      <c r="M107" s="24">
        <f>ROUND(G107*L107,P4)</f>
        <v>0</v>
      </c>
      <c r="N107" s="25" t="s">
        <v>185</v>
      </c>
      <c r="O107" s="32">
        <f>M107*AA107</f>
        <v>0</v>
      </c>
      <c r="P107" s="1">
        <v>3</v>
      </c>
      <c r="AA107" s="1">
        <f>IF(P107=1,$O$3,IF(P107=2,$O$4,$O$5))</f>
        <v>0</v>
      </c>
    </row>
    <row r="108" ht="25.5">
      <c r="A108" s="1" t="s">
        <v>171</v>
      </c>
      <c r="E108" s="27" t="s">
        <v>3138</v>
      </c>
    </row>
    <row r="109" ht="25.5">
      <c r="A109" s="1" t="s">
        <v>172</v>
      </c>
      <c r="E109" s="33" t="s">
        <v>3139</v>
      </c>
    </row>
    <row r="110">
      <c r="A110" s="1" t="s">
        <v>173</v>
      </c>
      <c r="E110" s="27" t="s">
        <v>167</v>
      </c>
    </row>
    <row r="111">
      <c r="A111" s="1" t="s">
        <v>165</v>
      </c>
      <c r="B111" s="1">
        <v>26</v>
      </c>
      <c r="C111" s="26" t="s">
        <v>3140</v>
      </c>
      <c r="D111" t="s">
        <v>167</v>
      </c>
      <c r="E111" s="27" t="s">
        <v>3141</v>
      </c>
      <c r="F111" s="28" t="s">
        <v>192</v>
      </c>
      <c r="G111" s="29">
        <v>82.700000000000003</v>
      </c>
      <c r="H111" s="28">
        <v>0</v>
      </c>
      <c r="I111" s="30">
        <f>ROUND(G111*H111,P4)</f>
        <v>0</v>
      </c>
      <c r="L111" s="31">
        <v>0</v>
      </c>
      <c r="M111" s="24">
        <f>ROUND(G111*L111,P4)</f>
        <v>0</v>
      </c>
      <c r="N111" s="25" t="s">
        <v>185</v>
      </c>
      <c r="O111" s="32">
        <f>M111*AA111</f>
        <v>0</v>
      </c>
      <c r="P111" s="1">
        <v>3</v>
      </c>
      <c r="AA111" s="1">
        <f>IF(P111=1,$O$3,IF(P111=2,$O$4,$O$5))</f>
        <v>0</v>
      </c>
    </row>
    <row r="112">
      <c r="A112" s="1" t="s">
        <v>171</v>
      </c>
      <c r="E112" s="27" t="s">
        <v>3141</v>
      </c>
    </row>
    <row r="113" ht="38.25">
      <c r="A113" s="1" t="s">
        <v>172</v>
      </c>
      <c r="E113" s="33" t="s">
        <v>3142</v>
      </c>
    </row>
    <row r="114">
      <c r="A114" s="1" t="s">
        <v>173</v>
      </c>
      <c r="E114" s="27" t="s">
        <v>167</v>
      </c>
    </row>
    <row r="115">
      <c r="A115" s="1" t="s">
        <v>165</v>
      </c>
      <c r="B115" s="1">
        <v>27</v>
      </c>
      <c r="C115" s="26" t="s">
        <v>3143</v>
      </c>
      <c r="D115" t="s">
        <v>167</v>
      </c>
      <c r="E115" s="27" t="s">
        <v>3144</v>
      </c>
      <c r="F115" s="28" t="s">
        <v>201</v>
      </c>
      <c r="G115" s="29">
        <v>1</v>
      </c>
      <c r="H115" s="28">
        <v>0</v>
      </c>
      <c r="I115" s="30">
        <f>ROUND(G115*H115,P4)</f>
        <v>0</v>
      </c>
      <c r="L115" s="31">
        <v>0</v>
      </c>
      <c r="M115" s="24">
        <f>ROUND(G115*L115,P4)</f>
        <v>0</v>
      </c>
      <c r="N115" s="25" t="s">
        <v>185</v>
      </c>
      <c r="O115" s="32">
        <f>M115*AA115</f>
        <v>0</v>
      </c>
      <c r="P115" s="1">
        <v>3</v>
      </c>
      <c r="AA115" s="1">
        <f>IF(P115=1,$O$3,IF(P115=2,$O$4,$O$5))</f>
        <v>0</v>
      </c>
    </row>
    <row r="116">
      <c r="A116" s="1" t="s">
        <v>171</v>
      </c>
      <c r="E116" s="27" t="s">
        <v>3144</v>
      </c>
    </row>
    <row r="117">
      <c r="A117" s="1" t="s">
        <v>172</v>
      </c>
    </row>
    <row r="118">
      <c r="A118" s="1" t="s">
        <v>173</v>
      </c>
      <c r="E118" s="27" t="s">
        <v>167</v>
      </c>
    </row>
    <row r="119">
      <c r="A119" s="1" t="s">
        <v>165</v>
      </c>
      <c r="B119" s="1">
        <v>28</v>
      </c>
      <c r="C119" s="26" t="s">
        <v>3145</v>
      </c>
      <c r="D119" t="s">
        <v>167</v>
      </c>
      <c r="E119" s="27" t="s">
        <v>3146</v>
      </c>
      <c r="F119" s="28" t="s">
        <v>201</v>
      </c>
      <c r="G119" s="29">
        <v>1</v>
      </c>
      <c r="H119" s="28">
        <v>0</v>
      </c>
      <c r="I119" s="30">
        <f>ROUND(G119*H119,P4)</f>
        <v>0</v>
      </c>
      <c r="L119" s="31">
        <v>0</v>
      </c>
      <c r="M119" s="24">
        <f>ROUND(G119*L119,P4)</f>
        <v>0</v>
      </c>
      <c r="N119" s="25" t="s">
        <v>185</v>
      </c>
      <c r="O119" s="32">
        <f>M119*AA119</f>
        <v>0</v>
      </c>
      <c r="P119" s="1">
        <v>3</v>
      </c>
      <c r="AA119" s="1">
        <f>IF(P119=1,$O$3,IF(P119=2,$O$4,$O$5))</f>
        <v>0</v>
      </c>
    </row>
    <row r="120">
      <c r="A120" s="1" t="s">
        <v>171</v>
      </c>
      <c r="E120" s="27" t="s">
        <v>3146</v>
      </c>
    </row>
    <row r="121">
      <c r="A121" s="1" t="s">
        <v>172</v>
      </c>
    </row>
    <row r="122">
      <c r="A122" s="1" t="s">
        <v>173</v>
      </c>
      <c r="E122" s="27" t="s">
        <v>167</v>
      </c>
    </row>
    <row r="123">
      <c r="A123" s="1" t="s">
        <v>162</v>
      </c>
      <c r="C123" s="22" t="s">
        <v>433</v>
      </c>
      <c r="E123" s="23" t="s">
        <v>434</v>
      </c>
      <c r="L123" s="24">
        <f>SUMIFS(L124:L135,A124:A135,"P")</f>
        <v>0</v>
      </c>
      <c r="M123" s="24">
        <f>SUMIFS(M124:M135,A124:A135,"P")</f>
        <v>0</v>
      </c>
      <c r="N123" s="25"/>
    </row>
    <row r="124" ht="25.5">
      <c r="A124" s="1" t="s">
        <v>165</v>
      </c>
      <c r="B124" s="1">
        <v>29</v>
      </c>
      <c r="C124" s="26" t="s">
        <v>437</v>
      </c>
      <c r="D124" t="s">
        <v>167</v>
      </c>
      <c r="E124" s="27" t="s">
        <v>438</v>
      </c>
      <c r="F124" s="28" t="s">
        <v>424</v>
      </c>
      <c r="G124" s="29">
        <v>17.251999999999999</v>
      </c>
      <c r="H124" s="28">
        <v>1.8907700000000001</v>
      </c>
      <c r="I124" s="30">
        <f>ROUND(G124*H124,P4)</f>
        <v>0</v>
      </c>
      <c r="L124" s="31">
        <v>0</v>
      </c>
      <c r="M124" s="24">
        <f>ROUND(G124*L124,P4)</f>
        <v>0</v>
      </c>
      <c r="N124" s="25" t="s">
        <v>185</v>
      </c>
      <c r="O124" s="32">
        <f>M124*AA124</f>
        <v>0</v>
      </c>
      <c r="P124" s="1">
        <v>3</v>
      </c>
      <c r="AA124" s="1">
        <f>IF(P124=1,$O$3,IF(P124=2,$O$4,$O$5))</f>
        <v>0</v>
      </c>
    </row>
    <row r="125" ht="25.5">
      <c r="A125" s="1" t="s">
        <v>171</v>
      </c>
      <c r="E125" s="27" t="s">
        <v>438</v>
      </c>
    </row>
    <row r="126" ht="63.75">
      <c r="A126" s="1" t="s">
        <v>172</v>
      </c>
      <c r="E126" s="33" t="s">
        <v>3147</v>
      </c>
    </row>
    <row r="127">
      <c r="A127" s="1" t="s">
        <v>173</v>
      </c>
      <c r="E127" s="27" t="s">
        <v>167</v>
      </c>
    </row>
    <row r="128">
      <c r="A128" s="1" t="s">
        <v>165</v>
      </c>
      <c r="B128" s="1">
        <v>30</v>
      </c>
      <c r="C128" s="26" t="s">
        <v>3148</v>
      </c>
      <c r="D128" t="s">
        <v>167</v>
      </c>
      <c r="E128" s="27" t="s">
        <v>3149</v>
      </c>
      <c r="F128" s="28" t="s">
        <v>201</v>
      </c>
      <c r="G128" s="29">
        <v>1</v>
      </c>
      <c r="H128" s="28">
        <v>0</v>
      </c>
      <c r="I128" s="30">
        <f>ROUND(G128*H128,P4)</f>
        <v>0</v>
      </c>
      <c r="L128" s="31">
        <v>0</v>
      </c>
      <c r="M128" s="24">
        <f>ROUND(G128*L128,P4)</f>
        <v>0</v>
      </c>
      <c r="N128" s="25" t="s">
        <v>185</v>
      </c>
      <c r="O128" s="32">
        <f>M128*AA128</f>
        <v>0</v>
      </c>
      <c r="P128" s="1">
        <v>3</v>
      </c>
      <c r="AA128" s="1">
        <f>IF(P128=1,$O$3,IF(P128=2,$O$4,$O$5))</f>
        <v>0</v>
      </c>
    </row>
    <row r="129">
      <c r="A129" s="1" t="s">
        <v>171</v>
      </c>
      <c r="E129" s="27" t="s">
        <v>3149</v>
      </c>
    </row>
    <row r="130">
      <c r="A130" s="1" t="s">
        <v>172</v>
      </c>
    </row>
    <row r="131">
      <c r="A131" s="1" t="s">
        <v>173</v>
      </c>
      <c r="E131" s="27" t="s">
        <v>167</v>
      </c>
    </row>
    <row r="132" ht="25.5">
      <c r="A132" s="1" t="s">
        <v>165</v>
      </c>
      <c r="B132" s="1">
        <v>31</v>
      </c>
      <c r="C132" s="26" t="s">
        <v>3150</v>
      </c>
      <c r="D132" t="s">
        <v>167</v>
      </c>
      <c r="E132" s="27" t="s">
        <v>3151</v>
      </c>
      <c r="F132" s="28" t="s">
        <v>424</v>
      </c>
      <c r="G132" s="29">
        <v>0.59999999999999998</v>
      </c>
      <c r="H132" s="28">
        <v>2.3010199999999998</v>
      </c>
      <c r="I132" s="30">
        <f>ROUND(G132*H132,P4)</f>
        <v>0</v>
      </c>
      <c r="L132" s="31">
        <v>0</v>
      </c>
      <c r="M132" s="24">
        <f>ROUND(G132*L132,P4)</f>
        <v>0</v>
      </c>
      <c r="N132" s="25" t="s">
        <v>185</v>
      </c>
      <c r="O132" s="32">
        <f>M132*AA132</f>
        <v>0</v>
      </c>
      <c r="P132" s="1">
        <v>3</v>
      </c>
      <c r="AA132" s="1">
        <f>IF(P132=1,$O$3,IF(P132=2,$O$4,$O$5))</f>
        <v>0</v>
      </c>
    </row>
    <row r="133" ht="38.25">
      <c r="A133" s="1" t="s">
        <v>171</v>
      </c>
      <c r="E133" s="27" t="s">
        <v>3152</v>
      </c>
    </row>
    <row r="134" ht="25.5">
      <c r="A134" s="1" t="s">
        <v>172</v>
      </c>
      <c r="E134" s="33" t="s">
        <v>3153</v>
      </c>
    </row>
    <row r="135">
      <c r="A135" s="1" t="s">
        <v>173</v>
      </c>
      <c r="E135" s="27" t="s">
        <v>167</v>
      </c>
    </row>
    <row r="136">
      <c r="A136" s="1" t="s">
        <v>162</v>
      </c>
      <c r="C136" s="22" t="s">
        <v>3154</v>
      </c>
      <c r="E136" s="23" t="s">
        <v>3155</v>
      </c>
      <c r="L136" s="24">
        <f>SUMIFS(L137:L140,A137:A140,"P")</f>
        <v>0</v>
      </c>
      <c r="M136" s="24">
        <f>SUMIFS(M137:M140,A137:A140,"P")</f>
        <v>0</v>
      </c>
      <c r="N136" s="25"/>
    </row>
    <row r="137">
      <c r="A137" s="1" t="s">
        <v>165</v>
      </c>
      <c r="B137" s="1">
        <v>78</v>
      </c>
      <c r="C137" s="26" t="s">
        <v>3156</v>
      </c>
      <c r="D137" t="s">
        <v>167</v>
      </c>
      <c r="E137" s="27" t="s">
        <v>3064</v>
      </c>
      <c r="F137" s="28" t="s">
        <v>3157</v>
      </c>
      <c r="G137" s="29">
        <v>0.20000000000000001</v>
      </c>
      <c r="H137" s="28">
        <v>0.0099000000000000008</v>
      </c>
      <c r="I137" s="30">
        <f>ROUND(G137*H137,P4)</f>
        <v>0</v>
      </c>
      <c r="L137" s="31">
        <v>0</v>
      </c>
      <c r="M137" s="24">
        <f>ROUND(G137*L137,P4)</f>
        <v>0</v>
      </c>
      <c r="N137" s="25" t="s">
        <v>185</v>
      </c>
      <c r="O137" s="32">
        <f>M137*AA137</f>
        <v>0</v>
      </c>
      <c r="P137" s="1">
        <v>3</v>
      </c>
      <c r="AA137" s="1">
        <f>IF(P137=1,$O$3,IF(P137=2,$O$4,$O$5))</f>
        <v>0</v>
      </c>
    </row>
    <row r="138">
      <c r="A138" s="1" t="s">
        <v>171</v>
      </c>
      <c r="E138" s="27" t="s">
        <v>3064</v>
      </c>
    </row>
    <row r="139">
      <c r="A139" s="1" t="s">
        <v>172</v>
      </c>
    </row>
    <row r="140">
      <c r="A140" s="1" t="s">
        <v>173</v>
      </c>
      <c r="E140" s="27" t="s">
        <v>167</v>
      </c>
    </row>
    <row r="141">
      <c r="A141" s="1" t="s">
        <v>162</v>
      </c>
      <c r="C141" s="22" t="s">
        <v>443</v>
      </c>
      <c r="E141" s="23" t="s">
        <v>3158</v>
      </c>
      <c r="L141" s="24">
        <f>SUMIFS(L142:L153,A142:A153,"P")</f>
        <v>0</v>
      </c>
      <c r="M141" s="24">
        <f>SUMIFS(M142:M153,A142:A153,"P")</f>
        <v>0</v>
      </c>
      <c r="N141" s="25"/>
    </row>
    <row r="142" ht="25.5">
      <c r="A142" s="1" t="s">
        <v>165</v>
      </c>
      <c r="B142" s="1">
        <v>32</v>
      </c>
      <c r="C142" s="26" t="s">
        <v>3159</v>
      </c>
      <c r="D142" t="s">
        <v>167</v>
      </c>
      <c r="E142" s="27" t="s">
        <v>3160</v>
      </c>
      <c r="F142" s="28" t="s">
        <v>447</v>
      </c>
      <c r="G142" s="29">
        <v>23.600000000000001</v>
      </c>
      <c r="H142" s="28">
        <v>0.68999999999999995</v>
      </c>
      <c r="I142" s="30">
        <f>ROUND(G142*H142,P4)</f>
        <v>0</v>
      </c>
      <c r="L142" s="31">
        <v>0</v>
      </c>
      <c r="M142" s="24">
        <f>ROUND(G142*L142,P4)</f>
        <v>0</v>
      </c>
      <c r="N142" s="25" t="s">
        <v>185</v>
      </c>
      <c r="O142" s="32">
        <f>M142*AA142</f>
        <v>0</v>
      </c>
      <c r="P142" s="1">
        <v>3</v>
      </c>
      <c r="AA142" s="1">
        <f>IF(P142=1,$O$3,IF(P142=2,$O$4,$O$5))</f>
        <v>0</v>
      </c>
    </row>
    <row r="143" ht="25.5">
      <c r="A143" s="1" t="s">
        <v>171</v>
      </c>
      <c r="E143" s="27" t="s">
        <v>3160</v>
      </c>
    </row>
    <row r="144" ht="51">
      <c r="A144" s="1" t="s">
        <v>172</v>
      </c>
      <c r="E144" s="33" t="s">
        <v>3161</v>
      </c>
    </row>
    <row r="145">
      <c r="A145" s="1" t="s">
        <v>173</v>
      </c>
      <c r="E145" s="27" t="s">
        <v>167</v>
      </c>
    </row>
    <row r="146" ht="25.5">
      <c r="A146" s="1" t="s">
        <v>165</v>
      </c>
      <c r="B146" s="1">
        <v>33</v>
      </c>
      <c r="C146" s="26" t="s">
        <v>3162</v>
      </c>
      <c r="D146" t="s">
        <v>167</v>
      </c>
      <c r="E146" s="27" t="s">
        <v>3163</v>
      </c>
      <c r="F146" s="28" t="s">
        <v>447</v>
      </c>
      <c r="G146" s="29">
        <v>23.600000000000001</v>
      </c>
      <c r="H146" s="28">
        <v>0.13188</v>
      </c>
      <c r="I146" s="30">
        <f>ROUND(G146*H146,P4)</f>
        <v>0</v>
      </c>
      <c r="L146" s="31">
        <v>0</v>
      </c>
      <c r="M146" s="24">
        <f>ROUND(G146*L146,P4)</f>
        <v>0</v>
      </c>
      <c r="N146" s="25" t="s">
        <v>185</v>
      </c>
      <c r="O146" s="32">
        <f>M146*AA146</f>
        <v>0</v>
      </c>
      <c r="P146" s="1">
        <v>3</v>
      </c>
      <c r="AA146" s="1">
        <f>IF(P146=1,$O$3,IF(P146=2,$O$4,$O$5))</f>
        <v>0</v>
      </c>
    </row>
    <row r="147" ht="25.5">
      <c r="A147" s="1" t="s">
        <v>171</v>
      </c>
      <c r="E147" s="27" t="s">
        <v>3163</v>
      </c>
    </row>
    <row r="148">
      <c r="A148" s="1" t="s">
        <v>172</v>
      </c>
    </row>
    <row r="149">
      <c r="A149" s="1" t="s">
        <v>173</v>
      </c>
      <c r="E149" s="27" t="s">
        <v>167</v>
      </c>
    </row>
    <row r="150" ht="25.5">
      <c r="A150" s="1" t="s">
        <v>165</v>
      </c>
      <c r="B150" s="1">
        <v>34</v>
      </c>
      <c r="C150" s="26" t="s">
        <v>3164</v>
      </c>
      <c r="D150" t="s">
        <v>167</v>
      </c>
      <c r="E150" s="27" t="s">
        <v>3165</v>
      </c>
      <c r="F150" s="28" t="s">
        <v>447</v>
      </c>
      <c r="G150" s="29">
        <v>23.600000000000001</v>
      </c>
      <c r="H150" s="28">
        <v>0.12966</v>
      </c>
      <c r="I150" s="30">
        <f>ROUND(G150*H150,P4)</f>
        <v>0</v>
      </c>
      <c r="L150" s="31">
        <v>0</v>
      </c>
      <c r="M150" s="24">
        <f>ROUND(G150*L150,P4)</f>
        <v>0</v>
      </c>
      <c r="N150" s="25" t="s">
        <v>185</v>
      </c>
      <c r="O150" s="32">
        <f>M150*AA150</f>
        <v>0</v>
      </c>
      <c r="P150" s="1">
        <v>3</v>
      </c>
      <c r="AA150" s="1">
        <f>IF(P150=1,$O$3,IF(P150=2,$O$4,$O$5))</f>
        <v>0</v>
      </c>
    </row>
    <row r="151" ht="25.5">
      <c r="A151" s="1" t="s">
        <v>171</v>
      </c>
      <c r="E151" s="27" t="s">
        <v>3165</v>
      </c>
    </row>
    <row r="152">
      <c r="A152" s="1" t="s">
        <v>172</v>
      </c>
    </row>
    <row r="153">
      <c r="A153" s="1" t="s">
        <v>173</v>
      </c>
      <c r="E153" s="27" t="s">
        <v>167</v>
      </c>
    </row>
    <row r="154">
      <c r="A154" s="1" t="s">
        <v>162</v>
      </c>
      <c r="C154" s="22" t="s">
        <v>567</v>
      </c>
      <c r="E154" s="23" t="s">
        <v>700</v>
      </c>
      <c r="L154" s="24">
        <f>SUMIFS(L155:L158,A155:A158,"P")</f>
        <v>0</v>
      </c>
      <c r="M154" s="24">
        <f>SUMIFS(M155:M158,A155:A158,"P")</f>
        <v>0</v>
      </c>
      <c r="N154" s="25"/>
    </row>
    <row r="155" ht="25.5">
      <c r="A155" s="1" t="s">
        <v>165</v>
      </c>
      <c r="B155" s="1">
        <v>35</v>
      </c>
      <c r="C155" s="26" t="s">
        <v>3166</v>
      </c>
      <c r="D155" t="s">
        <v>167</v>
      </c>
      <c r="E155" s="27" t="s">
        <v>3167</v>
      </c>
      <c r="F155" s="28" t="s">
        <v>424</v>
      </c>
      <c r="G155" s="29">
        <v>0.13500000000000001</v>
      </c>
      <c r="H155" s="28">
        <v>2.3010199999999998</v>
      </c>
      <c r="I155" s="30">
        <f>ROUND(G155*H155,P4)</f>
        <v>0</v>
      </c>
      <c r="L155" s="31">
        <v>0</v>
      </c>
      <c r="M155" s="24">
        <f>ROUND(G155*L155,P4)</f>
        <v>0</v>
      </c>
      <c r="N155" s="25" t="s">
        <v>185</v>
      </c>
      <c r="O155" s="32">
        <f>M155*AA155</f>
        <v>0</v>
      </c>
      <c r="P155" s="1">
        <v>3</v>
      </c>
      <c r="AA155" s="1">
        <f>IF(P155=1,$O$3,IF(P155=2,$O$4,$O$5))</f>
        <v>0</v>
      </c>
    </row>
    <row r="156" ht="25.5">
      <c r="A156" s="1" t="s">
        <v>171</v>
      </c>
      <c r="E156" s="27" t="s">
        <v>3167</v>
      </c>
    </row>
    <row r="157" ht="25.5">
      <c r="A157" s="1" t="s">
        <v>172</v>
      </c>
      <c r="E157" s="33" t="s">
        <v>3168</v>
      </c>
    </row>
    <row r="158">
      <c r="A158" s="1" t="s">
        <v>173</v>
      </c>
      <c r="E158" s="27" t="s">
        <v>167</v>
      </c>
    </row>
    <row r="159">
      <c r="A159" s="1" t="s">
        <v>162</v>
      </c>
      <c r="C159" s="22" t="s">
        <v>1681</v>
      </c>
      <c r="E159" s="23" t="s">
        <v>1682</v>
      </c>
      <c r="L159" s="24">
        <f>SUMIFS(L160:L191,A160:A191,"P")</f>
        <v>0</v>
      </c>
      <c r="M159" s="24">
        <f>SUMIFS(M160:M191,A160:A191,"P")</f>
        <v>0</v>
      </c>
      <c r="N159" s="25"/>
    </row>
    <row r="160">
      <c r="A160" s="1" t="s">
        <v>165</v>
      </c>
      <c r="B160" s="1">
        <v>66</v>
      </c>
      <c r="C160" s="26" t="s">
        <v>3169</v>
      </c>
      <c r="D160" t="s">
        <v>167</v>
      </c>
      <c r="E160" s="27" t="s">
        <v>3170</v>
      </c>
      <c r="F160" s="28" t="s">
        <v>192</v>
      </c>
      <c r="G160" s="29">
        <v>12</v>
      </c>
      <c r="H160" s="28">
        <v>0.0016800000000000001</v>
      </c>
      <c r="I160" s="30">
        <f>ROUND(G160*H160,P4)</f>
        <v>0</v>
      </c>
      <c r="L160" s="31">
        <v>0</v>
      </c>
      <c r="M160" s="24">
        <f>ROUND(G160*L160,P4)</f>
        <v>0</v>
      </c>
      <c r="N160" s="25" t="s">
        <v>185</v>
      </c>
      <c r="O160" s="32">
        <f>M160*AA160</f>
        <v>0</v>
      </c>
      <c r="P160" s="1">
        <v>3</v>
      </c>
      <c r="AA160" s="1">
        <f>IF(P160=1,$O$3,IF(P160=2,$O$4,$O$5))</f>
        <v>0</v>
      </c>
    </row>
    <row r="161">
      <c r="A161" s="1" t="s">
        <v>171</v>
      </c>
      <c r="E161" s="27" t="s">
        <v>3170</v>
      </c>
    </row>
    <row r="162" ht="38.25">
      <c r="A162" s="1" t="s">
        <v>172</v>
      </c>
      <c r="E162" s="33" t="s">
        <v>3171</v>
      </c>
    </row>
    <row r="163">
      <c r="A163" s="1" t="s">
        <v>173</v>
      </c>
      <c r="E163" s="27" t="s">
        <v>167</v>
      </c>
    </row>
    <row r="164">
      <c r="A164" s="1" t="s">
        <v>165</v>
      </c>
      <c r="B164" s="1">
        <v>67</v>
      </c>
      <c r="C164" s="26" t="s">
        <v>3172</v>
      </c>
      <c r="D164" t="s">
        <v>167</v>
      </c>
      <c r="E164" s="27" t="s">
        <v>3173</v>
      </c>
      <c r="F164" s="28" t="s">
        <v>192</v>
      </c>
      <c r="G164" s="29">
        <v>2</v>
      </c>
      <c r="H164" s="28">
        <v>0.0030799999999999998</v>
      </c>
      <c r="I164" s="30">
        <f>ROUND(G164*H164,P4)</f>
        <v>0</v>
      </c>
      <c r="L164" s="31">
        <v>0</v>
      </c>
      <c r="M164" s="24">
        <f>ROUND(G164*L164,P4)</f>
        <v>0</v>
      </c>
      <c r="N164" s="25" t="s">
        <v>185</v>
      </c>
      <c r="O164" s="32">
        <f>M164*AA164</f>
        <v>0</v>
      </c>
      <c r="P164" s="1">
        <v>3</v>
      </c>
      <c r="AA164" s="1">
        <f>IF(P164=1,$O$3,IF(P164=2,$O$4,$O$5))</f>
        <v>0</v>
      </c>
    </row>
    <row r="165">
      <c r="A165" s="1" t="s">
        <v>171</v>
      </c>
      <c r="E165" s="27" t="s">
        <v>3173</v>
      </c>
    </row>
    <row r="166">
      <c r="A166" s="1" t="s">
        <v>172</v>
      </c>
    </row>
    <row r="167">
      <c r="A167" s="1" t="s">
        <v>173</v>
      </c>
      <c r="E167" s="27" t="s">
        <v>167</v>
      </c>
    </row>
    <row r="168">
      <c r="A168" s="1" t="s">
        <v>165</v>
      </c>
      <c r="B168" s="1">
        <v>68</v>
      </c>
      <c r="C168" s="26" t="s">
        <v>3174</v>
      </c>
      <c r="D168" t="s">
        <v>167</v>
      </c>
      <c r="E168" s="27" t="s">
        <v>3175</v>
      </c>
      <c r="F168" s="28" t="s">
        <v>192</v>
      </c>
      <c r="G168" s="29">
        <v>14.199999999999999</v>
      </c>
      <c r="H168" s="28">
        <v>0.0019599999999999999</v>
      </c>
      <c r="I168" s="30">
        <f>ROUND(G168*H168,P4)</f>
        <v>0</v>
      </c>
      <c r="L168" s="31">
        <v>0</v>
      </c>
      <c r="M168" s="24">
        <f>ROUND(G168*L168,P4)</f>
        <v>0</v>
      </c>
      <c r="N168" s="25" t="s">
        <v>185</v>
      </c>
      <c r="O168" s="32">
        <f>M168*AA168</f>
        <v>0</v>
      </c>
      <c r="P168" s="1">
        <v>3</v>
      </c>
      <c r="AA168" s="1">
        <f>IF(P168=1,$O$3,IF(P168=2,$O$4,$O$5))</f>
        <v>0</v>
      </c>
    </row>
    <row r="169">
      <c r="A169" s="1" t="s">
        <v>171</v>
      </c>
      <c r="E169" s="27" t="s">
        <v>3175</v>
      </c>
    </row>
    <row r="170">
      <c r="A170" s="1" t="s">
        <v>172</v>
      </c>
    </row>
    <row r="171">
      <c r="A171" s="1" t="s">
        <v>173</v>
      </c>
      <c r="E171" s="27" t="s">
        <v>167</v>
      </c>
    </row>
    <row r="172">
      <c r="A172" s="1" t="s">
        <v>165</v>
      </c>
      <c r="B172" s="1">
        <v>69</v>
      </c>
      <c r="C172" s="26" t="s">
        <v>3176</v>
      </c>
      <c r="D172" t="s">
        <v>167</v>
      </c>
      <c r="E172" s="27" t="s">
        <v>3177</v>
      </c>
      <c r="F172" s="28" t="s">
        <v>192</v>
      </c>
      <c r="G172" s="29">
        <v>10</v>
      </c>
      <c r="H172" s="28">
        <v>0.0020899999999999998</v>
      </c>
      <c r="I172" s="30">
        <f>ROUND(G172*H172,P4)</f>
        <v>0</v>
      </c>
      <c r="L172" s="31">
        <v>0</v>
      </c>
      <c r="M172" s="24">
        <f>ROUND(G172*L172,P4)</f>
        <v>0</v>
      </c>
      <c r="N172" s="25" t="s">
        <v>185</v>
      </c>
      <c r="O172" s="32">
        <f>M172*AA172</f>
        <v>0</v>
      </c>
      <c r="P172" s="1">
        <v>3</v>
      </c>
      <c r="AA172" s="1">
        <f>IF(P172=1,$O$3,IF(P172=2,$O$4,$O$5))</f>
        <v>0</v>
      </c>
    </row>
    <row r="173">
      <c r="A173" s="1" t="s">
        <v>171</v>
      </c>
      <c r="E173" s="27" t="s">
        <v>3177</v>
      </c>
    </row>
    <row r="174">
      <c r="A174" s="1" t="s">
        <v>172</v>
      </c>
    </row>
    <row r="175">
      <c r="A175" s="1" t="s">
        <v>173</v>
      </c>
      <c r="E175" s="27" t="s">
        <v>167</v>
      </c>
    </row>
    <row r="176">
      <c r="A176" s="1" t="s">
        <v>165</v>
      </c>
      <c r="B176" s="1">
        <v>70</v>
      </c>
      <c r="C176" s="26" t="s">
        <v>3178</v>
      </c>
      <c r="D176" t="s">
        <v>167</v>
      </c>
      <c r="E176" s="27" t="s">
        <v>3179</v>
      </c>
      <c r="F176" s="28" t="s">
        <v>201</v>
      </c>
      <c r="G176" s="29">
        <v>1</v>
      </c>
      <c r="H176" s="28">
        <v>0</v>
      </c>
      <c r="I176" s="30">
        <f>ROUND(G176*H176,P4)</f>
        <v>0</v>
      </c>
      <c r="L176" s="31">
        <v>0</v>
      </c>
      <c r="M176" s="24">
        <f>ROUND(G176*L176,P4)</f>
        <v>0</v>
      </c>
      <c r="N176" s="25" t="s">
        <v>185</v>
      </c>
      <c r="O176" s="32">
        <f>M176*AA176</f>
        <v>0</v>
      </c>
      <c r="P176" s="1">
        <v>3</v>
      </c>
      <c r="AA176" s="1">
        <f>IF(P176=1,$O$3,IF(P176=2,$O$4,$O$5))</f>
        <v>0</v>
      </c>
    </row>
    <row r="177">
      <c r="A177" s="1" t="s">
        <v>171</v>
      </c>
      <c r="E177" s="27" t="s">
        <v>3179</v>
      </c>
    </row>
    <row r="178">
      <c r="A178" s="1" t="s">
        <v>172</v>
      </c>
    </row>
    <row r="179">
      <c r="A179" s="1" t="s">
        <v>173</v>
      </c>
      <c r="E179" s="27" t="s">
        <v>167</v>
      </c>
    </row>
    <row r="180">
      <c r="A180" s="1" t="s">
        <v>165</v>
      </c>
      <c r="B180" s="1">
        <v>71</v>
      </c>
      <c r="C180" s="26" t="s">
        <v>3180</v>
      </c>
      <c r="D180" t="s">
        <v>167</v>
      </c>
      <c r="E180" s="27" t="s">
        <v>3181</v>
      </c>
      <c r="F180" s="28" t="s">
        <v>201</v>
      </c>
      <c r="G180" s="29">
        <v>9</v>
      </c>
      <c r="H180" s="28">
        <v>0.0015</v>
      </c>
      <c r="I180" s="30">
        <f>ROUND(G180*H180,P4)</f>
        <v>0</v>
      </c>
      <c r="L180" s="31">
        <v>0</v>
      </c>
      <c r="M180" s="24">
        <f>ROUND(G180*L180,P4)</f>
        <v>0</v>
      </c>
      <c r="N180" s="25" t="s">
        <v>185</v>
      </c>
      <c r="O180" s="32">
        <f>M180*AA180</f>
        <v>0</v>
      </c>
      <c r="P180" s="1">
        <v>3</v>
      </c>
      <c r="AA180" s="1">
        <f>IF(P180=1,$O$3,IF(P180=2,$O$4,$O$5))</f>
        <v>0</v>
      </c>
    </row>
    <row r="181">
      <c r="A181" s="1" t="s">
        <v>171</v>
      </c>
      <c r="E181" s="27" t="s">
        <v>3181</v>
      </c>
    </row>
    <row r="182">
      <c r="A182" s="1" t="s">
        <v>172</v>
      </c>
    </row>
    <row r="183">
      <c r="A183" s="1" t="s">
        <v>173</v>
      </c>
      <c r="E183" s="27" t="s">
        <v>167</v>
      </c>
    </row>
    <row r="184">
      <c r="A184" s="1" t="s">
        <v>165</v>
      </c>
      <c r="B184" s="1">
        <v>72</v>
      </c>
      <c r="C184" s="26" t="s">
        <v>3182</v>
      </c>
      <c r="D184" t="s">
        <v>167</v>
      </c>
      <c r="E184" s="27" t="s">
        <v>3183</v>
      </c>
      <c r="F184" s="28" t="s">
        <v>201</v>
      </c>
      <c r="G184" s="29">
        <v>4</v>
      </c>
      <c r="H184" s="28">
        <v>0</v>
      </c>
      <c r="I184" s="30">
        <f>ROUND(G184*H184,P4)</f>
        <v>0</v>
      </c>
      <c r="L184" s="31">
        <v>0</v>
      </c>
      <c r="M184" s="24">
        <f>ROUND(G184*L184,P4)</f>
        <v>0</v>
      </c>
      <c r="N184" s="25" t="s">
        <v>185</v>
      </c>
      <c r="O184" s="32">
        <f>M184*AA184</f>
        <v>0</v>
      </c>
      <c r="P184" s="1">
        <v>3</v>
      </c>
      <c r="AA184" s="1">
        <f>IF(P184=1,$O$3,IF(P184=2,$O$4,$O$5))</f>
        <v>0</v>
      </c>
    </row>
    <row r="185">
      <c r="A185" s="1" t="s">
        <v>171</v>
      </c>
      <c r="E185" s="27" t="s">
        <v>3183</v>
      </c>
    </row>
    <row r="186">
      <c r="A186" s="1" t="s">
        <v>172</v>
      </c>
    </row>
    <row r="187">
      <c r="A187" s="1" t="s">
        <v>173</v>
      </c>
      <c r="E187" s="27" t="s">
        <v>167</v>
      </c>
    </row>
    <row r="188" ht="25.5">
      <c r="A188" s="1" t="s">
        <v>165</v>
      </c>
      <c r="B188" s="1">
        <v>73</v>
      </c>
      <c r="C188" s="26" t="s">
        <v>3184</v>
      </c>
      <c r="D188" t="s">
        <v>167</v>
      </c>
      <c r="E188" s="27" t="s">
        <v>3185</v>
      </c>
      <c r="F188" s="28" t="s">
        <v>432</v>
      </c>
      <c r="G188" s="29">
        <v>0.091999999999999998</v>
      </c>
      <c r="H188" s="28">
        <v>0</v>
      </c>
      <c r="I188" s="30">
        <f>ROUND(G188*H188,P4)</f>
        <v>0</v>
      </c>
      <c r="L188" s="31">
        <v>0</v>
      </c>
      <c r="M188" s="24">
        <f>ROUND(G188*L188,P4)</f>
        <v>0</v>
      </c>
      <c r="N188" s="25" t="s">
        <v>185</v>
      </c>
      <c r="O188" s="32">
        <f>M188*AA188</f>
        <v>0</v>
      </c>
      <c r="P188" s="1">
        <v>3</v>
      </c>
      <c r="AA188" s="1">
        <f>IF(P188=1,$O$3,IF(P188=2,$O$4,$O$5))</f>
        <v>0</v>
      </c>
    </row>
    <row r="189" ht="25.5">
      <c r="A189" s="1" t="s">
        <v>171</v>
      </c>
      <c r="E189" s="27" t="s">
        <v>3185</v>
      </c>
    </row>
    <row r="190">
      <c r="A190" s="1" t="s">
        <v>172</v>
      </c>
    </row>
    <row r="191">
      <c r="A191" s="1" t="s">
        <v>173</v>
      </c>
      <c r="E191" s="27" t="s">
        <v>167</v>
      </c>
    </row>
    <row r="192">
      <c r="A192" s="1" t="s">
        <v>162</v>
      </c>
      <c r="C192" s="22" t="s">
        <v>517</v>
      </c>
      <c r="E192" s="23" t="s">
        <v>518</v>
      </c>
      <c r="L192" s="24">
        <f>SUMIFS(L193:L204,A193:A204,"P")</f>
        <v>0</v>
      </c>
      <c r="M192" s="24">
        <f>SUMIFS(M193:M204,A193:A204,"P")</f>
        <v>0</v>
      </c>
      <c r="N192" s="25"/>
    </row>
    <row r="193">
      <c r="A193" s="1" t="s">
        <v>165</v>
      </c>
      <c r="B193" s="1">
        <v>74</v>
      </c>
      <c r="C193" s="26" t="s">
        <v>3186</v>
      </c>
      <c r="D193" t="s">
        <v>167</v>
      </c>
      <c r="E193" s="27" t="s">
        <v>3187</v>
      </c>
      <c r="F193" s="28" t="s">
        <v>192</v>
      </c>
      <c r="G193" s="29">
        <v>17</v>
      </c>
      <c r="H193" s="28">
        <v>0</v>
      </c>
      <c r="I193" s="30">
        <f>ROUND(G193*H193,P4)</f>
        <v>0</v>
      </c>
      <c r="L193" s="31">
        <v>0</v>
      </c>
      <c r="M193" s="24">
        <f>ROUND(G193*L193,P4)</f>
        <v>0</v>
      </c>
      <c r="N193" s="25" t="s">
        <v>185</v>
      </c>
      <c r="O193" s="32">
        <f>M193*AA193</f>
        <v>0</v>
      </c>
      <c r="P193" s="1">
        <v>3</v>
      </c>
      <c r="AA193" s="1">
        <f>IF(P193=1,$O$3,IF(P193=2,$O$4,$O$5))</f>
        <v>0</v>
      </c>
    </row>
    <row r="194">
      <c r="A194" s="1" t="s">
        <v>171</v>
      </c>
      <c r="E194" s="27" t="s">
        <v>3187</v>
      </c>
    </row>
    <row r="195" ht="38.25">
      <c r="A195" s="1" t="s">
        <v>172</v>
      </c>
      <c r="E195" s="33" t="s">
        <v>3188</v>
      </c>
    </row>
    <row r="196">
      <c r="A196" s="1" t="s">
        <v>173</v>
      </c>
      <c r="E196" s="27" t="s">
        <v>167</v>
      </c>
    </row>
    <row r="197">
      <c r="A197" s="1" t="s">
        <v>165</v>
      </c>
      <c r="B197" s="1">
        <v>75</v>
      </c>
      <c r="C197" s="26" t="s">
        <v>3189</v>
      </c>
      <c r="D197" t="s">
        <v>167</v>
      </c>
      <c r="E197" s="27" t="s">
        <v>3190</v>
      </c>
      <c r="F197" s="28" t="s">
        <v>201</v>
      </c>
      <c r="G197" s="29">
        <v>1</v>
      </c>
      <c r="H197" s="28">
        <v>0</v>
      </c>
      <c r="I197" s="30">
        <f>ROUND(G197*H197,P4)</f>
        <v>0</v>
      </c>
      <c r="L197" s="31">
        <v>0</v>
      </c>
      <c r="M197" s="24">
        <f>ROUND(G197*L197,P4)</f>
        <v>0</v>
      </c>
      <c r="N197" s="25" t="s">
        <v>185</v>
      </c>
      <c r="O197" s="32">
        <f>M197*AA197</f>
        <v>0</v>
      </c>
      <c r="P197" s="1">
        <v>3</v>
      </c>
      <c r="AA197" s="1">
        <f>IF(P197=1,$O$3,IF(P197=2,$O$4,$O$5))</f>
        <v>0</v>
      </c>
    </row>
    <row r="198">
      <c r="A198" s="1" t="s">
        <v>171</v>
      </c>
      <c r="E198" s="27" t="s">
        <v>3190</v>
      </c>
    </row>
    <row r="199">
      <c r="A199" s="1" t="s">
        <v>172</v>
      </c>
    </row>
    <row r="200">
      <c r="A200" s="1" t="s">
        <v>173</v>
      </c>
      <c r="E200" s="27" t="s">
        <v>167</v>
      </c>
    </row>
    <row r="201">
      <c r="A201" s="1" t="s">
        <v>165</v>
      </c>
      <c r="B201" s="1">
        <v>76</v>
      </c>
      <c r="C201" s="26" t="s">
        <v>3191</v>
      </c>
      <c r="D201" t="s">
        <v>167</v>
      </c>
      <c r="E201" s="27" t="s">
        <v>3192</v>
      </c>
      <c r="F201" s="28" t="s">
        <v>201</v>
      </c>
      <c r="G201" s="29">
        <v>1</v>
      </c>
      <c r="H201" s="28">
        <v>0.00051999999999999995</v>
      </c>
      <c r="I201" s="30">
        <f>ROUND(G201*H201,P4)</f>
        <v>0</v>
      </c>
      <c r="L201" s="31">
        <v>0</v>
      </c>
      <c r="M201" s="24">
        <f>ROUND(G201*L201,P4)</f>
        <v>0</v>
      </c>
      <c r="N201" s="25" t="s">
        <v>185</v>
      </c>
      <c r="O201" s="32">
        <f>M201*AA201</f>
        <v>0</v>
      </c>
      <c r="P201" s="1">
        <v>3</v>
      </c>
      <c r="AA201" s="1">
        <f>IF(P201=1,$O$3,IF(P201=2,$O$4,$O$5))</f>
        <v>0</v>
      </c>
    </row>
    <row r="202">
      <c r="A202" s="1" t="s">
        <v>171</v>
      </c>
      <c r="E202" s="27" t="s">
        <v>3192</v>
      </c>
    </row>
    <row r="203">
      <c r="A203" s="1" t="s">
        <v>172</v>
      </c>
    </row>
    <row r="204">
      <c r="A204" s="1" t="s">
        <v>173</v>
      </c>
      <c r="E204" s="27" t="s">
        <v>167</v>
      </c>
    </row>
    <row r="205">
      <c r="A205" s="1" t="s">
        <v>162</v>
      </c>
      <c r="C205" s="22" t="s">
        <v>3193</v>
      </c>
      <c r="E205" s="23" t="s">
        <v>3194</v>
      </c>
      <c r="L205" s="24">
        <f>SUMIFS(L206:L209,A206:A209,"P")</f>
        <v>0</v>
      </c>
      <c r="M205" s="24">
        <f>SUMIFS(M206:M209,A206:A209,"P")</f>
        <v>0</v>
      </c>
      <c r="N205" s="25"/>
    </row>
    <row r="206">
      <c r="A206" s="1" t="s">
        <v>165</v>
      </c>
      <c r="B206" s="1">
        <v>77</v>
      </c>
      <c r="C206" s="26" t="s">
        <v>3195</v>
      </c>
      <c r="D206" t="s">
        <v>167</v>
      </c>
      <c r="E206" s="27" t="s">
        <v>3196</v>
      </c>
      <c r="F206" s="28" t="s">
        <v>464</v>
      </c>
      <c r="G206" s="29">
        <v>1</v>
      </c>
      <c r="H206" s="28">
        <v>0</v>
      </c>
      <c r="I206" s="30">
        <f>ROUND(G206*H206,P4)</f>
        <v>0</v>
      </c>
      <c r="L206" s="31">
        <v>0</v>
      </c>
      <c r="M206" s="24">
        <f>ROUND(G206*L206,P4)</f>
        <v>0</v>
      </c>
      <c r="N206" s="25" t="s">
        <v>170</v>
      </c>
      <c r="O206" s="32">
        <f>M206*AA206</f>
        <v>0</v>
      </c>
      <c r="P206" s="1">
        <v>3</v>
      </c>
      <c r="AA206" s="1">
        <f>IF(P206=1,$O$3,IF(P206=2,$O$4,$O$5))</f>
        <v>0</v>
      </c>
    </row>
    <row r="207">
      <c r="A207" s="1" t="s">
        <v>171</v>
      </c>
      <c r="E207" s="27" t="s">
        <v>3196</v>
      </c>
    </row>
    <row r="208">
      <c r="A208" s="1" t="s">
        <v>172</v>
      </c>
    </row>
    <row r="209">
      <c r="A209" s="1" t="s">
        <v>173</v>
      </c>
      <c r="E209" s="27" t="s">
        <v>167</v>
      </c>
    </row>
    <row r="210">
      <c r="A210" s="1" t="s">
        <v>162</v>
      </c>
      <c r="C210" s="22" t="s">
        <v>493</v>
      </c>
      <c r="E210" s="23" t="s">
        <v>494</v>
      </c>
      <c r="L210" s="24">
        <f>SUMIFS(L211:L286,A211:A286,"P")</f>
        <v>0</v>
      </c>
      <c r="M210" s="24">
        <f>SUMIFS(M211:M286,A211:A286,"P")</f>
        <v>0</v>
      </c>
      <c r="N210" s="25"/>
    </row>
    <row r="211">
      <c r="A211" s="1" t="s">
        <v>165</v>
      </c>
      <c r="B211" s="1">
        <v>42</v>
      </c>
      <c r="C211" s="26" t="s">
        <v>3197</v>
      </c>
      <c r="D211" t="s">
        <v>167</v>
      </c>
      <c r="E211" s="27" t="s">
        <v>3198</v>
      </c>
      <c r="F211" s="28" t="s">
        <v>201</v>
      </c>
      <c r="G211" s="29">
        <v>3.5750000000000002</v>
      </c>
      <c r="H211" s="28">
        <v>0</v>
      </c>
      <c r="I211" s="30">
        <f>ROUND(G211*H211,P4)</f>
        <v>0</v>
      </c>
      <c r="L211" s="31">
        <v>0</v>
      </c>
      <c r="M211" s="24">
        <f>ROUND(G211*L211,P4)</f>
        <v>0</v>
      </c>
      <c r="N211" s="25" t="s">
        <v>185</v>
      </c>
      <c r="O211" s="32">
        <f>M211*AA211</f>
        <v>0</v>
      </c>
      <c r="P211" s="1">
        <v>3</v>
      </c>
      <c r="AA211" s="1">
        <f>IF(P211=1,$O$3,IF(P211=2,$O$4,$O$5))</f>
        <v>0</v>
      </c>
    </row>
    <row r="212">
      <c r="A212" s="1" t="s">
        <v>171</v>
      </c>
      <c r="E212" s="27" t="s">
        <v>3198</v>
      </c>
    </row>
    <row r="213" ht="25.5">
      <c r="A213" s="1" t="s">
        <v>172</v>
      </c>
      <c r="E213" s="33" t="s">
        <v>3199</v>
      </c>
    </row>
    <row r="214">
      <c r="A214" s="1" t="s">
        <v>173</v>
      </c>
      <c r="E214" s="27" t="s">
        <v>167</v>
      </c>
    </row>
    <row r="215">
      <c r="A215" s="1" t="s">
        <v>165</v>
      </c>
      <c r="B215" s="1">
        <v>40</v>
      </c>
      <c r="C215" s="26" t="s">
        <v>3200</v>
      </c>
      <c r="D215" t="s">
        <v>167</v>
      </c>
      <c r="E215" s="27" t="s">
        <v>3201</v>
      </c>
      <c r="F215" s="28" t="s">
        <v>201</v>
      </c>
      <c r="G215" s="29">
        <v>21.890000000000001</v>
      </c>
      <c r="H215" s="28">
        <v>0</v>
      </c>
      <c r="I215" s="30">
        <f>ROUND(G215*H215,P4)</f>
        <v>0</v>
      </c>
      <c r="L215" s="31">
        <v>0</v>
      </c>
      <c r="M215" s="24">
        <f>ROUND(G215*L215,P4)</f>
        <v>0</v>
      </c>
      <c r="N215" s="25" t="s">
        <v>185</v>
      </c>
      <c r="O215" s="32">
        <f>M215*AA215</f>
        <v>0</v>
      </c>
      <c r="P215" s="1">
        <v>3</v>
      </c>
      <c r="AA215" s="1">
        <f>IF(P215=1,$O$3,IF(P215=2,$O$4,$O$5))</f>
        <v>0</v>
      </c>
    </row>
    <row r="216">
      <c r="A216" s="1" t="s">
        <v>171</v>
      </c>
      <c r="E216" s="27" t="s">
        <v>3201</v>
      </c>
    </row>
    <row r="217" ht="25.5">
      <c r="A217" s="1" t="s">
        <v>172</v>
      </c>
      <c r="E217" s="33" t="s">
        <v>3202</v>
      </c>
    </row>
    <row r="218">
      <c r="A218" s="1" t="s">
        <v>173</v>
      </c>
      <c r="E218" s="27" t="s">
        <v>167</v>
      </c>
    </row>
    <row r="219">
      <c r="A219" s="1" t="s">
        <v>165</v>
      </c>
      <c r="B219" s="1">
        <v>47</v>
      </c>
      <c r="C219" s="26" t="s">
        <v>3203</v>
      </c>
      <c r="D219" t="s">
        <v>167</v>
      </c>
      <c r="E219" s="27" t="s">
        <v>3204</v>
      </c>
      <c r="F219" s="28" t="s">
        <v>201</v>
      </c>
      <c r="G219" s="29">
        <v>2</v>
      </c>
      <c r="H219" s="28">
        <v>0</v>
      </c>
      <c r="I219" s="30">
        <f>ROUND(G219*H219,P4)</f>
        <v>0</v>
      </c>
      <c r="L219" s="31">
        <v>0</v>
      </c>
      <c r="M219" s="24">
        <f>ROUND(G219*L219,P4)</f>
        <v>0</v>
      </c>
      <c r="N219" s="25" t="s">
        <v>185</v>
      </c>
      <c r="O219" s="32">
        <f>M219*AA219</f>
        <v>0</v>
      </c>
      <c r="P219" s="1">
        <v>3</v>
      </c>
      <c r="AA219" s="1">
        <f>IF(P219=1,$O$3,IF(P219=2,$O$4,$O$5))</f>
        <v>0</v>
      </c>
    </row>
    <row r="220">
      <c r="A220" s="1" t="s">
        <v>171</v>
      </c>
      <c r="E220" s="27" t="s">
        <v>3204</v>
      </c>
    </row>
    <row r="221">
      <c r="A221" s="1" t="s">
        <v>172</v>
      </c>
    </row>
    <row r="222">
      <c r="A222" s="1" t="s">
        <v>173</v>
      </c>
      <c r="E222" s="27" t="s">
        <v>167</v>
      </c>
    </row>
    <row r="223">
      <c r="A223" s="1" t="s">
        <v>165</v>
      </c>
      <c r="B223" s="1">
        <v>48</v>
      </c>
      <c r="C223" s="26" t="s">
        <v>3205</v>
      </c>
      <c r="D223" t="s">
        <v>167</v>
      </c>
      <c r="E223" s="27" t="s">
        <v>3206</v>
      </c>
      <c r="F223" s="28" t="s">
        <v>201</v>
      </c>
      <c r="G223" s="29">
        <v>2</v>
      </c>
      <c r="H223" s="28">
        <v>0</v>
      </c>
      <c r="I223" s="30">
        <f>ROUND(G223*H223,P4)</f>
        <v>0</v>
      </c>
      <c r="L223" s="31">
        <v>0</v>
      </c>
      <c r="M223" s="24">
        <f>ROUND(G223*L223,P4)</f>
        <v>0</v>
      </c>
      <c r="N223" s="25" t="s">
        <v>185</v>
      </c>
      <c r="O223" s="32">
        <f>M223*AA223</f>
        <v>0</v>
      </c>
      <c r="P223" s="1">
        <v>3</v>
      </c>
      <c r="AA223" s="1">
        <f>IF(P223=1,$O$3,IF(P223=2,$O$4,$O$5))</f>
        <v>0</v>
      </c>
    </row>
    <row r="224">
      <c r="A224" s="1" t="s">
        <v>171</v>
      </c>
      <c r="E224" s="27" t="s">
        <v>3206</v>
      </c>
    </row>
    <row r="225">
      <c r="A225" s="1" t="s">
        <v>172</v>
      </c>
    </row>
    <row r="226">
      <c r="A226" s="1" t="s">
        <v>173</v>
      </c>
      <c r="E226" s="27" t="s">
        <v>167</v>
      </c>
    </row>
    <row r="227">
      <c r="A227" s="1" t="s">
        <v>165</v>
      </c>
      <c r="B227" s="1">
        <v>49</v>
      </c>
      <c r="C227" s="26" t="s">
        <v>3207</v>
      </c>
      <c r="D227" t="s">
        <v>167</v>
      </c>
      <c r="E227" s="27" t="s">
        <v>3208</v>
      </c>
      <c r="F227" s="28" t="s">
        <v>201</v>
      </c>
      <c r="G227" s="29">
        <v>2</v>
      </c>
      <c r="H227" s="28">
        <v>0</v>
      </c>
      <c r="I227" s="30">
        <f>ROUND(G227*H227,P4)</f>
        <v>0</v>
      </c>
      <c r="L227" s="31">
        <v>0</v>
      </c>
      <c r="M227" s="24">
        <f>ROUND(G227*L227,P4)</f>
        <v>0</v>
      </c>
      <c r="N227" s="25" t="s">
        <v>185</v>
      </c>
      <c r="O227" s="32">
        <f>M227*AA227</f>
        <v>0</v>
      </c>
      <c r="P227" s="1">
        <v>3</v>
      </c>
      <c r="AA227" s="1">
        <f>IF(P227=1,$O$3,IF(P227=2,$O$4,$O$5))</f>
        <v>0</v>
      </c>
    </row>
    <row r="228">
      <c r="A228" s="1" t="s">
        <v>171</v>
      </c>
      <c r="E228" s="27" t="s">
        <v>3208</v>
      </c>
    </row>
    <row r="229">
      <c r="A229" s="1" t="s">
        <v>172</v>
      </c>
    </row>
    <row r="230">
      <c r="A230" s="1" t="s">
        <v>173</v>
      </c>
      <c r="E230" s="27" t="s">
        <v>167</v>
      </c>
    </row>
    <row r="231">
      <c r="A231" s="1" t="s">
        <v>165</v>
      </c>
      <c r="B231" s="1">
        <v>50</v>
      </c>
      <c r="C231" s="26" t="s">
        <v>3209</v>
      </c>
      <c r="D231" t="s">
        <v>167</v>
      </c>
      <c r="E231" s="27" t="s">
        <v>3210</v>
      </c>
      <c r="F231" s="28" t="s">
        <v>201</v>
      </c>
      <c r="G231" s="29">
        <v>2</v>
      </c>
      <c r="H231" s="28">
        <v>0</v>
      </c>
      <c r="I231" s="30">
        <f>ROUND(G231*H231,P4)</f>
        <v>0</v>
      </c>
      <c r="L231" s="31">
        <v>0</v>
      </c>
      <c r="M231" s="24">
        <f>ROUND(G231*L231,P4)</f>
        <v>0</v>
      </c>
      <c r="N231" s="25" t="s">
        <v>185</v>
      </c>
      <c r="O231" s="32">
        <f>M231*AA231</f>
        <v>0</v>
      </c>
      <c r="P231" s="1">
        <v>3</v>
      </c>
      <c r="AA231" s="1">
        <f>IF(P231=1,$O$3,IF(P231=2,$O$4,$O$5))</f>
        <v>0</v>
      </c>
    </row>
    <row r="232">
      <c r="A232" s="1" t="s">
        <v>171</v>
      </c>
      <c r="E232" s="27" t="s">
        <v>3210</v>
      </c>
    </row>
    <row r="233">
      <c r="A233" s="1" t="s">
        <v>172</v>
      </c>
    </row>
    <row r="234">
      <c r="A234" s="1" t="s">
        <v>173</v>
      </c>
      <c r="E234" s="27" t="s">
        <v>167</v>
      </c>
    </row>
    <row r="235">
      <c r="A235" s="1" t="s">
        <v>165</v>
      </c>
      <c r="B235" s="1">
        <v>36</v>
      </c>
      <c r="C235" s="26" t="s">
        <v>3211</v>
      </c>
      <c r="D235" t="s">
        <v>167</v>
      </c>
      <c r="E235" s="27" t="s">
        <v>3212</v>
      </c>
      <c r="F235" s="28" t="s">
        <v>201</v>
      </c>
      <c r="G235" s="29">
        <v>9</v>
      </c>
      <c r="H235" s="28">
        <v>0</v>
      </c>
      <c r="I235" s="30">
        <f>ROUND(G235*H235,P4)</f>
        <v>0</v>
      </c>
      <c r="L235" s="31">
        <v>0</v>
      </c>
      <c r="M235" s="24">
        <f>ROUND(G235*L235,P4)</f>
        <v>0</v>
      </c>
      <c r="N235" s="25" t="s">
        <v>185</v>
      </c>
      <c r="O235" s="32">
        <f>M235*AA235</f>
        <v>0</v>
      </c>
      <c r="P235" s="1">
        <v>3</v>
      </c>
      <c r="AA235" s="1">
        <f>IF(P235=1,$O$3,IF(P235=2,$O$4,$O$5))</f>
        <v>0</v>
      </c>
    </row>
    <row r="236">
      <c r="A236" s="1" t="s">
        <v>171</v>
      </c>
      <c r="E236" s="27" t="s">
        <v>3212</v>
      </c>
    </row>
    <row r="237">
      <c r="A237" s="1" t="s">
        <v>172</v>
      </c>
    </row>
    <row r="238">
      <c r="A238" s="1" t="s">
        <v>173</v>
      </c>
      <c r="E238" s="27" t="s">
        <v>167</v>
      </c>
    </row>
    <row r="239" ht="25.5">
      <c r="A239" s="1" t="s">
        <v>165</v>
      </c>
      <c r="B239" s="1">
        <v>37</v>
      </c>
      <c r="C239" s="26" t="s">
        <v>3213</v>
      </c>
      <c r="D239" t="s">
        <v>167</v>
      </c>
      <c r="E239" s="27" t="s">
        <v>3214</v>
      </c>
      <c r="F239" s="28" t="s">
        <v>201</v>
      </c>
      <c r="G239" s="29">
        <v>1</v>
      </c>
      <c r="H239" s="28">
        <v>0.001</v>
      </c>
      <c r="I239" s="30">
        <f>ROUND(G239*H239,P4)</f>
        <v>0</v>
      </c>
      <c r="L239" s="31">
        <v>0</v>
      </c>
      <c r="M239" s="24">
        <f>ROUND(G239*L239,P4)</f>
        <v>0</v>
      </c>
      <c r="N239" s="25" t="s">
        <v>185</v>
      </c>
      <c r="O239" s="32">
        <f>M239*AA239</f>
        <v>0</v>
      </c>
      <c r="P239" s="1">
        <v>3</v>
      </c>
      <c r="AA239" s="1">
        <f>IF(P239=1,$O$3,IF(P239=2,$O$4,$O$5))</f>
        <v>0</v>
      </c>
    </row>
    <row r="240" ht="38.25">
      <c r="A240" s="1" t="s">
        <v>171</v>
      </c>
      <c r="E240" s="27" t="s">
        <v>3215</v>
      </c>
    </row>
    <row r="241">
      <c r="A241" s="1" t="s">
        <v>172</v>
      </c>
    </row>
    <row r="242">
      <c r="A242" s="1" t="s">
        <v>173</v>
      </c>
      <c r="E242" s="27" t="s">
        <v>167</v>
      </c>
    </row>
    <row r="243" ht="25.5">
      <c r="A243" s="1" t="s">
        <v>165</v>
      </c>
      <c r="B243" s="1">
        <v>38</v>
      </c>
      <c r="C243" s="26" t="s">
        <v>1738</v>
      </c>
      <c r="D243" t="s">
        <v>167</v>
      </c>
      <c r="E243" s="27" t="s">
        <v>3216</v>
      </c>
      <c r="F243" s="28" t="s">
        <v>192</v>
      </c>
      <c r="G243" s="29">
        <v>25</v>
      </c>
      <c r="H243" s="28">
        <v>0.00131</v>
      </c>
      <c r="I243" s="30">
        <f>ROUND(G243*H243,P4)</f>
        <v>0</v>
      </c>
      <c r="L243" s="31">
        <v>0</v>
      </c>
      <c r="M243" s="24">
        <f>ROUND(G243*L243,P4)</f>
        <v>0</v>
      </c>
      <c r="N243" s="25" t="s">
        <v>185</v>
      </c>
      <c r="O243" s="32">
        <f>M243*AA243</f>
        <v>0</v>
      </c>
      <c r="P243" s="1">
        <v>3</v>
      </c>
      <c r="AA243" s="1">
        <f>IF(P243=1,$O$3,IF(P243=2,$O$4,$O$5))</f>
        <v>0</v>
      </c>
    </row>
    <row r="244" ht="25.5">
      <c r="A244" s="1" t="s">
        <v>171</v>
      </c>
      <c r="E244" s="27" t="s">
        <v>3216</v>
      </c>
    </row>
    <row r="245">
      <c r="A245" s="1" t="s">
        <v>172</v>
      </c>
    </row>
    <row r="246">
      <c r="A246" s="1" t="s">
        <v>173</v>
      </c>
      <c r="E246" s="27" t="s">
        <v>167</v>
      </c>
    </row>
    <row r="247" ht="25.5">
      <c r="A247" s="1" t="s">
        <v>165</v>
      </c>
      <c r="B247" s="1">
        <v>39</v>
      </c>
      <c r="C247" s="26" t="s">
        <v>3217</v>
      </c>
      <c r="D247" t="s">
        <v>167</v>
      </c>
      <c r="E247" s="27" t="s">
        <v>3218</v>
      </c>
      <c r="F247" s="28" t="s">
        <v>192</v>
      </c>
      <c r="G247" s="29">
        <v>39.799999999999997</v>
      </c>
      <c r="H247" s="28">
        <v>1.0000000000000001E-05</v>
      </c>
      <c r="I247" s="30">
        <f>ROUND(G247*H247,P4)</f>
        <v>0</v>
      </c>
      <c r="L247" s="31">
        <v>0</v>
      </c>
      <c r="M247" s="24">
        <f>ROUND(G247*L247,P4)</f>
        <v>0</v>
      </c>
      <c r="N247" s="25" t="s">
        <v>185</v>
      </c>
      <c r="O247" s="32">
        <f>M247*AA247</f>
        <v>0</v>
      </c>
      <c r="P247" s="1">
        <v>3</v>
      </c>
      <c r="AA247" s="1">
        <f>IF(P247=1,$O$3,IF(P247=2,$O$4,$O$5))</f>
        <v>0</v>
      </c>
    </row>
    <row r="248" ht="25.5">
      <c r="A248" s="1" t="s">
        <v>171</v>
      </c>
      <c r="E248" s="27" t="s">
        <v>3218</v>
      </c>
    </row>
    <row r="249">
      <c r="A249" s="1" t="s">
        <v>172</v>
      </c>
    </row>
    <row r="250">
      <c r="A250" s="1" t="s">
        <v>173</v>
      </c>
      <c r="E250" s="27" t="s">
        <v>167</v>
      </c>
    </row>
    <row r="251" ht="25.5">
      <c r="A251" s="1" t="s">
        <v>165</v>
      </c>
      <c r="B251" s="1">
        <v>41</v>
      </c>
      <c r="C251" s="26" t="s">
        <v>3219</v>
      </c>
      <c r="D251" t="s">
        <v>167</v>
      </c>
      <c r="E251" s="27" t="s">
        <v>3220</v>
      </c>
      <c r="F251" s="28" t="s">
        <v>192</v>
      </c>
      <c r="G251" s="29">
        <v>6.5</v>
      </c>
      <c r="H251" s="28">
        <v>1.0000000000000001E-05</v>
      </c>
      <c r="I251" s="30">
        <f>ROUND(G251*H251,P4)</f>
        <v>0</v>
      </c>
      <c r="L251" s="31">
        <v>0</v>
      </c>
      <c r="M251" s="24">
        <f>ROUND(G251*L251,P4)</f>
        <v>0</v>
      </c>
      <c r="N251" s="25" t="s">
        <v>185</v>
      </c>
      <c r="O251" s="32">
        <f>M251*AA251</f>
        <v>0</v>
      </c>
      <c r="P251" s="1">
        <v>3</v>
      </c>
      <c r="AA251" s="1">
        <f>IF(P251=1,$O$3,IF(P251=2,$O$4,$O$5))</f>
        <v>0</v>
      </c>
    </row>
    <row r="252" ht="25.5">
      <c r="A252" s="1" t="s">
        <v>171</v>
      </c>
      <c r="E252" s="27" t="s">
        <v>3220</v>
      </c>
    </row>
    <row r="253">
      <c r="A253" s="1" t="s">
        <v>172</v>
      </c>
    </row>
    <row r="254">
      <c r="A254" s="1" t="s">
        <v>173</v>
      </c>
      <c r="E254" s="27" t="s">
        <v>167</v>
      </c>
    </row>
    <row r="255" ht="25.5">
      <c r="A255" s="1" t="s">
        <v>165</v>
      </c>
      <c r="B255" s="1">
        <v>43</v>
      </c>
      <c r="C255" s="26" t="s">
        <v>3221</v>
      </c>
      <c r="D255" t="s">
        <v>167</v>
      </c>
      <c r="E255" s="27" t="s">
        <v>3222</v>
      </c>
      <c r="F255" s="28" t="s">
        <v>192</v>
      </c>
      <c r="G255" s="29">
        <v>6.5</v>
      </c>
      <c r="H255" s="28">
        <v>0.0039300000000000003</v>
      </c>
      <c r="I255" s="30">
        <f>ROUND(G255*H255,P4)</f>
        <v>0</v>
      </c>
      <c r="L255" s="31">
        <v>0</v>
      </c>
      <c r="M255" s="24">
        <f>ROUND(G255*L255,P4)</f>
        <v>0</v>
      </c>
      <c r="N255" s="25" t="s">
        <v>185</v>
      </c>
      <c r="O255" s="32">
        <f>M255*AA255</f>
        <v>0</v>
      </c>
      <c r="P255" s="1">
        <v>3</v>
      </c>
      <c r="AA255" s="1">
        <f>IF(P255=1,$O$3,IF(P255=2,$O$4,$O$5))</f>
        <v>0</v>
      </c>
    </row>
    <row r="256" ht="25.5">
      <c r="A256" s="1" t="s">
        <v>171</v>
      </c>
      <c r="E256" s="27" t="s">
        <v>3222</v>
      </c>
    </row>
    <row r="257">
      <c r="A257" s="1" t="s">
        <v>172</v>
      </c>
    </row>
    <row r="258">
      <c r="A258" s="1" t="s">
        <v>173</v>
      </c>
      <c r="E258" s="27" t="s">
        <v>167</v>
      </c>
    </row>
    <row r="259" ht="25.5">
      <c r="A259" s="1" t="s">
        <v>165</v>
      </c>
      <c r="B259" s="1">
        <v>44</v>
      </c>
      <c r="C259" s="26" t="s">
        <v>3223</v>
      </c>
      <c r="D259" t="s">
        <v>167</v>
      </c>
      <c r="E259" s="27" t="s">
        <v>3224</v>
      </c>
      <c r="F259" s="28" t="s">
        <v>192</v>
      </c>
      <c r="G259" s="29">
        <v>69.700000000000003</v>
      </c>
      <c r="H259" s="28">
        <v>0.010200000000000001</v>
      </c>
      <c r="I259" s="30">
        <f>ROUND(G259*H259,P4)</f>
        <v>0</v>
      </c>
      <c r="L259" s="31">
        <v>0</v>
      </c>
      <c r="M259" s="24">
        <f>ROUND(G259*L259,P4)</f>
        <v>0</v>
      </c>
      <c r="N259" s="25" t="s">
        <v>185</v>
      </c>
      <c r="O259" s="32">
        <f>M259*AA259</f>
        <v>0</v>
      </c>
      <c r="P259" s="1">
        <v>3</v>
      </c>
      <c r="AA259" s="1">
        <f>IF(P259=1,$O$3,IF(P259=2,$O$4,$O$5))</f>
        <v>0</v>
      </c>
    </row>
    <row r="260" ht="25.5">
      <c r="A260" s="1" t="s">
        <v>171</v>
      </c>
      <c r="E260" s="27" t="s">
        <v>3224</v>
      </c>
    </row>
    <row r="261">
      <c r="A261" s="1" t="s">
        <v>172</v>
      </c>
    </row>
    <row r="262">
      <c r="A262" s="1" t="s">
        <v>173</v>
      </c>
      <c r="E262" s="27" t="s">
        <v>167</v>
      </c>
    </row>
    <row r="263">
      <c r="A263" s="1" t="s">
        <v>165</v>
      </c>
      <c r="B263" s="1">
        <v>45</v>
      </c>
      <c r="C263" s="26" t="s">
        <v>1746</v>
      </c>
      <c r="D263" t="s">
        <v>167</v>
      </c>
      <c r="E263" s="27" t="s">
        <v>3225</v>
      </c>
      <c r="F263" s="28" t="s">
        <v>192</v>
      </c>
      <c r="G263" s="29">
        <v>77.799999999999997</v>
      </c>
      <c r="H263" s="28">
        <v>0</v>
      </c>
      <c r="I263" s="30">
        <f>ROUND(G263*H263,P4)</f>
        <v>0</v>
      </c>
      <c r="L263" s="31">
        <v>0</v>
      </c>
      <c r="M263" s="24">
        <f>ROUND(G263*L263,P4)</f>
        <v>0</v>
      </c>
      <c r="N263" s="25" t="s">
        <v>185</v>
      </c>
      <c r="O263" s="32">
        <f>M263*AA263</f>
        <v>0</v>
      </c>
      <c r="P263" s="1">
        <v>3</v>
      </c>
      <c r="AA263" s="1">
        <f>IF(P263=1,$O$3,IF(P263=2,$O$4,$O$5))</f>
        <v>0</v>
      </c>
    </row>
    <row r="264">
      <c r="A264" s="1" t="s">
        <v>171</v>
      </c>
      <c r="E264" s="27" t="s">
        <v>3225</v>
      </c>
    </row>
    <row r="265">
      <c r="A265" s="1" t="s">
        <v>172</v>
      </c>
    </row>
    <row r="266">
      <c r="A266" s="1" t="s">
        <v>173</v>
      </c>
      <c r="E266" s="27" t="s">
        <v>167</v>
      </c>
    </row>
    <row r="267">
      <c r="A267" s="1" t="s">
        <v>165</v>
      </c>
      <c r="B267" s="1">
        <v>46</v>
      </c>
      <c r="C267" s="26" t="s">
        <v>3226</v>
      </c>
      <c r="D267" t="s">
        <v>167</v>
      </c>
      <c r="E267" s="27" t="s">
        <v>3227</v>
      </c>
      <c r="F267" s="28" t="s">
        <v>192</v>
      </c>
      <c r="G267" s="29">
        <v>69.700000000000003</v>
      </c>
      <c r="H267" s="28">
        <v>0</v>
      </c>
      <c r="I267" s="30">
        <f>ROUND(G267*H267,P4)</f>
        <v>0</v>
      </c>
      <c r="L267" s="31">
        <v>0</v>
      </c>
      <c r="M267" s="24">
        <f>ROUND(G267*L267,P4)</f>
        <v>0</v>
      </c>
      <c r="N267" s="25" t="s">
        <v>185</v>
      </c>
      <c r="O267" s="32">
        <f>M267*AA267</f>
        <v>0</v>
      </c>
      <c r="P267" s="1">
        <v>3</v>
      </c>
      <c r="AA267" s="1">
        <f>IF(P267=1,$O$3,IF(P267=2,$O$4,$O$5))</f>
        <v>0</v>
      </c>
    </row>
    <row r="268">
      <c r="A268" s="1" t="s">
        <v>171</v>
      </c>
      <c r="E268" s="27" t="s">
        <v>3227</v>
      </c>
    </row>
    <row r="269">
      <c r="A269" s="1" t="s">
        <v>172</v>
      </c>
    </row>
    <row r="270">
      <c r="A270" s="1" t="s">
        <v>173</v>
      </c>
      <c r="E270" s="27" t="s">
        <v>167</v>
      </c>
    </row>
    <row r="271">
      <c r="A271" s="1" t="s">
        <v>165</v>
      </c>
      <c r="B271" s="1">
        <v>51</v>
      </c>
      <c r="C271" s="26" t="s">
        <v>3228</v>
      </c>
      <c r="D271" t="s">
        <v>167</v>
      </c>
      <c r="E271" s="27" t="s">
        <v>3229</v>
      </c>
      <c r="F271" s="28" t="s">
        <v>201</v>
      </c>
      <c r="G271" s="29">
        <v>1</v>
      </c>
      <c r="H271" s="28">
        <v>0</v>
      </c>
      <c r="I271" s="30">
        <f>ROUND(G271*H271,P4)</f>
        <v>0</v>
      </c>
      <c r="L271" s="31">
        <v>0</v>
      </c>
      <c r="M271" s="24">
        <f>ROUND(G271*L271,P4)</f>
        <v>0</v>
      </c>
      <c r="N271" s="25" t="s">
        <v>185</v>
      </c>
      <c r="O271" s="32">
        <f>M271*AA271</f>
        <v>0</v>
      </c>
      <c r="P271" s="1">
        <v>3</v>
      </c>
      <c r="AA271" s="1">
        <f>IF(P271=1,$O$3,IF(P271=2,$O$4,$O$5))</f>
        <v>0</v>
      </c>
    </row>
    <row r="272">
      <c r="A272" s="1" t="s">
        <v>171</v>
      </c>
      <c r="E272" s="27" t="s">
        <v>3229</v>
      </c>
    </row>
    <row r="273">
      <c r="A273" s="1" t="s">
        <v>172</v>
      </c>
    </row>
    <row r="274">
      <c r="A274" s="1" t="s">
        <v>173</v>
      </c>
      <c r="E274" s="27" t="s">
        <v>167</v>
      </c>
    </row>
    <row r="275" ht="25.5">
      <c r="A275" s="1" t="s">
        <v>165</v>
      </c>
      <c r="B275" s="1">
        <v>52</v>
      </c>
      <c r="C275" s="26" t="s">
        <v>3230</v>
      </c>
      <c r="D275" t="s">
        <v>167</v>
      </c>
      <c r="E275" s="27" t="s">
        <v>3231</v>
      </c>
      <c r="F275" s="28" t="s">
        <v>201</v>
      </c>
      <c r="G275" s="29">
        <v>1</v>
      </c>
      <c r="H275" s="28">
        <v>0</v>
      </c>
      <c r="I275" s="30">
        <f>ROUND(G275*H275,P4)</f>
        <v>0</v>
      </c>
      <c r="L275" s="31">
        <v>0</v>
      </c>
      <c r="M275" s="24">
        <f>ROUND(G275*L275,P4)</f>
        <v>0</v>
      </c>
      <c r="N275" s="25" t="s">
        <v>185</v>
      </c>
      <c r="O275" s="32">
        <f>M275*AA275</f>
        <v>0</v>
      </c>
      <c r="P275" s="1">
        <v>3</v>
      </c>
      <c r="AA275" s="1">
        <f>IF(P275=1,$O$3,IF(P275=2,$O$4,$O$5))</f>
        <v>0</v>
      </c>
    </row>
    <row r="276" ht="25.5">
      <c r="A276" s="1" t="s">
        <v>171</v>
      </c>
      <c r="E276" s="27" t="s">
        <v>3231</v>
      </c>
    </row>
    <row r="277">
      <c r="A277" s="1" t="s">
        <v>172</v>
      </c>
    </row>
    <row r="278">
      <c r="A278" s="1" t="s">
        <v>173</v>
      </c>
      <c r="E278" s="27" t="s">
        <v>167</v>
      </c>
    </row>
    <row r="279">
      <c r="A279" s="1" t="s">
        <v>165</v>
      </c>
      <c r="B279" s="1">
        <v>53</v>
      </c>
      <c r="C279" s="26" t="s">
        <v>3232</v>
      </c>
      <c r="D279" t="s">
        <v>167</v>
      </c>
      <c r="E279" s="27" t="s">
        <v>3233</v>
      </c>
      <c r="F279" s="28" t="s">
        <v>192</v>
      </c>
      <c r="G279" s="29">
        <v>17</v>
      </c>
      <c r="H279" s="28">
        <v>0.00019000000000000001</v>
      </c>
      <c r="I279" s="30">
        <f>ROUND(G279*H279,P4)</f>
        <v>0</v>
      </c>
      <c r="L279" s="31">
        <v>0</v>
      </c>
      <c r="M279" s="24">
        <f>ROUND(G279*L279,P4)</f>
        <v>0</v>
      </c>
      <c r="N279" s="25" t="s">
        <v>185</v>
      </c>
      <c r="O279" s="32">
        <f>M279*AA279</f>
        <v>0</v>
      </c>
      <c r="P279" s="1">
        <v>3</v>
      </c>
      <c r="AA279" s="1">
        <f>IF(P279=1,$O$3,IF(P279=2,$O$4,$O$5))</f>
        <v>0</v>
      </c>
    </row>
    <row r="280">
      <c r="A280" s="1" t="s">
        <v>171</v>
      </c>
      <c r="E280" s="27" t="s">
        <v>3233</v>
      </c>
    </row>
    <row r="281">
      <c r="A281" s="1" t="s">
        <v>172</v>
      </c>
    </row>
    <row r="282">
      <c r="A282" s="1" t="s">
        <v>173</v>
      </c>
      <c r="E282" s="27" t="s">
        <v>167</v>
      </c>
    </row>
    <row r="283">
      <c r="A283" s="1" t="s">
        <v>165</v>
      </c>
      <c r="B283" s="1">
        <v>54</v>
      </c>
      <c r="C283" s="26" t="s">
        <v>3234</v>
      </c>
      <c r="D283" t="s">
        <v>167</v>
      </c>
      <c r="E283" s="27" t="s">
        <v>3235</v>
      </c>
      <c r="F283" s="28" t="s">
        <v>192</v>
      </c>
      <c r="G283" s="29">
        <v>17</v>
      </c>
      <c r="H283" s="28">
        <v>6.0000000000000002E-05</v>
      </c>
      <c r="I283" s="30">
        <f>ROUND(G283*H283,P4)</f>
        <v>0</v>
      </c>
      <c r="L283" s="31">
        <v>0</v>
      </c>
      <c r="M283" s="24">
        <f>ROUND(G283*L283,P4)</f>
        <v>0</v>
      </c>
      <c r="N283" s="25" t="s">
        <v>185</v>
      </c>
      <c r="O283" s="32">
        <f>M283*AA283</f>
        <v>0</v>
      </c>
      <c r="P283" s="1">
        <v>3</v>
      </c>
      <c r="AA283" s="1">
        <f>IF(P283=1,$O$3,IF(P283=2,$O$4,$O$5))</f>
        <v>0</v>
      </c>
    </row>
    <row r="284">
      <c r="A284" s="1" t="s">
        <v>171</v>
      </c>
      <c r="E284" s="27" t="s">
        <v>3235</v>
      </c>
    </row>
    <row r="285">
      <c r="A285" s="1" t="s">
        <v>172</v>
      </c>
    </row>
    <row r="286">
      <c r="A286" s="1" t="s">
        <v>173</v>
      </c>
      <c r="E286" s="27" t="s">
        <v>167</v>
      </c>
    </row>
    <row r="287">
      <c r="A287" s="1" t="s">
        <v>162</v>
      </c>
      <c r="C287" s="22" t="s">
        <v>1259</v>
      </c>
      <c r="E287" s="23" t="s">
        <v>3236</v>
      </c>
      <c r="L287" s="24">
        <f>SUMIFS(L288:L323,A288:A323,"P")</f>
        <v>0</v>
      </c>
      <c r="M287" s="24">
        <f>SUMIFS(M288:M323,A288:A323,"P")</f>
        <v>0</v>
      </c>
      <c r="N287" s="25"/>
    </row>
    <row r="288" ht="25.5">
      <c r="A288" s="1" t="s">
        <v>165</v>
      </c>
      <c r="B288" s="1">
        <v>55</v>
      </c>
      <c r="C288" s="26" t="s">
        <v>3237</v>
      </c>
      <c r="D288" t="s">
        <v>167</v>
      </c>
      <c r="E288" s="27" t="s">
        <v>3238</v>
      </c>
      <c r="F288" s="28" t="s">
        <v>192</v>
      </c>
      <c r="G288" s="29">
        <v>54</v>
      </c>
      <c r="H288" s="28">
        <v>0.00059999999999999995</v>
      </c>
      <c r="I288" s="30">
        <f>ROUND(G288*H288,P4)</f>
        <v>0</v>
      </c>
      <c r="L288" s="31">
        <v>0</v>
      </c>
      <c r="M288" s="24">
        <f>ROUND(G288*L288,P4)</f>
        <v>0</v>
      </c>
      <c r="N288" s="25" t="s">
        <v>185</v>
      </c>
      <c r="O288" s="32">
        <f>M288*AA288</f>
        <v>0</v>
      </c>
      <c r="P288" s="1">
        <v>3</v>
      </c>
      <c r="AA288" s="1">
        <f>IF(P288=1,$O$3,IF(P288=2,$O$4,$O$5))</f>
        <v>0</v>
      </c>
    </row>
    <row r="289" ht="38.25">
      <c r="A289" s="1" t="s">
        <v>171</v>
      </c>
      <c r="E289" s="27" t="s">
        <v>3239</v>
      </c>
    </row>
    <row r="290" ht="25.5">
      <c r="A290" s="1" t="s">
        <v>172</v>
      </c>
      <c r="E290" s="33" t="s">
        <v>3240</v>
      </c>
    </row>
    <row r="291">
      <c r="A291" s="1" t="s">
        <v>173</v>
      </c>
      <c r="E291" s="27" t="s">
        <v>167</v>
      </c>
    </row>
    <row r="292">
      <c r="A292" s="1" t="s">
        <v>165</v>
      </c>
      <c r="B292" s="1">
        <v>56</v>
      </c>
      <c r="C292" s="26" t="s">
        <v>3241</v>
      </c>
      <c r="D292" t="s">
        <v>167</v>
      </c>
      <c r="E292" s="27" t="s">
        <v>3242</v>
      </c>
      <c r="F292" s="28" t="s">
        <v>192</v>
      </c>
      <c r="G292" s="29">
        <v>295</v>
      </c>
      <c r="H292" s="28">
        <v>0</v>
      </c>
      <c r="I292" s="30">
        <f>ROUND(G292*H292,P4)</f>
        <v>0</v>
      </c>
      <c r="L292" s="31">
        <v>0</v>
      </c>
      <c r="M292" s="24">
        <f>ROUND(G292*L292,P4)</f>
        <v>0</v>
      </c>
      <c r="N292" s="25" t="s">
        <v>185</v>
      </c>
      <c r="O292" s="32">
        <f>M292*AA292</f>
        <v>0</v>
      </c>
      <c r="P292" s="1">
        <v>3</v>
      </c>
      <c r="AA292" s="1">
        <f>IF(P292=1,$O$3,IF(P292=2,$O$4,$O$5))</f>
        <v>0</v>
      </c>
    </row>
    <row r="293">
      <c r="A293" s="1" t="s">
        <v>171</v>
      </c>
      <c r="E293" s="27" t="s">
        <v>3242</v>
      </c>
    </row>
    <row r="294" ht="25.5">
      <c r="A294" s="1" t="s">
        <v>172</v>
      </c>
      <c r="E294" s="33" t="s">
        <v>3243</v>
      </c>
    </row>
    <row r="295">
      <c r="A295" s="1" t="s">
        <v>173</v>
      </c>
      <c r="E295" s="27" t="s">
        <v>167</v>
      </c>
    </row>
    <row r="296" ht="25.5">
      <c r="A296" s="1" t="s">
        <v>165</v>
      </c>
      <c r="B296" s="1">
        <v>57</v>
      </c>
      <c r="C296" s="26" t="s">
        <v>3244</v>
      </c>
      <c r="D296" t="s">
        <v>167</v>
      </c>
      <c r="E296" s="27" t="s">
        <v>3245</v>
      </c>
      <c r="F296" s="28" t="s">
        <v>192</v>
      </c>
      <c r="G296" s="29">
        <v>6</v>
      </c>
      <c r="H296" s="28">
        <v>0</v>
      </c>
      <c r="I296" s="30">
        <f>ROUND(G296*H296,P4)</f>
        <v>0</v>
      </c>
      <c r="L296" s="31">
        <v>0</v>
      </c>
      <c r="M296" s="24">
        <f>ROUND(G296*L296,P4)</f>
        <v>0</v>
      </c>
      <c r="N296" s="25" t="s">
        <v>185</v>
      </c>
      <c r="O296" s="32">
        <f>M296*AA296</f>
        <v>0</v>
      </c>
      <c r="P296" s="1">
        <v>3</v>
      </c>
      <c r="AA296" s="1">
        <f>IF(P296=1,$O$3,IF(P296=2,$O$4,$O$5))</f>
        <v>0</v>
      </c>
    </row>
    <row r="297" ht="25.5">
      <c r="A297" s="1" t="s">
        <v>171</v>
      </c>
      <c r="E297" s="27" t="s">
        <v>3245</v>
      </c>
    </row>
    <row r="298">
      <c r="A298" s="1" t="s">
        <v>172</v>
      </c>
    </row>
    <row r="299">
      <c r="A299" s="1" t="s">
        <v>173</v>
      </c>
      <c r="E299" s="27" t="s">
        <v>167</v>
      </c>
    </row>
    <row r="300" ht="25.5">
      <c r="A300" s="1" t="s">
        <v>165</v>
      </c>
      <c r="B300" s="1">
        <v>58</v>
      </c>
      <c r="C300" s="26" t="s">
        <v>3246</v>
      </c>
      <c r="D300" t="s">
        <v>167</v>
      </c>
      <c r="E300" s="27" t="s">
        <v>3247</v>
      </c>
      <c r="F300" s="28" t="s">
        <v>192</v>
      </c>
      <c r="G300" s="29">
        <v>0.29999999999999999</v>
      </c>
      <c r="H300" s="28">
        <v>0.0039500000000000004</v>
      </c>
      <c r="I300" s="30">
        <f>ROUND(G300*H300,P4)</f>
        <v>0</v>
      </c>
      <c r="L300" s="31">
        <v>0</v>
      </c>
      <c r="M300" s="24">
        <f>ROUND(G300*L300,P4)</f>
        <v>0</v>
      </c>
      <c r="N300" s="25" t="s">
        <v>185</v>
      </c>
      <c r="O300" s="32">
        <f>M300*AA300</f>
        <v>0</v>
      </c>
      <c r="P300" s="1">
        <v>3</v>
      </c>
      <c r="AA300" s="1">
        <f>IF(P300=1,$O$3,IF(P300=2,$O$4,$O$5))</f>
        <v>0</v>
      </c>
    </row>
    <row r="301" ht="25.5">
      <c r="A301" s="1" t="s">
        <v>171</v>
      </c>
      <c r="E301" s="27" t="s">
        <v>3247</v>
      </c>
    </row>
    <row r="302">
      <c r="A302" s="1" t="s">
        <v>172</v>
      </c>
    </row>
    <row r="303">
      <c r="A303" s="1" t="s">
        <v>173</v>
      </c>
      <c r="E303" s="27" t="s">
        <v>167</v>
      </c>
    </row>
    <row r="304">
      <c r="A304" s="1" t="s">
        <v>165</v>
      </c>
      <c r="B304" s="1">
        <v>59</v>
      </c>
      <c r="C304" s="26" t="s">
        <v>3248</v>
      </c>
      <c r="D304" t="s">
        <v>167</v>
      </c>
      <c r="E304" s="27" t="s">
        <v>3249</v>
      </c>
      <c r="F304" s="28" t="s">
        <v>432</v>
      </c>
      <c r="G304" s="29">
        <v>115.66</v>
      </c>
      <c r="H304" s="28">
        <v>0</v>
      </c>
      <c r="I304" s="30">
        <f>ROUND(G304*H304,P4)</f>
        <v>0</v>
      </c>
      <c r="L304" s="31">
        <v>0</v>
      </c>
      <c r="M304" s="24">
        <f>ROUND(G304*L304,P4)</f>
        <v>0</v>
      </c>
      <c r="N304" s="25" t="s">
        <v>185</v>
      </c>
      <c r="O304" s="32">
        <f>M304*AA304</f>
        <v>0</v>
      </c>
      <c r="P304" s="1">
        <v>3</v>
      </c>
      <c r="AA304" s="1">
        <f>IF(P304=1,$O$3,IF(P304=2,$O$4,$O$5))</f>
        <v>0</v>
      </c>
    </row>
    <row r="305">
      <c r="A305" s="1" t="s">
        <v>171</v>
      </c>
      <c r="E305" s="27" t="s">
        <v>3249</v>
      </c>
    </row>
    <row r="306">
      <c r="A306" s="1" t="s">
        <v>172</v>
      </c>
    </row>
    <row r="307">
      <c r="A307" s="1" t="s">
        <v>173</v>
      </c>
      <c r="E307" s="27" t="s">
        <v>167</v>
      </c>
    </row>
    <row r="308">
      <c r="A308" s="1" t="s">
        <v>165</v>
      </c>
      <c r="B308" s="1">
        <v>60</v>
      </c>
      <c r="C308" s="26" t="s">
        <v>3250</v>
      </c>
      <c r="D308" t="s">
        <v>167</v>
      </c>
      <c r="E308" s="27" t="s">
        <v>3251</v>
      </c>
      <c r="F308" s="28" t="s">
        <v>432</v>
      </c>
      <c r="G308" s="29">
        <v>1040.9400000000001</v>
      </c>
      <c r="H308" s="28">
        <v>0</v>
      </c>
      <c r="I308" s="30">
        <f>ROUND(G308*H308,P4)</f>
        <v>0</v>
      </c>
      <c r="L308" s="31">
        <v>0</v>
      </c>
      <c r="M308" s="24">
        <f>ROUND(G308*L308,P4)</f>
        <v>0</v>
      </c>
      <c r="N308" s="25" t="s">
        <v>185</v>
      </c>
      <c r="O308" s="32">
        <f>M308*AA308</f>
        <v>0</v>
      </c>
      <c r="P308" s="1">
        <v>3</v>
      </c>
      <c r="AA308" s="1">
        <f>IF(P308=1,$O$3,IF(P308=2,$O$4,$O$5))</f>
        <v>0</v>
      </c>
    </row>
    <row r="309">
      <c r="A309" s="1" t="s">
        <v>171</v>
      </c>
      <c r="E309" s="27" t="s">
        <v>3251</v>
      </c>
    </row>
    <row r="310">
      <c r="A310" s="1" t="s">
        <v>172</v>
      </c>
    </row>
    <row r="311">
      <c r="A311" s="1" t="s">
        <v>173</v>
      </c>
      <c r="E311" s="27" t="s">
        <v>167</v>
      </c>
    </row>
    <row r="312">
      <c r="A312" s="1" t="s">
        <v>165</v>
      </c>
      <c r="B312" s="1">
        <v>61</v>
      </c>
      <c r="C312" s="26" t="s">
        <v>3252</v>
      </c>
      <c r="D312" t="s">
        <v>167</v>
      </c>
      <c r="E312" s="27" t="s">
        <v>3253</v>
      </c>
      <c r="F312" s="28" t="s">
        <v>432</v>
      </c>
      <c r="G312" s="29">
        <v>115.66</v>
      </c>
      <c r="H312" s="28">
        <v>0</v>
      </c>
      <c r="I312" s="30">
        <f>ROUND(G312*H312,P4)</f>
        <v>0</v>
      </c>
      <c r="L312" s="31">
        <v>0</v>
      </c>
      <c r="M312" s="24">
        <f>ROUND(G312*L312,P4)</f>
        <v>0</v>
      </c>
      <c r="N312" s="25" t="s">
        <v>185</v>
      </c>
      <c r="O312" s="32">
        <f>M312*AA312</f>
        <v>0</v>
      </c>
      <c r="P312" s="1">
        <v>3</v>
      </c>
      <c r="AA312" s="1">
        <f>IF(P312=1,$O$3,IF(P312=2,$O$4,$O$5))</f>
        <v>0</v>
      </c>
    </row>
    <row r="313">
      <c r="A313" s="1" t="s">
        <v>171</v>
      </c>
      <c r="E313" s="27" t="s">
        <v>3253</v>
      </c>
    </row>
    <row r="314">
      <c r="A314" s="1" t="s">
        <v>172</v>
      </c>
    </row>
    <row r="315">
      <c r="A315" s="1" t="s">
        <v>173</v>
      </c>
      <c r="E315" s="27" t="s">
        <v>167</v>
      </c>
    </row>
    <row r="316">
      <c r="A316" s="1" t="s">
        <v>165</v>
      </c>
      <c r="B316" s="1">
        <v>62</v>
      </c>
      <c r="C316" s="26" t="s">
        <v>3254</v>
      </c>
      <c r="D316" t="s">
        <v>167</v>
      </c>
      <c r="E316" s="27" t="s">
        <v>3255</v>
      </c>
      <c r="F316" s="28" t="s">
        <v>432</v>
      </c>
      <c r="G316" s="29">
        <v>115.66</v>
      </c>
      <c r="H316" s="28">
        <v>0</v>
      </c>
      <c r="I316" s="30">
        <f>ROUND(G316*H316,P4)</f>
        <v>0</v>
      </c>
      <c r="L316" s="31">
        <v>0</v>
      </c>
      <c r="M316" s="24">
        <f>ROUND(G316*L316,P4)</f>
        <v>0</v>
      </c>
      <c r="N316" s="25" t="s">
        <v>185</v>
      </c>
      <c r="O316" s="32">
        <f>M316*AA316</f>
        <v>0</v>
      </c>
      <c r="P316" s="1">
        <v>3</v>
      </c>
      <c r="AA316" s="1">
        <f>IF(P316=1,$O$3,IF(P316=2,$O$4,$O$5))</f>
        <v>0</v>
      </c>
    </row>
    <row r="317">
      <c r="A317" s="1" t="s">
        <v>171</v>
      </c>
      <c r="E317" s="27" t="s">
        <v>3255</v>
      </c>
    </row>
    <row r="318">
      <c r="A318" s="1" t="s">
        <v>172</v>
      </c>
    </row>
    <row r="319">
      <c r="A319" s="1" t="s">
        <v>173</v>
      </c>
      <c r="E319" s="27" t="s">
        <v>167</v>
      </c>
    </row>
    <row r="320" ht="25.5">
      <c r="A320" s="1" t="s">
        <v>165</v>
      </c>
      <c r="B320" s="1">
        <v>63</v>
      </c>
      <c r="C320" s="26" t="s">
        <v>3256</v>
      </c>
      <c r="D320" t="s">
        <v>3257</v>
      </c>
      <c r="E320" s="27" t="s">
        <v>3258</v>
      </c>
      <c r="F320" s="28" t="s">
        <v>432</v>
      </c>
      <c r="G320" s="29">
        <v>115.66</v>
      </c>
      <c r="H320" s="28">
        <v>0</v>
      </c>
      <c r="I320" s="30">
        <f>ROUND(G320*H320,P4)</f>
        <v>0</v>
      </c>
      <c r="L320" s="31">
        <v>0</v>
      </c>
      <c r="M320" s="24">
        <f>ROUND(G320*L320,P4)</f>
        <v>0</v>
      </c>
      <c r="N320" s="25" t="s">
        <v>185</v>
      </c>
      <c r="O320" s="32">
        <f>M320*AA320</f>
        <v>0</v>
      </c>
      <c r="P320" s="1">
        <v>3</v>
      </c>
      <c r="AA320" s="1">
        <f>IF(P320=1,$O$3,IF(P320=2,$O$4,$O$5))</f>
        <v>0</v>
      </c>
    </row>
    <row r="321">
      <c r="A321" s="1" t="s">
        <v>171</v>
      </c>
      <c r="E321" s="27" t="s">
        <v>3259</v>
      </c>
    </row>
    <row r="322">
      <c r="A322" s="1" t="s">
        <v>172</v>
      </c>
    </row>
    <row r="323">
      <c r="A323" s="1" t="s">
        <v>173</v>
      </c>
      <c r="E323" s="27" t="s">
        <v>167</v>
      </c>
    </row>
    <row r="324">
      <c r="A324" s="1" t="s">
        <v>162</v>
      </c>
      <c r="C324" s="22" t="s">
        <v>3260</v>
      </c>
      <c r="E324" s="23" t="s">
        <v>500</v>
      </c>
      <c r="L324" s="24">
        <f>SUMIFS(L325:L332,A325:A332,"P")</f>
        <v>0</v>
      </c>
      <c r="M324" s="24">
        <f>SUMIFS(M325:M332,A325:A332,"P")</f>
        <v>0</v>
      </c>
      <c r="N324" s="25"/>
    </row>
    <row r="325" ht="25.5">
      <c r="A325" s="1" t="s">
        <v>165</v>
      </c>
      <c r="B325" s="1">
        <v>64</v>
      </c>
      <c r="C325" s="26" t="s">
        <v>501</v>
      </c>
      <c r="D325" t="s">
        <v>167</v>
      </c>
      <c r="E325" s="27" t="s">
        <v>502</v>
      </c>
      <c r="F325" s="28" t="s">
        <v>432</v>
      </c>
      <c r="G325" s="29">
        <v>469.875</v>
      </c>
      <c r="H325" s="28">
        <v>0</v>
      </c>
      <c r="I325" s="30">
        <f>ROUND(G325*H325,P4)</f>
        <v>0</v>
      </c>
      <c r="L325" s="31">
        <v>0</v>
      </c>
      <c r="M325" s="24">
        <f>ROUND(G325*L325,P4)</f>
        <v>0</v>
      </c>
      <c r="N325" s="25" t="s">
        <v>185</v>
      </c>
      <c r="O325" s="32">
        <f>M325*AA325</f>
        <v>0</v>
      </c>
      <c r="P325" s="1">
        <v>3</v>
      </c>
      <c r="AA325" s="1">
        <f>IF(P325=1,$O$3,IF(P325=2,$O$4,$O$5))</f>
        <v>0</v>
      </c>
    </row>
    <row r="326" ht="25.5">
      <c r="A326" s="1" t="s">
        <v>171</v>
      </c>
      <c r="E326" s="27" t="s">
        <v>502</v>
      </c>
    </row>
    <row r="327">
      <c r="A327" s="1" t="s">
        <v>172</v>
      </c>
    </row>
    <row r="328">
      <c r="A328" s="1" t="s">
        <v>173</v>
      </c>
      <c r="E328" s="27" t="s">
        <v>167</v>
      </c>
    </row>
    <row r="329" ht="38.25">
      <c r="A329" s="1" t="s">
        <v>165</v>
      </c>
      <c r="B329" s="1">
        <v>65</v>
      </c>
      <c r="C329" s="26" t="s">
        <v>3261</v>
      </c>
      <c r="D329" t="s">
        <v>167</v>
      </c>
      <c r="E329" s="27" t="s">
        <v>3262</v>
      </c>
      <c r="F329" s="28" t="s">
        <v>432</v>
      </c>
      <c r="G329" s="29">
        <v>2.0299999999999998</v>
      </c>
      <c r="H329" s="28">
        <v>0</v>
      </c>
      <c r="I329" s="30">
        <f>ROUND(G329*H329,P4)</f>
        <v>0</v>
      </c>
      <c r="L329" s="31">
        <v>0</v>
      </c>
      <c r="M329" s="24">
        <f>ROUND(G329*L329,P4)</f>
        <v>0</v>
      </c>
      <c r="N329" s="25" t="s">
        <v>185</v>
      </c>
      <c r="O329" s="32">
        <f>M329*AA329</f>
        <v>0</v>
      </c>
      <c r="P329" s="1">
        <v>3</v>
      </c>
      <c r="AA329" s="1">
        <f>IF(P329=1,$O$3,IF(P329=2,$O$4,$O$5))</f>
        <v>0</v>
      </c>
    </row>
    <row r="330" ht="38.25">
      <c r="A330" s="1" t="s">
        <v>171</v>
      </c>
      <c r="E330" s="27" t="s">
        <v>3263</v>
      </c>
    </row>
    <row r="331">
      <c r="A331" s="1" t="s">
        <v>172</v>
      </c>
    </row>
    <row r="332">
      <c r="A332" s="1" t="s">
        <v>173</v>
      </c>
      <c r="E332" s="27" t="s">
        <v>167</v>
      </c>
    </row>
  </sheetData>
  <sheetProtection sheet="1" objects="1" scenarios="1" spinCount="100000" saltValue="xjDfCG+AIMttznRhpxFDIvoFRu9AKz8dx/IZCw/brL8mOSY4SBys/BKjttmlOfv5IxQ3RQItcy87SIOFMrFgjQ==" hashValue="na9eHJPGYekp1axpGiCB8a8w1ZOx2yA18AMQ87D5ID6NLQPKy+Sg/lg+lhDElDHInmQNDkFku/EsoebxsP3Zb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COUNTIFS(L8:L214,"=0",A8:A214,"P")+COUNTIFS(L8:L214,"",A8:A214,"P")+SUM(Q8:Q214)</f>
        <v>0</v>
      </c>
    </row>
    <row r="8">
      <c r="A8" s="1" t="s">
        <v>160</v>
      </c>
      <c r="C8" s="22" t="s">
        <v>3264</v>
      </c>
      <c r="E8" s="23" t="s">
        <v>79</v>
      </c>
      <c r="L8" s="24">
        <f>L9</f>
        <v>0</v>
      </c>
      <c r="M8" s="24">
        <f>M9</f>
        <v>0</v>
      </c>
      <c r="N8" s="25"/>
    </row>
    <row r="9">
      <c r="A9" s="1" t="s">
        <v>162</v>
      </c>
      <c r="C9" s="22" t="s">
        <v>1963</v>
      </c>
      <c r="E9" s="23" t="s">
        <v>1964</v>
      </c>
      <c r="L9" s="24">
        <f>SUMIFS(L10:L213,A10:A213,"P")</f>
        <v>0</v>
      </c>
      <c r="M9" s="24">
        <f>SUMIFS(M10:M213,A10:A213,"P")</f>
        <v>0</v>
      </c>
      <c r="N9" s="25"/>
    </row>
    <row r="10">
      <c r="A10" s="1" t="s">
        <v>165</v>
      </c>
      <c r="B10" s="1">
        <v>36</v>
      </c>
      <c r="C10" s="26" t="s">
        <v>3265</v>
      </c>
      <c r="D10" t="s">
        <v>167</v>
      </c>
      <c r="E10" s="27" t="s">
        <v>3266</v>
      </c>
      <c r="F10" s="28" t="s">
        <v>3267</v>
      </c>
      <c r="G10" s="29">
        <v>1</v>
      </c>
      <c r="H10" s="28">
        <v>0</v>
      </c>
      <c r="I10" s="30">
        <f>ROUND(G10*H10,P4)</f>
        <v>0</v>
      </c>
      <c r="L10" s="31">
        <v>0</v>
      </c>
      <c r="M10" s="24">
        <f>ROUND(G10*L10,P4)</f>
        <v>0</v>
      </c>
      <c r="N10" s="25" t="s">
        <v>1975</v>
      </c>
      <c r="O10" s="32">
        <f>M10*AA10</f>
        <v>0</v>
      </c>
      <c r="P10" s="1">
        <v>3</v>
      </c>
      <c r="AA10" s="1">
        <f>IF(P10=1,$O$3,IF(P10=2,$O$4,$O$5))</f>
        <v>0</v>
      </c>
    </row>
    <row r="11">
      <c r="A11" s="1" t="s">
        <v>171</v>
      </c>
      <c r="E11" s="27" t="s">
        <v>3266</v>
      </c>
    </row>
    <row r="12">
      <c r="A12" s="1" t="s">
        <v>172</v>
      </c>
    </row>
    <row r="13">
      <c r="A13" s="1" t="s">
        <v>173</v>
      </c>
      <c r="E13" s="27" t="s">
        <v>167</v>
      </c>
    </row>
    <row r="14">
      <c r="A14" s="1" t="s">
        <v>165</v>
      </c>
      <c r="B14" s="1">
        <v>37</v>
      </c>
      <c r="C14" s="26" t="s">
        <v>3268</v>
      </c>
      <c r="D14" t="s">
        <v>167</v>
      </c>
      <c r="E14" s="27" t="s">
        <v>3269</v>
      </c>
      <c r="F14" s="28" t="s">
        <v>424</v>
      </c>
      <c r="G14" s="29">
        <v>4</v>
      </c>
      <c r="H14" s="28">
        <v>0</v>
      </c>
      <c r="I14" s="30">
        <f>ROUND(G14*H14,P4)</f>
        <v>0</v>
      </c>
      <c r="L14" s="31">
        <v>0</v>
      </c>
      <c r="M14" s="24">
        <f>ROUND(G14*L14,P4)</f>
        <v>0</v>
      </c>
      <c r="N14" s="25" t="s">
        <v>1975</v>
      </c>
      <c r="O14" s="32">
        <f>M14*AA14</f>
        <v>0</v>
      </c>
      <c r="P14" s="1">
        <v>3</v>
      </c>
      <c r="AA14" s="1">
        <f>IF(P14=1,$O$3,IF(P14=2,$O$4,$O$5))</f>
        <v>0</v>
      </c>
    </row>
    <row r="15">
      <c r="A15" s="1" t="s">
        <v>171</v>
      </c>
      <c r="E15" s="27" t="s">
        <v>3269</v>
      </c>
    </row>
    <row r="16">
      <c r="A16" s="1" t="s">
        <v>172</v>
      </c>
    </row>
    <row r="17">
      <c r="A17" s="1" t="s">
        <v>173</v>
      </c>
      <c r="E17" s="27" t="s">
        <v>167</v>
      </c>
    </row>
    <row r="18">
      <c r="A18" s="1" t="s">
        <v>165</v>
      </c>
      <c r="B18" s="1">
        <v>38</v>
      </c>
      <c r="C18" s="26" t="s">
        <v>3270</v>
      </c>
      <c r="D18" t="s">
        <v>167</v>
      </c>
      <c r="E18" s="27" t="s">
        <v>3271</v>
      </c>
      <c r="F18" s="28" t="s">
        <v>424</v>
      </c>
      <c r="G18" s="29">
        <v>4</v>
      </c>
      <c r="H18" s="28">
        <v>0</v>
      </c>
      <c r="I18" s="30">
        <f>ROUND(G18*H18,P4)</f>
        <v>0</v>
      </c>
      <c r="L18" s="31">
        <v>0</v>
      </c>
      <c r="M18" s="24">
        <f>ROUND(G18*L18,P4)</f>
        <v>0</v>
      </c>
      <c r="N18" s="25" t="s">
        <v>1975</v>
      </c>
      <c r="O18" s="32">
        <f>M18*AA18</f>
        <v>0</v>
      </c>
      <c r="P18" s="1">
        <v>3</v>
      </c>
      <c r="AA18" s="1">
        <f>IF(P18=1,$O$3,IF(P18=2,$O$4,$O$5))</f>
        <v>0</v>
      </c>
    </row>
    <row r="19">
      <c r="A19" s="1" t="s">
        <v>171</v>
      </c>
      <c r="E19" s="27" t="s">
        <v>3271</v>
      </c>
    </row>
    <row r="20">
      <c r="A20" s="1" t="s">
        <v>172</v>
      </c>
    </row>
    <row r="21">
      <c r="A21" s="1" t="s">
        <v>173</v>
      </c>
      <c r="E21" s="27" t="s">
        <v>167</v>
      </c>
    </row>
    <row r="22">
      <c r="A22" s="1" t="s">
        <v>165</v>
      </c>
      <c r="B22" s="1">
        <v>39</v>
      </c>
      <c r="C22" s="26" t="s">
        <v>3272</v>
      </c>
      <c r="D22" t="s">
        <v>167</v>
      </c>
      <c r="E22" s="27" t="s">
        <v>3273</v>
      </c>
      <c r="F22" s="28" t="s">
        <v>424</v>
      </c>
      <c r="G22" s="29">
        <v>5</v>
      </c>
      <c r="H22" s="28">
        <v>0</v>
      </c>
      <c r="I22" s="30">
        <f>ROUND(G22*H22,P4)</f>
        <v>0</v>
      </c>
      <c r="L22" s="31">
        <v>0</v>
      </c>
      <c r="M22" s="24">
        <f>ROUND(G22*L22,P4)</f>
        <v>0</v>
      </c>
      <c r="N22" s="25" t="s">
        <v>1975</v>
      </c>
      <c r="O22" s="32">
        <f>M22*AA22</f>
        <v>0</v>
      </c>
      <c r="P22" s="1">
        <v>3</v>
      </c>
      <c r="AA22" s="1">
        <f>IF(P22=1,$O$3,IF(P22=2,$O$4,$O$5))</f>
        <v>0</v>
      </c>
    </row>
    <row r="23">
      <c r="A23" s="1" t="s">
        <v>171</v>
      </c>
      <c r="E23" s="27" t="s">
        <v>3273</v>
      </c>
    </row>
    <row r="24">
      <c r="A24" s="1" t="s">
        <v>172</v>
      </c>
    </row>
    <row r="25">
      <c r="A25" s="1" t="s">
        <v>173</v>
      </c>
      <c r="E25" s="27" t="s">
        <v>167</v>
      </c>
    </row>
    <row r="26">
      <c r="A26" s="1" t="s">
        <v>165</v>
      </c>
      <c r="B26" s="1">
        <v>40</v>
      </c>
      <c r="C26" s="26" t="s">
        <v>3274</v>
      </c>
      <c r="D26" t="s">
        <v>167</v>
      </c>
      <c r="E26" s="27" t="s">
        <v>3275</v>
      </c>
      <c r="F26" s="28" t="s">
        <v>447</v>
      </c>
      <c r="G26" s="29">
        <v>5</v>
      </c>
      <c r="H26" s="28">
        <v>0</v>
      </c>
      <c r="I26" s="30">
        <f>ROUND(G26*H26,P4)</f>
        <v>0</v>
      </c>
      <c r="L26" s="31">
        <v>0</v>
      </c>
      <c r="M26" s="24">
        <f>ROUND(G26*L26,P4)</f>
        <v>0</v>
      </c>
      <c r="N26" s="25" t="s">
        <v>1975</v>
      </c>
      <c r="O26" s="32">
        <f>M26*AA26</f>
        <v>0</v>
      </c>
      <c r="P26" s="1">
        <v>3</v>
      </c>
      <c r="AA26" s="1">
        <f>IF(P26=1,$O$3,IF(P26=2,$O$4,$O$5))</f>
        <v>0</v>
      </c>
    </row>
    <row r="27">
      <c r="A27" s="1" t="s">
        <v>171</v>
      </c>
      <c r="E27" s="27" t="s">
        <v>3275</v>
      </c>
    </row>
    <row r="28">
      <c r="A28" s="1" t="s">
        <v>172</v>
      </c>
    </row>
    <row r="29">
      <c r="A29" s="1" t="s">
        <v>173</v>
      </c>
      <c r="E29" s="27" t="s">
        <v>167</v>
      </c>
    </row>
    <row r="30">
      <c r="A30" s="1" t="s">
        <v>165</v>
      </c>
      <c r="B30" s="1">
        <v>47</v>
      </c>
      <c r="C30" s="26" t="s">
        <v>1965</v>
      </c>
      <c r="D30" t="s">
        <v>167</v>
      </c>
      <c r="E30" s="27" t="s">
        <v>1966</v>
      </c>
      <c r="F30" s="28" t="s">
        <v>184</v>
      </c>
      <c r="G30" s="29">
        <v>8</v>
      </c>
      <c r="H30" s="28">
        <v>0</v>
      </c>
      <c r="I30" s="30">
        <f>ROUND(G30*H30,P4)</f>
        <v>0</v>
      </c>
      <c r="L30" s="31">
        <v>0</v>
      </c>
      <c r="M30" s="24">
        <f>ROUND(G30*L30,P4)</f>
        <v>0</v>
      </c>
      <c r="N30" s="25" t="s">
        <v>170</v>
      </c>
      <c r="O30" s="32">
        <f>M30*AA30</f>
        <v>0</v>
      </c>
      <c r="P30" s="1">
        <v>3</v>
      </c>
      <c r="AA30" s="1">
        <f>IF(P30=1,$O$3,IF(P30=2,$O$4,$O$5))</f>
        <v>0</v>
      </c>
    </row>
    <row r="31">
      <c r="A31" s="1" t="s">
        <v>171</v>
      </c>
      <c r="E31" s="27" t="s">
        <v>1966</v>
      </c>
    </row>
    <row r="32">
      <c r="A32" s="1" t="s">
        <v>172</v>
      </c>
    </row>
    <row r="33">
      <c r="A33" s="1" t="s">
        <v>173</v>
      </c>
      <c r="E33" s="27" t="s">
        <v>167</v>
      </c>
    </row>
    <row r="34">
      <c r="A34" s="1" t="s">
        <v>165</v>
      </c>
      <c r="B34" s="1">
        <v>48</v>
      </c>
      <c r="C34" s="26" t="s">
        <v>1967</v>
      </c>
      <c r="D34" t="s">
        <v>167</v>
      </c>
      <c r="E34" s="27" t="s">
        <v>1968</v>
      </c>
      <c r="F34" s="28" t="s">
        <v>184</v>
      </c>
      <c r="G34" s="29">
        <v>32</v>
      </c>
      <c r="H34" s="28">
        <v>0</v>
      </c>
      <c r="I34" s="30">
        <f>ROUND(G34*H34,P4)</f>
        <v>0</v>
      </c>
      <c r="L34" s="31">
        <v>0</v>
      </c>
      <c r="M34" s="24">
        <f>ROUND(G34*L34,P4)</f>
        <v>0</v>
      </c>
      <c r="N34" s="25" t="s">
        <v>170</v>
      </c>
      <c r="O34" s="32">
        <f>M34*AA34</f>
        <v>0</v>
      </c>
      <c r="P34" s="1">
        <v>3</v>
      </c>
      <c r="AA34" s="1">
        <f>IF(P34=1,$O$3,IF(P34=2,$O$4,$O$5))</f>
        <v>0</v>
      </c>
    </row>
    <row r="35">
      <c r="A35" s="1" t="s">
        <v>171</v>
      </c>
      <c r="E35" s="27" t="s">
        <v>1968</v>
      </c>
    </row>
    <row r="36">
      <c r="A36" s="1" t="s">
        <v>172</v>
      </c>
    </row>
    <row r="37">
      <c r="A37" s="1" t="s">
        <v>173</v>
      </c>
      <c r="E37" s="27" t="s">
        <v>167</v>
      </c>
    </row>
    <row r="38">
      <c r="A38" s="1" t="s">
        <v>165</v>
      </c>
      <c r="B38" s="1">
        <v>49</v>
      </c>
      <c r="C38" s="26" t="s">
        <v>1969</v>
      </c>
      <c r="D38" t="s">
        <v>167</v>
      </c>
      <c r="E38" s="27" t="s">
        <v>1970</v>
      </c>
      <c r="F38" s="28" t="s">
        <v>201</v>
      </c>
      <c r="G38" s="29">
        <v>1</v>
      </c>
      <c r="H38" s="28">
        <v>0</v>
      </c>
      <c r="I38" s="30">
        <f>ROUND(G38*H38,P4)</f>
        <v>0</v>
      </c>
      <c r="L38" s="31">
        <v>0</v>
      </c>
      <c r="M38" s="24">
        <f>ROUND(G38*L38,P4)</f>
        <v>0</v>
      </c>
      <c r="N38" s="25" t="s">
        <v>170</v>
      </c>
      <c r="O38" s="32">
        <f>M38*AA38</f>
        <v>0</v>
      </c>
      <c r="P38" s="1">
        <v>3</v>
      </c>
      <c r="AA38" s="1">
        <f>IF(P38=1,$O$3,IF(P38=2,$O$4,$O$5))</f>
        <v>0</v>
      </c>
    </row>
    <row r="39">
      <c r="A39" s="1" t="s">
        <v>171</v>
      </c>
      <c r="E39" s="27" t="s">
        <v>1970</v>
      </c>
    </row>
    <row r="40">
      <c r="A40" s="1" t="s">
        <v>172</v>
      </c>
    </row>
    <row r="41">
      <c r="A41" s="1" t="s">
        <v>173</v>
      </c>
      <c r="E41" s="27" t="s">
        <v>167</v>
      </c>
    </row>
    <row r="42" ht="25.5">
      <c r="A42" s="1" t="s">
        <v>165</v>
      </c>
      <c r="B42" s="1">
        <v>50</v>
      </c>
      <c r="C42" s="26" t="s">
        <v>1971</v>
      </c>
      <c r="D42" t="s">
        <v>167</v>
      </c>
      <c r="E42" s="27" t="s">
        <v>1972</v>
      </c>
      <c r="F42" s="28" t="s">
        <v>169</v>
      </c>
      <c r="G42" s="29">
        <v>1</v>
      </c>
      <c r="H42" s="28">
        <v>0</v>
      </c>
      <c r="I42" s="30">
        <f>ROUND(G42*H42,P4)</f>
        <v>0</v>
      </c>
      <c r="L42" s="31">
        <v>0</v>
      </c>
      <c r="M42" s="24">
        <f>ROUND(G42*L42,P4)</f>
        <v>0</v>
      </c>
      <c r="N42" s="25" t="s">
        <v>170</v>
      </c>
      <c r="O42" s="32">
        <f>M42*AA42</f>
        <v>0</v>
      </c>
      <c r="P42" s="1">
        <v>3</v>
      </c>
      <c r="AA42" s="1">
        <f>IF(P42=1,$O$3,IF(P42=2,$O$4,$O$5))</f>
        <v>0</v>
      </c>
    </row>
    <row r="43" ht="25.5">
      <c r="A43" s="1" t="s">
        <v>171</v>
      </c>
      <c r="E43" s="27" t="s">
        <v>1972</v>
      </c>
    </row>
    <row r="44">
      <c r="A44" s="1" t="s">
        <v>172</v>
      </c>
    </row>
    <row r="45">
      <c r="A45" s="1" t="s">
        <v>173</v>
      </c>
      <c r="E45" s="27" t="s">
        <v>167</v>
      </c>
    </row>
    <row r="46">
      <c r="A46" s="1" t="s">
        <v>165</v>
      </c>
      <c r="B46" s="1">
        <v>41</v>
      </c>
      <c r="C46" s="26" t="s">
        <v>3276</v>
      </c>
      <c r="D46" t="s">
        <v>167</v>
      </c>
      <c r="E46" s="27" t="s">
        <v>3277</v>
      </c>
      <c r="F46" s="28" t="s">
        <v>192</v>
      </c>
      <c r="G46" s="29">
        <v>10</v>
      </c>
      <c r="H46" s="28">
        <v>0</v>
      </c>
      <c r="I46" s="30">
        <f>ROUND(G46*H46,P4)</f>
        <v>0</v>
      </c>
      <c r="L46" s="31">
        <v>0</v>
      </c>
      <c r="M46" s="24">
        <f>ROUND(G46*L46,P4)</f>
        <v>0</v>
      </c>
      <c r="N46" s="25" t="s">
        <v>1975</v>
      </c>
      <c r="O46" s="32">
        <f>M46*AA46</f>
        <v>0</v>
      </c>
      <c r="P46" s="1">
        <v>3</v>
      </c>
      <c r="AA46" s="1">
        <f>IF(P46=1,$O$3,IF(P46=2,$O$4,$O$5))</f>
        <v>0</v>
      </c>
    </row>
    <row r="47">
      <c r="A47" s="1" t="s">
        <v>171</v>
      </c>
      <c r="E47" s="27" t="s">
        <v>3277</v>
      </c>
    </row>
    <row r="48">
      <c r="A48" s="1" t="s">
        <v>172</v>
      </c>
    </row>
    <row r="49">
      <c r="A49" s="1" t="s">
        <v>173</v>
      </c>
      <c r="E49" s="27" t="s">
        <v>167</v>
      </c>
    </row>
    <row r="50">
      <c r="A50" s="1" t="s">
        <v>165</v>
      </c>
      <c r="B50" s="1">
        <v>42</v>
      </c>
      <c r="C50" s="26" t="s">
        <v>3278</v>
      </c>
      <c r="D50" t="s">
        <v>167</v>
      </c>
      <c r="E50" s="27" t="s">
        <v>3279</v>
      </c>
      <c r="F50" s="28" t="s">
        <v>192</v>
      </c>
      <c r="G50" s="29">
        <v>5</v>
      </c>
      <c r="H50" s="28">
        <v>0</v>
      </c>
      <c r="I50" s="30">
        <f>ROUND(G50*H50,P4)</f>
        <v>0</v>
      </c>
      <c r="L50" s="31">
        <v>0</v>
      </c>
      <c r="M50" s="24">
        <f>ROUND(G50*L50,P4)</f>
        <v>0</v>
      </c>
      <c r="N50" s="25" t="s">
        <v>1975</v>
      </c>
      <c r="O50" s="32">
        <f>M50*AA50</f>
        <v>0</v>
      </c>
      <c r="P50" s="1">
        <v>3</v>
      </c>
      <c r="AA50" s="1">
        <f>IF(P50=1,$O$3,IF(P50=2,$O$4,$O$5))</f>
        <v>0</v>
      </c>
    </row>
    <row r="51">
      <c r="A51" s="1" t="s">
        <v>171</v>
      </c>
      <c r="E51" s="27" t="s">
        <v>3279</v>
      </c>
    </row>
    <row r="52">
      <c r="A52" s="1" t="s">
        <v>172</v>
      </c>
    </row>
    <row r="53">
      <c r="A53" s="1" t="s">
        <v>173</v>
      </c>
      <c r="E53" s="27" t="s">
        <v>167</v>
      </c>
    </row>
    <row r="54">
      <c r="A54" s="1" t="s">
        <v>165</v>
      </c>
      <c r="B54" s="1">
        <v>43</v>
      </c>
      <c r="C54" s="26" t="s">
        <v>3280</v>
      </c>
      <c r="D54" t="s">
        <v>167</v>
      </c>
      <c r="E54" s="27" t="s">
        <v>3281</v>
      </c>
      <c r="F54" s="28" t="s">
        <v>201</v>
      </c>
      <c r="G54" s="29">
        <v>2</v>
      </c>
      <c r="H54" s="28">
        <v>0</v>
      </c>
      <c r="I54" s="30">
        <f>ROUND(G54*H54,P4)</f>
        <v>0</v>
      </c>
      <c r="L54" s="31">
        <v>0</v>
      </c>
      <c r="M54" s="24">
        <f>ROUND(G54*L54,P4)</f>
        <v>0</v>
      </c>
      <c r="N54" s="25" t="s">
        <v>1975</v>
      </c>
      <c r="O54" s="32">
        <f>M54*AA54</f>
        <v>0</v>
      </c>
      <c r="P54" s="1">
        <v>3</v>
      </c>
      <c r="AA54" s="1">
        <f>IF(P54=1,$O$3,IF(P54=2,$O$4,$O$5))</f>
        <v>0</v>
      </c>
    </row>
    <row r="55">
      <c r="A55" s="1" t="s">
        <v>171</v>
      </c>
      <c r="E55" s="27" t="s">
        <v>3281</v>
      </c>
    </row>
    <row r="56">
      <c r="A56" s="1" t="s">
        <v>172</v>
      </c>
    </row>
    <row r="57">
      <c r="A57" s="1" t="s">
        <v>173</v>
      </c>
      <c r="E57" s="27" t="s">
        <v>167</v>
      </c>
    </row>
    <row r="58">
      <c r="A58" s="1" t="s">
        <v>165</v>
      </c>
      <c r="B58" s="1">
        <v>30</v>
      </c>
      <c r="C58" s="26" t="s">
        <v>1973</v>
      </c>
      <c r="D58" t="s">
        <v>167</v>
      </c>
      <c r="E58" s="27" t="s">
        <v>1974</v>
      </c>
      <c r="F58" s="28" t="s">
        <v>201</v>
      </c>
      <c r="G58" s="29">
        <v>40</v>
      </c>
      <c r="H58" s="28">
        <v>0</v>
      </c>
      <c r="I58" s="30">
        <f>ROUND(G58*H58,P4)</f>
        <v>0</v>
      </c>
      <c r="L58" s="31">
        <v>0</v>
      </c>
      <c r="M58" s="24">
        <f>ROUND(G58*L58,P4)</f>
        <v>0</v>
      </c>
      <c r="N58" s="25" t="s">
        <v>1975</v>
      </c>
      <c r="O58" s="32">
        <f>M58*AA58</f>
        <v>0</v>
      </c>
      <c r="P58" s="1">
        <v>3</v>
      </c>
      <c r="AA58" s="1">
        <f>IF(P58=1,$O$3,IF(P58=2,$O$4,$O$5))</f>
        <v>0</v>
      </c>
    </row>
    <row r="59">
      <c r="A59" s="1" t="s">
        <v>171</v>
      </c>
      <c r="E59" s="27" t="s">
        <v>1974</v>
      </c>
    </row>
    <row r="60">
      <c r="A60" s="1" t="s">
        <v>172</v>
      </c>
    </row>
    <row r="61">
      <c r="A61" s="1" t="s">
        <v>173</v>
      </c>
      <c r="E61" s="27" t="s">
        <v>167</v>
      </c>
    </row>
    <row r="62" ht="25.5">
      <c r="A62" s="1" t="s">
        <v>165</v>
      </c>
      <c r="B62" s="1">
        <v>44</v>
      </c>
      <c r="C62" s="26" t="s">
        <v>3282</v>
      </c>
      <c r="D62" t="s">
        <v>167</v>
      </c>
      <c r="E62" s="27" t="s">
        <v>3283</v>
      </c>
      <c r="F62" s="28" t="s">
        <v>192</v>
      </c>
      <c r="G62" s="29">
        <v>5</v>
      </c>
      <c r="H62" s="28">
        <v>0</v>
      </c>
      <c r="I62" s="30">
        <f>ROUND(G62*H62,P4)</f>
        <v>0</v>
      </c>
      <c r="L62" s="31">
        <v>0</v>
      </c>
      <c r="M62" s="24">
        <f>ROUND(G62*L62,P4)</f>
        <v>0</v>
      </c>
      <c r="N62" s="25" t="s">
        <v>1975</v>
      </c>
      <c r="O62" s="32">
        <f>M62*AA62</f>
        <v>0</v>
      </c>
      <c r="P62" s="1">
        <v>3</v>
      </c>
      <c r="AA62" s="1">
        <f>IF(P62=1,$O$3,IF(P62=2,$O$4,$O$5))</f>
        <v>0</v>
      </c>
    </row>
    <row r="63" ht="25.5">
      <c r="A63" s="1" t="s">
        <v>171</v>
      </c>
      <c r="E63" s="27" t="s">
        <v>3283</v>
      </c>
    </row>
    <row r="64">
      <c r="A64" s="1" t="s">
        <v>172</v>
      </c>
    </row>
    <row r="65">
      <c r="A65" s="1" t="s">
        <v>173</v>
      </c>
      <c r="E65" s="27" t="s">
        <v>167</v>
      </c>
    </row>
    <row r="66" ht="25.5">
      <c r="A66" s="1" t="s">
        <v>165</v>
      </c>
      <c r="B66" s="1">
        <v>23</v>
      </c>
      <c r="C66" s="26" t="s">
        <v>1976</v>
      </c>
      <c r="D66" t="s">
        <v>167</v>
      </c>
      <c r="E66" s="27" t="s">
        <v>1977</v>
      </c>
      <c r="F66" s="28" t="s">
        <v>192</v>
      </c>
      <c r="G66" s="29">
        <v>700</v>
      </c>
      <c r="H66" s="28">
        <v>0</v>
      </c>
      <c r="I66" s="30">
        <f>ROUND(G66*H66,P4)</f>
        <v>0</v>
      </c>
      <c r="L66" s="31">
        <v>0</v>
      </c>
      <c r="M66" s="24">
        <f>ROUND(G66*L66,P4)</f>
        <v>0</v>
      </c>
      <c r="N66" s="25" t="s">
        <v>1975</v>
      </c>
      <c r="O66" s="32">
        <f>M66*AA66</f>
        <v>0</v>
      </c>
      <c r="P66" s="1">
        <v>3</v>
      </c>
      <c r="AA66" s="1">
        <f>IF(P66=1,$O$3,IF(P66=2,$O$4,$O$5))</f>
        <v>0</v>
      </c>
    </row>
    <row r="67" ht="25.5">
      <c r="A67" s="1" t="s">
        <v>171</v>
      </c>
      <c r="E67" s="27" t="s">
        <v>1977</v>
      </c>
    </row>
    <row r="68">
      <c r="A68" s="1" t="s">
        <v>172</v>
      </c>
    </row>
    <row r="69">
      <c r="A69" s="1" t="s">
        <v>173</v>
      </c>
      <c r="E69" s="27" t="s">
        <v>167</v>
      </c>
    </row>
    <row r="70">
      <c r="A70" s="1" t="s">
        <v>165</v>
      </c>
      <c r="B70" s="1">
        <v>24</v>
      </c>
      <c r="C70" s="26" t="s">
        <v>1978</v>
      </c>
      <c r="D70" t="s">
        <v>167</v>
      </c>
      <c r="E70" s="27" t="s">
        <v>1979</v>
      </c>
      <c r="F70" s="28" t="s">
        <v>192</v>
      </c>
      <c r="G70" s="29">
        <v>400</v>
      </c>
      <c r="H70" s="28">
        <v>0</v>
      </c>
      <c r="I70" s="30">
        <f>ROUND(G70*H70,P4)</f>
        <v>0</v>
      </c>
      <c r="L70" s="31">
        <v>0</v>
      </c>
      <c r="M70" s="24">
        <f>ROUND(G70*L70,P4)</f>
        <v>0</v>
      </c>
      <c r="N70" s="25" t="s">
        <v>1975</v>
      </c>
      <c r="O70" s="32">
        <f>M70*AA70</f>
        <v>0</v>
      </c>
      <c r="P70" s="1">
        <v>3</v>
      </c>
      <c r="AA70" s="1">
        <f>IF(P70=1,$O$3,IF(P70=2,$O$4,$O$5))</f>
        <v>0</v>
      </c>
    </row>
    <row r="71">
      <c r="A71" s="1" t="s">
        <v>171</v>
      </c>
      <c r="E71" s="27" t="s">
        <v>1979</v>
      </c>
    </row>
    <row r="72">
      <c r="A72" s="1" t="s">
        <v>172</v>
      </c>
    </row>
    <row r="73">
      <c r="A73" s="1" t="s">
        <v>173</v>
      </c>
      <c r="E73" s="27" t="s">
        <v>167</v>
      </c>
    </row>
    <row r="74">
      <c r="A74" s="1" t="s">
        <v>165</v>
      </c>
      <c r="B74" s="1">
        <v>46</v>
      </c>
      <c r="C74" s="26" t="s">
        <v>1980</v>
      </c>
      <c r="D74" t="s">
        <v>167</v>
      </c>
      <c r="E74" s="27" t="s">
        <v>1981</v>
      </c>
      <c r="F74" s="28" t="s">
        <v>447</v>
      </c>
      <c r="G74" s="29">
        <v>1</v>
      </c>
      <c r="H74" s="28">
        <v>0</v>
      </c>
      <c r="I74" s="30">
        <f>ROUND(G74*H74,P4)</f>
        <v>0</v>
      </c>
      <c r="L74" s="31">
        <v>0</v>
      </c>
      <c r="M74" s="24">
        <f>ROUND(G74*L74,P4)</f>
        <v>0</v>
      </c>
      <c r="N74" s="25" t="s">
        <v>1975</v>
      </c>
      <c r="O74" s="32">
        <f>M74*AA74</f>
        <v>0</v>
      </c>
      <c r="P74" s="1">
        <v>3</v>
      </c>
      <c r="AA74" s="1">
        <f>IF(P74=1,$O$3,IF(P74=2,$O$4,$O$5))</f>
        <v>0</v>
      </c>
    </row>
    <row r="75">
      <c r="A75" s="1" t="s">
        <v>171</v>
      </c>
      <c r="E75" s="27" t="s">
        <v>1981</v>
      </c>
    </row>
    <row r="76">
      <c r="A76" s="1" t="s">
        <v>172</v>
      </c>
    </row>
    <row r="77">
      <c r="A77" s="1" t="s">
        <v>173</v>
      </c>
      <c r="E77" s="27" t="s">
        <v>167</v>
      </c>
    </row>
    <row r="78">
      <c r="A78" s="1" t="s">
        <v>165</v>
      </c>
      <c r="B78" s="1">
        <v>28</v>
      </c>
      <c r="C78" s="26" t="s">
        <v>1982</v>
      </c>
      <c r="D78" t="s">
        <v>167</v>
      </c>
      <c r="E78" s="27" t="s">
        <v>1983</v>
      </c>
      <c r="F78" s="28" t="s">
        <v>192</v>
      </c>
      <c r="G78" s="29">
        <v>250</v>
      </c>
      <c r="H78" s="28">
        <v>0</v>
      </c>
      <c r="I78" s="30">
        <f>ROUND(G78*H78,P4)</f>
        <v>0</v>
      </c>
      <c r="L78" s="31">
        <v>0</v>
      </c>
      <c r="M78" s="24">
        <f>ROUND(G78*L78,P4)</f>
        <v>0</v>
      </c>
      <c r="N78" s="25" t="s">
        <v>1975</v>
      </c>
      <c r="O78" s="32">
        <f>M78*AA78</f>
        <v>0</v>
      </c>
      <c r="P78" s="1">
        <v>3</v>
      </c>
      <c r="AA78" s="1">
        <f>IF(P78=1,$O$3,IF(P78=2,$O$4,$O$5))</f>
        <v>0</v>
      </c>
    </row>
    <row r="79">
      <c r="A79" s="1" t="s">
        <v>171</v>
      </c>
      <c r="E79" s="27" t="s">
        <v>1983</v>
      </c>
    </row>
    <row r="80">
      <c r="A80" s="1" t="s">
        <v>172</v>
      </c>
    </row>
    <row r="81">
      <c r="A81" s="1" t="s">
        <v>173</v>
      </c>
      <c r="E81" s="27" t="s">
        <v>167</v>
      </c>
    </row>
    <row r="82">
      <c r="A82" s="1" t="s">
        <v>165</v>
      </c>
      <c r="B82" s="1">
        <v>45</v>
      </c>
      <c r="C82" s="26" t="s">
        <v>3284</v>
      </c>
      <c r="D82" t="s">
        <v>167</v>
      </c>
      <c r="E82" s="27" t="s">
        <v>3285</v>
      </c>
      <c r="F82" s="28" t="s">
        <v>192</v>
      </c>
      <c r="G82" s="29">
        <v>20</v>
      </c>
      <c r="H82" s="28">
        <v>0</v>
      </c>
      <c r="I82" s="30">
        <f>ROUND(G82*H82,P4)</f>
        <v>0</v>
      </c>
      <c r="L82" s="31">
        <v>0</v>
      </c>
      <c r="M82" s="24">
        <f>ROUND(G82*L82,P4)</f>
        <v>0</v>
      </c>
      <c r="N82" s="25" t="s">
        <v>1975</v>
      </c>
      <c r="O82" s="32">
        <f>M82*AA82</f>
        <v>0</v>
      </c>
      <c r="P82" s="1">
        <v>3</v>
      </c>
      <c r="AA82" s="1">
        <f>IF(P82=1,$O$3,IF(P82=2,$O$4,$O$5))</f>
        <v>0</v>
      </c>
    </row>
    <row r="83">
      <c r="A83" s="1" t="s">
        <v>171</v>
      </c>
      <c r="E83" s="27" t="s">
        <v>3285</v>
      </c>
    </row>
    <row r="84">
      <c r="A84" s="1" t="s">
        <v>172</v>
      </c>
    </row>
    <row r="85">
      <c r="A85" s="1" t="s">
        <v>173</v>
      </c>
      <c r="E85" s="27" t="s">
        <v>167</v>
      </c>
    </row>
    <row r="86" ht="25.5">
      <c r="A86" s="1" t="s">
        <v>165</v>
      </c>
      <c r="B86" s="1">
        <v>29</v>
      </c>
      <c r="C86" s="26" t="s">
        <v>1984</v>
      </c>
      <c r="D86" t="s">
        <v>167</v>
      </c>
      <c r="E86" s="27" t="s">
        <v>1985</v>
      </c>
      <c r="F86" s="28" t="s">
        <v>201</v>
      </c>
      <c r="G86" s="29">
        <v>10</v>
      </c>
      <c r="H86" s="28">
        <v>0</v>
      </c>
      <c r="I86" s="30">
        <f>ROUND(G86*H86,P4)</f>
        <v>0</v>
      </c>
      <c r="L86" s="31">
        <v>0</v>
      </c>
      <c r="M86" s="24">
        <f>ROUND(G86*L86,P4)</f>
        <v>0</v>
      </c>
      <c r="N86" s="25" t="s">
        <v>1975</v>
      </c>
      <c r="O86" s="32">
        <f>M86*AA86</f>
        <v>0</v>
      </c>
      <c r="P86" s="1">
        <v>3</v>
      </c>
      <c r="AA86" s="1">
        <f>IF(P86=1,$O$3,IF(P86=2,$O$4,$O$5))</f>
        <v>0</v>
      </c>
    </row>
    <row r="87" ht="25.5">
      <c r="A87" s="1" t="s">
        <v>171</v>
      </c>
      <c r="E87" s="27" t="s">
        <v>1985</v>
      </c>
    </row>
    <row r="88">
      <c r="A88" s="1" t="s">
        <v>172</v>
      </c>
    </row>
    <row r="89">
      <c r="A89" s="1" t="s">
        <v>173</v>
      </c>
      <c r="E89" s="27" t="s">
        <v>167</v>
      </c>
    </row>
    <row r="90" ht="25.5">
      <c r="A90" s="1" t="s">
        <v>165</v>
      </c>
      <c r="B90" s="1">
        <v>51</v>
      </c>
      <c r="C90" s="26" t="s">
        <v>1986</v>
      </c>
      <c r="D90" t="s">
        <v>167</v>
      </c>
      <c r="E90" s="27" t="s">
        <v>1987</v>
      </c>
      <c r="F90" s="28" t="s">
        <v>201</v>
      </c>
      <c r="G90" s="29">
        <v>1</v>
      </c>
      <c r="H90" s="28">
        <v>0</v>
      </c>
      <c r="I90" s="30">
        <f>ROUND(G90*H90,P4)</f>
        <v>0</v>
      </c>
      <c r="L90" s="31">
        <v>0</v>
      </c>
      <c r="M90" s="24">
        <f>ROUND(G90*L90,P4)</f>
        <v>0</v>
      </c>
      <c r="N90" s="25" t="s">
        <v>1975</v>
      </c>
      <c r="O90" s="32">
        <f>M90*AA90</f>
        <v>0</v>
      </c>
      <c r="P90" s="1">
        <v>3</v>
      </c>
      <c r="AA90" s="1">
        <f>IF(P90=1,$O$3,IF(P90=2,$O$4,$O$5))</f>
        <v>0</v>
      </c>
    </row>
    <row r="91" ht="25.5">
      <c r="A91" s="1" t="s">
        <v>171</v>
      </c>
      <c r="E91" s="27" t="s">
        <v>1987</v>
      </c>
    </row>
    <row r="92">
      <c r="A92" s="1" t="s">
        <v>172</v>
      </c>
    </row>
    <row r="93">
      <c r="A93" s="1" t="s">
        <v>173</v>
      </c>
      <c r="E93" s="27" t="s">
        <v>167</v>
      </c>
    </row>
    <row r="94">
      <c r="A94" s="1" t="s">
        <v>165</v>
      </c>
      <c r="B94" s="1">
        <v>32</v>
      </c>
      <c r="C94" s="26" t="s">
        <v>1988</v>
      </c>
      <c r="D94" t="s">
        <v>167</v>
      </c>
      <c r="E94" s="27" t="s">
        <v>1989</v>
      </c>
      <c r="F94" s="28" t="s">
        <v>184</v>
      </c>
      <c r="G94" s="29">
        <v>8</v>
      </c>
      <c r="H94" s="28">
        <v>0</v>
      </c>
      <c r="I94" s="30">
        <f>ROUND(G94*H94,P4)</f>
        <v>0</v>
      </c>
      <c r="L94" s="31">
        <v>0</v>
      </c>
      <c r="M94" s="24">
        <f>ROUND(G94*L94,P4)</f>
        <v>0</v>
      </c>
      <c r="N94" s="25" t="s">
        <v>1975</v>
      </c>
      <c r="O94" s="32">
        <f>M94*AA94</f>
        <v>0</v>
      </c>
      <c r="P94" s="1">
        <v>3</v>
      </c>
      <c r="AA94" s="1">
        <f>IF(P94=1,$O$3,IF(P94=2,$O$4,$O$5))</f>
        <v>0</v>
      </c>
    </row>
    <row r="95">
      <c r="A95" s="1" t="s">
        <v>171</v>
      </c>
      <c r="E95" s="27" t="s">
        <v>1989</v>
      </c>
    </row>
    <row r="96">
      <c r="A96" s="1" t="s">
        <v>172</v>
      </c>
    </row>
    <row r="97">
      <c r="A97" s="1" t="s">
        <v>173</v>
      </c>
      <c r="E97" s="27" t="s">
        <v>167</v>
      </c>
    </row>
    <row r="98">
      <c r="A98" s="1" t="s">
        <v>165</v>
      </c>
      <c r="B98" s="1">
        <v>33</v>
      </c>
      <c r="C98" s="26" t="s">
        <v>1990</v>
      </c>
      <c r="D98" t="s">
        <v>167</v>
      </c>
      <c r="E98" s="27" t="s">
        <v>1991</v>
      </c>
      <c r="F98" s="28" t="s">
        <v>184</v>
      </c>
      <c r="G98" s="29">
        <v>16</v>
      </c>
      <c r="H98" s="28">
        <v>0</v>
      </c>
      <c r="I98" s="30">
        <f>ROUND(G98*H98,P4)</f>
        <v>0</v>
      </c>
      <c r="L98" s="31">
        <v>0</v>
      </c>
      <c r="M98" s="24">
        <f>ROUND(G98*L98,P4)</f>
        <v>0</v>
      </c>
      <c r="N98" s="25" t="s">
        <v>1975</v>
      </c>
      <c r="O98" s="32">
        <f>M98*AA98</f>
        <v>0</v>
      </c>
      <c r="P98" s="1">
        <v>3</v>
      </c>
      <c r="AA98" s="1">
        <f>IF(P98=1,$O$3,IF(P98=2,$O$4,$O$5))</f>
        <v>0</v>
      </c>
    </row>
    <row r="99">
      <c r="A99" s="1" t="s">
        <v>171</v>
      </c>
      <c r="E99" s="27" t="s">
        <v>1991</v>
      </c>
    </row>
    <row r="100">
      <c r="A100" s="1" t="s">
        <v>172</v>
      </c>
    </row>
    <row r="101">
      <c r="A101" s="1" t="s">
        <v>173</v>
      </c>
      <c r="E101" s="27" t="s">
        <v>167</v>
      </c>
    </row>
    <row r="102">
      <c r="A102" s="1" t="s">
        <v>165</v>
      </c>
      <c r="B102" s="1">
        <v>34</v>
      </c>
      <c r="C102" s="26" t="s">
        <v>1992</v>
      </c>
      <c r="D102" t="s">
        <v>167</v>
      </c>
      <c r="E102" s="27" t="s">
        <v>1993</v>
      </c>
      <c r="F102" s="28" t="s">
        <v>184</v>
      </c>
      <c r="G102" s="29">
        <v>48</v>
      </c>
      <c r="H102" s="28">
        <v>0</v>
      </c>
      <c r="I102" s="30">
        <f>ROUND(G102*H102,P4)</f>
        <v>0</v>
      </c>
      <c r="L102" s="31">
        <v>0</v>
      </c>
      <c r="M102" s="24">
        <f>ROUND(G102*L102,P4)</f>
        <v>0</v>
      </c>
      <c r="N102" s="25" t="s">
        <v>1975</v>
      </c>
      <c r="O102" s="32">
        <f>M102*AA102</f>
        <v>0</v>
      </c>
      <c r="P102" s="1">
        <v>3</v>
      </c>
      <c r="AA102" s="1">
        <f>IF(P102=1,$O$3,IF(P102=2,$O$4,$O$5))</f>
        <v>0</v>
      </c>
    </row>
    <row r="103">
      <c r="A103" s="1" t="s">
        <v>171</v>
      </c>
      <c r="E103" s="27" t="s">
        <v>1993</v>
      </c>
    </row>
    <row r="104">
      <c r="A104" s="1" t="s">
        <v>172</v>
      </c>
    </row>
    <row r="105">
      <c r="A105" s="1" t="s">
        <v>173</v>
      </c>
      <c r="E105" s="27" t="s">
        <v>167</v>
      </c>
    </row>
    <row r="106">
      <c r="A106" s="1" t="s">
        <v>165</v>
      </c>
      <c r="B106" s="1">
        <v>35</v>
      </c>
      <c r="C106" s="26" t="s">
        <v>1994</v>
      </c>
      <c r="D106" t="s">
        <v>167</v>
      </c>
      <c r="E106" s="27" t="s">
        <v>1995</v>
      </c>
      <c r="F106" s="28" t="s">
        <v>184</v>
      </c>
      <c r="G106" s="29">
        <v>12</v>
      </c>
      <c r="H106" s="28">
        <v>0</v>
      </c>
      <c r="I106" s="30">
        <f>ROUND(G106*H106,P4)</f>
        <v>0</v>
      </c>
      <c r="L106" s="31">
        <v>0</v>
      </c>
      <c r="M106" s="24">
        <f>ROUND(G106*L106,P4)</f>
        <v>0</v>
      </c>
      <c r="N106" s="25" t="s">
        <v>1975</v>
      </c>
      <c r="O106" s="32">
        <f>M106*AA106</f>
        <v>0</v>
      </c>
      <c r="P106" s="1">
        <v>3</v>
      </c>
      <c r="AA106" s="1">
        <f>IF(P106=1,$O$3,IF(P106=2,$O$4,$O$5))</f>
        <v>0</v>
      </c>
    </row>
    <row r="107">
      <c r="A107" s="1" t="s">
        <v>171</v>
      </c>
      <c r="E107" s="27" t="s">
        <v>1995</v>
      </c>
    </row>
    <row r="108">
      <c r="A108" s="1" t="s">
        <v>172</v>
      </c>
    </row>
    <row r="109">
      <c r="A109" s="1" t="s">
        <v>173</v>
      </c>
      <c r="E109" s="27" t="s">
        <v>167</v>
      </c>
    </row>
    <row r="110">
      <c r="A110" s="1" t="s">
        <v>165</v>
      </c>
      <c r="B110" s="1">
        <v>25</v>
      </c>
      <c r="C110" s="26" t="s">
        <v>1996</v>
      </c>
      <c r="D110" t="s">
        <v>167</v>
      </c>
      <c r="E110" s="27" t="s">
        <v>1997</v>
      </c>
      <c r="F110" s="28" t="s">
        <v>1998</v>
      </c>
      <c r="G110" s="29">
        <v>10</v>
      </c>
      <c r="H110" s="28">
        <v>0</v>
      </c>
      <c r="I110" s="30">
        <f>ROUND(G110*H110,P4)</f>
        <v>0</v>
      </c>
      <c r="L110" s="31">
        <v>0</v>
      </c>
      <c r="M110" s="24">
        <f>ROUND(G110*L110,P4)</f>
        <v>0</v>
      </c>
      <c r="N110" s="25" t="s">
        <v>1975</v>
      </c>
      <c r="O110" s="32">
        <f>M110*AA110</f>
        <v>0</v>
      </c>
      <c r="P110" s="1">
        <v>3</v>
      </c>
      <c r="AA110" s="1">
        <f>IF(P110=1,$O$3,IF(P110=2,$O$4,$O$5))</f>
        <v>0</v>
      </c>
    </row>
    <row r="111">
      <c r="A111" s="1" t="s">
        <v>171</v>
      </c>
      <c r="E111" s="27" t="s">
        <v>1997</v>
      </c>
    </row>
    <row r="112">
      <c r="A112" s="1" t="s">
        <v>172</v>
      </c>
    </row>
    <row r="113">
      <c r="A113" s="1" t="s">
        <v>173</v>
      </c>
      <c r="E113" s="27" t="s">
        <v>167</v>
      </c>
    </row>
    <row r="114">
      <c r="A114" s="1" t="s">
        <v>165</v>
      </c>
      <c r="B114" s="1">
        <v>26</v>
      </c>
      <c r="C114" s="26" t="s">
        <v>1999</v>
      </c>
      <c r="D114" t="s">
        <v>167</v>
      </c>
      <c r="E114" s="27" t="s">
        <v>2000</v>
      </c>
      <c r="F114" s="28" t="s">
        <v>1998</v>
      </c>
      <c r="G114" s="29">
        <v>10</v>
      </c>
      <c r="H114" s="28">
        <v>0</v>
      </c>
      <c r="I114" s="30">
        <f>ROUND(G114*H114,P4)</f>
        <v>0</v>
      </c>
      <c r="L114" s="31">
        <v>0</v>
      </c>
      <c r="M114" s="24">
        <f>ROUND(G114*L114,P4)</f>
        <v>0</v>
      </c>
      <c r="N114" s="25" t="s">
        <v>1975</v>
      </c>
      <c r="O114" s="32">
        <f>M114*AA114</f>
        <v>0</v>
      </c>
      <c r="P114" s="1">
        <v>3</v>
      </c>
      <c r="AA114" s="1">
        <f>IF(P114=1,$O$3,IF(P114=2,$O$4,$O$5))</f>
        <v>0</v>
      </c>
    </row>
    <row r="115">
      <c r="A115" s="1" t="s">
        <v>171</v>
      </c>
      <c r="E115" s="27" t="s">
        <v>2000</v>
      </c>
    </row>
    <row r="116">
      <c r="A116" s="1" t="s">
        <v>172</v>
      </c>
    </row>
    <row r="117">
      <c r="A117" s="1" t="s">
        <v>173</v>
      </c>
      <c r="E117" s="27" t="s">
        <v>167</v>
      </c>
    </row>
    <row r="118">
      <c r="A118" s="1" t="s">
        <v>165</v>
      </c>
      <c r="B118" s="1">
        <v>27</v>
      </c>
      <c r="C118" s="26" t="s">
        <v>2001</v>
      </c>
      <c r="D118" t="s">
        <v>167</v>
      </c>
      <c r="E118" s="27" t="s">
        <v>2002</v>
      </c>
      <c r="F118" s="28" t="s">
        <v>192</v>
      </c>
      <c r="G118" s="29">
        <v>2900</v>
      </c>
      <c r="H118" s="28">
        <v>0</v>
      </c>
      <c r="I118" s="30">
        <f>ROUND(G118*H118,P4)</f>
        <v>0</v>
      </c>
      <c r="L118" s="31">
        <v>0</v>
      </c>
      <c r="M118" s="24">
        <f>ROUND(G118*L118,P4)</f>
        <v>0</v>
      </c>
      <c r="N118" s="25" t="s">
        <v>1975</v>
      </c>
      <c r="O118" s="32">
        <f>M118*AA118</f>
        <v>0</v>
      </c>
      <c r="P118" s="1">
        <v>3</v>
      </c>
      <c r="AA118" s="1">
        <f>IF(P118=1,$O$3,IF(P118=2,$O$4,$O$5))</f>
        <v>0</v>
      </c>
    </row>
    <row r="119">
      <c r="A119" s="1" t="s">
        <v>171</v>
      </c>
      <c r="E119" s="27" t="s">
        <v>2002</v>
      </c>
    </row>
    <row r="120">
      <c r="A120" s="1" t="s">
        <v>172</v>
      </c>
    </row>
    <row r="121">
      <c r="A121" s="1" t="s">
        <v>173</v>
      </c>
      <c r="E121" s="27" t="s">
        <v>167</v>
      </c>
    </row>
    <row r="122">
      <c r="A122" s="1" t="s">
        <v>165</v>
      </c>
      <c r="B122" s="1">
        <v>1</v>
      </c>
      <c r="C122" s="26" t="s">
        <v>2009</v>
      </c>
      <c r="D122" t="s">
        <v>167</v>
      </c>
      <c r="E122" s="27" t="s">
        <v>2010</v>
      </c>
      <c r="F122" s="28" t="s">
        <v>201</v>
      </c>
      <c r="G122" s="29">
        <v>1</v>
      </c>
      <c r="H122" s="28">
        <v>0</v>
      </c>
      <c r="I122" s="30">
        <f>ROUND(G122*H122,P4)</f>
        <v>0</v>
      </c>
      <c r="L122" s="31">
        <v>0</v>
      </c>
      <c r="M122" s="24">
        <f>ROUND(G122*L122,P4)</f>
        <v>0</v>
      </c>
      <c r="N122" s="25" t="s">
        <v>1975</v>
      </c>
      <c r="O122" s="32">
        <f>M122*AA122</f>
        <v>0</v>
      </c>
      <c r="P122" s="1">
        <v>3</v>
      </c>
      <c r="AA122" s="1">
        <f>IF(P122=1,$O$3,IF(P122=2,$O$4,$O$5))</f>
        <v>0</v>
      </c>
    </row>
    <row r="123">
      <c r="A123" s="1" t="s">
        <v>171</v>
      </c>
      <c r="E123" s="27" t="s">
        <v>2010</v>
      </c>
    </row>
    <row r="124">
      <c r="A124" s="1" t="s">
        <v>172</v>
      </c>
    </row>
    <row r="125">
      <c r="A125" s="1" t="s">
        <v>173</v>
      </c>
      <c r="E125" s="27" t="s">
        <v>167</v>
      </c>
    </row>
    <row r="126" ht="25.5">
      <c r="A126" s="1" t="s">
        <v>165</v>
      </c>
      <c r="B126" s="1">
        <v>2</v>
      </c>
      <c r="C126" s="26" t="s">
        <v>2011</v>
      </c>
      <c r="D126" t="s">
        <v>167</v>
      </c>
      <c r="E126" s="27" t="s">
        <v>2012</v>
      </c>
      <c r="F126" s="28" t="s">
        <v>201</v>
      </c>
      <c r="G126" s="29">
        <v>3</v>
      </c>
      <c r="H126" s="28">
        <v>0</v>
      </c>
      <c r="I126" s="30">
        <f>ROUND(G126*H126,P4)</f>
        <v>0</v>
      </c>
      <c r="L126" s="31">
        <v>0</v>
      </c>
      <c r="M126" s="24">
        <f>ROUND(G126*L126,P4)</f>
        <v>0</v>
      </c>
      <c r="N126" s="25" t="s">
        <v>1975</v>
      </c>
      <c r="O126" s="32">
        <f>M126*AA126</f>
        <v>0</v>
      </c>
      <c r="P126" s="1">
        <v>3</v>
      </c>
      <c r="AA126" s="1">
        <f>IF(P126=1,$O$3,IF(P126=2,$O$4,$O$5))</f>
        <v>0</v>
      </c>
    </row>
    <row r="127" ht="25.5">
      <c r="A127" s="1" t="s">
        <v>171</v>
      </c>
      <c r="E127" s="27" t="s">
        <v>2012</v>
      </c>
    </row>
    <row r="128">
      <c r="A128" s="1" t="s">
        <v>172</v>
      </c>
    </row>
    <row r="129">
      <c r="A129" s="1" t="s">
        <v>173</v>
      </c>
      <c r="E129" s="27" t="s">
        <v>167</v>
      </c>
    </row>
    <row r="130" ht="25.5">
      <c r="A130" s="1" t="s">
        <v>165</v>
      </c>
      <c r="B130" s="1">
        <v>3</v>
      </c>
      <c r="C130" s="26" t="s">
        <v>2013</v>
      </c>
      <c r="D130" t="s">
        <v>167</v>
      </c>
      <c r="E130" s="27" t="s">
        <v>2014</v>
      </c>
      <c r="F130" s="28" t="s">
        <v>201</v>
      </c>
      <c r="G130" s="29">
        <v>2</v>
      </c>
      <c r="H130" s="28">
        <v>0</v>
      </c>
      <c r="I130" s="30">
        <f>ROUND(G130*H130,P4)</f>
        <v>0</v>
      </c>
      <c r="L130" s="31">
        <v>0</v>
      </c>
      <c r="M130" s="24">
        <f>ROUND(G130*L130,P4)</f>
        <v>0</v>
      </c>
      <c r="N130" s="25" t="s">
        <v>1975</v>
      </c>
      <c r="O130" s="32">
        <f>M130*AA130</f>
        <v>0</v>
      </c>
      <c r="P130" s="1">
        <v>3</v>
      </c>
      <c r="AA130" s="1">
        <f>IF(P130=1,$O$3,IF(P130=2,$O$4,$O$5))</f>
        <v>0</v>
      </c>
    </row>
    <row r="131" ht="25.5">
      <c r="A131" s="1" t="s">
        <v>171</v>
      </c>
      <c r="E131" s="27" t="s">
        <v>2014</v>
      </c>
    </row>
    <row r="132">
      <c r="A132" s="1" t="s">
        <v>172</v>
      </c>
    </row>
    <row r="133">
      <c r="A133" s="1" t="s">
        <v>173</v>
      </c>
      <c r="E133" s="27" t="s">
        <v>167</v>
      </c>
    </row>
    <row r="134">
      <c r="A134" s="1" t="s">
        <v>165</v>
      </c>
      <c r="B134" s="1">
        <v>4</v>
      </c>
      <c r="C134" s="26" t="s">
        <v>2015</v>
      </c>
      <c r="D134" t="s">
        <v>167</v>
      </c>
      <c r="E134" s="27" t="s">
        <v>2016</v>
      </c>
      <c r="F134" s="28" t="s">
        <v>201</v>
      </c>
      <c r="G134" s="29">
        <v>5</v>
      </c>
      <c r="H134" s="28">
        <v>0</v>
      </c>
      <c r="I134" s="30">
        <f>ROUND(G134*H134,P4)</f>
        <v>0</v>
      </c>
      <c r="L134" s="31">
        <v>0</v>
      </c>
      <c r="M134" s="24">
        <f>ROUND(G134*L134,P4)</f>
        <v>0</v>
      </c>
      <c r="N134" s="25" t="s">
        <v>1975</v>
      </c>
      <c r="O134" s="32">
        <f>M134*AA134</f>
        <v>0</v>
      </c>
      <c r="P134" s="1">
        <v>3</v>
      </c>
      <c r="AA134" s="1">
        <f>IF(P134=1,$O$3,IF(P134=2,$O$4,$O$5))</f>
        <v>0</v>
      </c>
    </row>
    <row r="135">
      <c r="A135" s="1" t="s">
        <v>171</v>
      </c>
      <c r="E135" s="27" t="s">
        <v>2016</v>
      </c>
    </row>
    <row r="136">
      <c r="A136" s="1" t="s">
        <v>172</v>
      </c>
    </row>
    <row r="137">
      <c r="A137" s="1" t="s">
        <v>173</v>
      </c>
      <c r="E137" s="27" t="s">
        <v>167</v>
      </c>
    </row>
    <row r="138">
      <c r="A138" s="1" t="s">
        <v>165</v>
      </c>
      <c r="B138" s="1">
        <v>5</v>
      </c>
      <c r="C138" s="26" t="s">
        <v>2017</v>
      </c>
      <c r="D138" t="s">
        <v>167</v>
      </c>
      <c r="E138" s="27" t="s">
        <v>2018</v>
      </c>
      <c r="F138" s="28" t="s">
        <v>201</v>
      </c>
      <c r="G138" s="29">
        <v>10</v>
      </c>
      <c r="H138" s="28">
        <v>0</v>
      </c>
      <c r="I138" s="30">
        <f>ROUND(G138*H138,P4)</f>
        <v>0</v>
      </c>
      <c r="L138" s="31">
        <v>0</v>
      </c>
      <c r="M138" s="24">
        <f>ROUND(G138*L138,P4)</f>
        <v>0</v>
      </c>
      <c r="N138" s="25" t="s">
        <v>1975</v>
      </c>
      <c r="O138" s="32">
        <f>M138*AA138</f>
        <v>0</v>
      </c>
      <c r="P138" s="1">
        <v>3</v>
      </c>
      <c r="AA138" s="1">
        <f>IF(P138=1,$O$3,IF(P138=2,$O$4,$O$5))</f>
        <v>0</v>
      </c>
    </row>
    <row r="139">
      <c r="A139" s="1" t="s">
        <v>171</v>
      </c>
      <c r="E139" s="27" t="s">
        <v>2018</v>
      </c>
    </row>
    <row r="140">
      <c r="A140" s="1" t="s">
        <v>172</v>
      </c>
    </row>
    <row r="141">
      <c r="A141" s="1" t="s">
        <v>173</v>
      </c>
      <c r="E141" s="27" t="s">
        <v>167</v>
      </c>
    </row>
    <row r="142">
      <c r="A142" s="1" t="s">
        <v>165</v>
      </c>
      <c r="B142" s="1">
        <v>6</v>
      </c>
      <c r="C142" s="26" t="s">
        <v>2019</v>
      </c>
      <c r="D142" t="s">
        <v>167</v>
      </c>
      <c r="E142" s="27" t="s">
        <v>2020</v>
      </c>
      <c r="F142" s="28" t="s">
        <v>201</v>
      </c>
      <c r="G142" s="29">
        <v>10</v>
      </c>
      <c r="H142" s="28">
        <v>0</v>
      </c>
      <c r="I142" s="30">
        <f>ROUND(G142*H142,P4)</f>
        <v>0</v>
      </c>
      <c r="L142" s="31">
        <v>0</v>
      </c>
      <c r="M142" s="24">
        <f>ROUND(G142*L142,P4)</f>
        <v>0</v>
      </c>
      <c r="N142" s="25" t="s">
        <v>1975</v>
      </c>
      <c r="O142" s="32">
        <f>M142*AA142</f>
        <v>0</v>
      </c>
      <c r="P142" s="1">
        <v>3</v>
      </c>
      <c r="AA142" s="1">
        <f>IF(P142=1,$O$3,IF(P142=2,$O$4,$O$5))</f>
        <v>0</v>
      </c>
    </row>
    <row r="143">
      <c r="A143" s="1" t="s">
        <v>171</v>
      </c>
      <c r="E143" s="27" t="s">
        <v>2020</v>
      </c>
    </row>
    <row r="144">
      <c r="A144" s="1" t="s">
        <v>172</v>
      </c>
    </row>
    <row r="145">
      <c r="A145" s="1" t="s">
        <v>173</v>
      </c>
      <c r="E145" s="27" t="s">
        <v>167</v>
      </c>
    </row>
    <row r="146">
      <c r="A146" s="1" t="s">
        <v>165</v>
      </c>
      <c r="B146" s="1">
        <v>7</v>
      </c>
      <c r="C146" s="26" t="s">
        <v>2021</v>
      </c>
      <c r="D146" t="s">
        <v>167</v>
      </c>
      <c r="E146" s="27" t="s">
        <v>2022</v>
      </c>
      <c r="F146" s="28" t="s">
        <v>201</v>
      </c>
      <c r="G146" s="29">
        <v>7</v>
      </c>
      <c r="H146" s="28">
        <v>0</v>
      </c>
      <c r="I146" s="30">
        <f>ROUND(G146*H146,P4)</f>
        <v>0</v>
      </c>
      <c r="L146" s="31">
        <v>0</v>
      </c>
      <c r="M146" s="24">
        <f>ROUND(G146*L146,P4)</f>
        <v>0</v>
      </c>
      <c r="N146" s="25" t="s">
        <v>1975</v>
      </c>
      <c r="O146" s="32">
        <f>M146*AA146</f>
        <v>0</v>
      </c>
      <c r="P146" s="1">
        <v>3</v>
      </c>
      <c r="AA146" s="1">
        <f>IF(P146=1,$O$3,IF(P146=2,$O$4,$O$5))</f>
        <v>0</v>
      </c>
    </row>
    <row r="147">
      <c r="A147" s="1" t="s">
        <v>171</v>
      </c>
      <c r="E147" s="27" t="s">
        <v>2022</v>
      </c>
    </row>
    <row r="148">
      <c r="A148" s="1" t="s">
        <v>172</v>
      </c>
    </row>
    <row r="149">
      <c r="A149" s="1" t="s">
        <v>173</v>
      </c>
      <c r="E149" s="27" t="s">
        <v>167</v>
      </c>
    </row>
    <row r="150">
      <c r="A150" s="1" t="s">
        <v>165</v>
      </c>
      <c r="B150" s="1">
        <v>8</v>
      </c>
      <c r="C150" s="26" t="s">
        <v>2023</v>
      </c>
      <c r="D150" t="s">
        <v>167</v>
      </c>
      <c r="E150" s="27" t="s">
        <v>2024</v>
      </c>
      <c r="F150" s="28" t="s">
        <v>201</v>
      </c>
      <c r="G150" s="29">
        <v>3</v>
      </c>
      <c r="H150" s="28">
        <v>0</v>
      </c>
      <c r="I150" s="30">
        <f>ROUND(G150*H150,P4)</f>
        <v>0</v>
      </c>
      <c r="L150" s="31">
        <v>0</v>
      </c>
      <c r="M150" s="24">
        <f>ROUND(G150*L150,P4)</f>
        <v>0</v>
      </c>
      <c r="N150" s="25" t="s">
        <v>1975</v>
      </c>
      <c r="O150" s="32">
        <f>M150*AA150</f>
        <v>0</v>
      </c>
      <c r="P150" s="1">
        <v>3</v>
      </c>
      <c r="AA150" s="1">
        <f>IF(P150=1,$O$3,IF(P150=2,$O$4,$O$5))</f>
        <v>0</v>
      </c>
    </row>
    <row r="151">
      <c r="A151" s="1" t="s">
        <v>171</v>
      </c>
      <c r="E151" s="27" t="s">
        <v>2024</v>
      </c>
    </row>
    <row r="152">
      <c r="A152" s="1" t="s">
        <v>172</v>
      </c>
    </row>
    <row r="153">
      <c r="A153" s="1" t="s">
        <v>173</v>
      </c>
      <c r="E153" s="27" t="s">
        <v>167</v>
      </c>
    </row>
    <row r="154">
      <c r="A154" s="1" t="s">
        <v>165</v>
      </c>
      <c r="B154" s="1">
        <v>9</v>
      </c>
      <c r="C154" s="26" t="s">
        <v>2025</v>
      </c>
      <c r="D154" t="s">
        <v>167</v>
      </c>
      <c r="E154" s="27" t="s">
        <v>2026</v>
      </c>
      <c r="F154" s="28" t="s">
        <v>201</v>
      </c>
      <c r="G154" s="29">
        <v>10</v>
      </c>
      <c r="H154" s="28">
        <v>0</v>
      </c>
      <c r="I154" s="30">
        <f>ROUND(G154*H154,P4)</f>
        <v>0</v>
      </c>
      <c r="L154" s="31">
        <v>0</v>
      </c>
      <c r="M154" s="24">
        <f>ROUND(G154*L154,P4)</f>
        <v>0</v>
      </c>
      <c r="N154" s="25" t="s">
        <v>1975</v>
      </c>
      <c r="O154" s="32">
        <f>M154*AA154</f>
        <v>0</v>
      </c>
      <c r="P154" s="1">
        <v>3</v>
      </c>
      <c r="AA154" s="1">
        <f>IF(P154=1,$O$3,IF(P154=2,$O$4,$O$5))</f>
        <v>0</v>
      </c>
    </row>
    <row r="155">
      <c r="A155" s="1" t="s">
        <v>171</v>
      </c>
      <c r="E155" s="27" t="s">
        <v>2026</v>
      </c>
    </row>
    <row r="156">
      <c r="A156" s="1" t="s">
        <v>172</v>
      </c>
    </row>
    <row r="157">
      <c r="A157" s="1" t="s">
        <v>173</v>
      </c>
      <c r="E157" s="27" t="s">
        <v>167</v>
      </c>
    </row>
    <row r="158">
      <c r="A158" s="1" t="s">
        <v>165</v>
      </c>
      <c r="B158" s="1">
        <v>10</v>
      </c>
      <c r="C158" s="26" t="s">
        <v>2027</v>
      </c>
      <c r="D158" t="s">
        <v>167</v>
      </c>
      <c r="E158" s="27" t="s">
        <v>2028</v>
      </c>
      <c r="F158" s="28" t="s">
        <v>201</v>
      </c>
      <c r="G158" s="29">
        <v>7</v>
      </c>
      <c r="H158" s="28">
        <v>0</v>
      </c>
      <c r="I158" s="30">
        <f>ROUND(G158*H158,P4)</f>
        <v>0</v>
      </c>
      <c r="L158" s="31">
        <v>0</v>
      </c>
      <c r="M158" s="24">
        <f>ROUND(G158*L158,P4)</f>
        <v>0</v>
      </c>
      <c r="N158" s="25" t="s">
        <v>1975</v>
      </c>
      <c r="O158" s="32">
        <f>M158*AA158</f>
        <v>0</v>
      </c>
      <c r="P158" s="1">
        <v>3</v>
      </c>
      <c r="AA158" s="1">
        <f>IF(P158=1,$O$3,IF(P158=2,$O$4,$O$5))</f>
        <v>0</v>
      </c>
    </row>
    <row r="159">
      <c r="A159" s="1" t="s">
        <v>171</v>
      </c>
      <c r="E159" s="27" t="s">
        <v>2028</v>
      </c>
    </row>
    <row r="160">
      <c r="A160" s="1" t="s">
        <v>172</v>
      </c>
    </row>
    <row r="161">
      <c r="A161" s="1" t="s">
        <v>173</v>
      </c>
      <c r="E161" s="27" t="s">
        <v>167</v>
      </c>
    </row>
    <row r="162">
      <c r="A162" s="1" t="s">
        <v>165</v>
      </c>
      <c r="B162" s="1">
        <v>11</v>
      </c>
      <c r="C162" s="26" t="s">
        <v>2029</v>
      </c>
      <c r="D162" t="s">
        <v>167</v>
      </c>
      <c r="E162" s="27" t="s">
        <v>2030</v>
      </c>
      <c r="F162" s="28" t="s">
        <v>201</v>
      </c>
      <c r="G162" s="29">
        <v>7</v>
      </c>
      <c r="H162" s="28">
        <v>0</v>
      </c>
      <c r="I162" s="30">
        <f>ROUND(G162*H162,P4)</f>
        <v>0</v>
      </c>
      <c r="L162" s="31">
        <v>0</v>
      </c>
      <c r="M162" s="24">
        <f>ROUND(G162*L162,P4)</f>
        <v>0</v>
      </c>
      <c r="N162" s="25" t="s">
        <v>1975</v>
      </c>
      <c r="O162" s="32">
        <f>M162*AA162</f>
        <v>0</v>
      </c>
      <c r="P162" s="1">
        <v>3</v>
      </c>
      <c r="AA162" s="1">
        <f>IF(P162=1,$O$3,IF(P162=2,$O$4,$O$5))</f>
        <v>0</v>
      </c>
    </row>
    <row r="163">
      <c r="A163" s="1" t="s">
        <v>171</v>
      </c>
      <c r="E163" s="27" t="s">
        <v>2030</v>
      </c>
    </row>
    <row r="164">
      <c r="A164" s="1" t="s">
        <v>172</v>
      </c>
    </row>
    <row r="165">
      <c r="A165" s="1" t="s">
        <v>173</v>
      </c>
      <c r="E165" s="27" t="s">
        <v>167</v>
      </c>
    </row>
    <row r="166">
      <c r="A166" s="1" t="s">
        <v>165</v>
      </c>
      <c r="B166" s="1">
        <v>12</v>
      </c>
      <c r="C166" s="26" t="s">
        <v>2031</v>
      </c>
      <c r="D166" t="s">
        <v>167</v>
      </c>
      <c r="E166" s="27" t="s">
        <v>2032</v>
      </c>
      <c r="F166" s="28" t="s">
        <v>201</v>
      </c>
      <c r="G166" s="29">
        <v>8</v>
      </c>
      <c r="H166" s="28">
        <v>0</v>
      </c>
      <c r="I166" s="30">
        <f>ROUND(G166*H166,P4)</f>
        <v>0</v>
      </c>
      <c r="L166" s="31">
        <v>0</v>
      </c>
      <c r="M166" s="24">
        <f>ROUND(G166*L166,P4)</f>
        <v>0</v>
      </c>
      <c r="N166" s="25" t="s">
        <v>1975</v>
      </c>
      <c r="O166" s="32">
        <f>M166*AA166</f>
        <v>0</v>
      </c>
      <c r="P166" s="1">
        <v>3</v>
      </c>
      <c r="AA166" s="1">
        <f>IF(P166=1,$O$3,IF(P166=2,$O$4,$O$5))</f>
        <v>0</v>
      </c>
    </row>
    <row r="167">
      <c r="A167" s="1" t="s">
        <v>171</v>
      </c>
      <c r="E167" s="27" t="s">
        <v>2032</v>
      </c>
    </row>
    <row r="168">
      <c r="A168" s="1" t="s">
        <v>172</v>
      </c>
    </row>
    <row r="169">
      <c r="A169" s="1" t="s">
        <v>173</v>
      </c>
      <c r="E169" s="27" t="s">
        <v>167</v>
      </c>
    </row>
    <row r="170">
      <c r="A170" s="1" t="s">
        <v>165</v>
      </c>
      <c r="B170" s="1">
        <v>13</v>
      </c>
      <c r="C170" s="26" t="s">
        <v>2033</v>
      </c>
      <c r="D170" t="s">
        <v>167</v>
      </c>
      <c r="E170" s="27" t="s">
        <v>2034</v>
      </c>
      <c r="F170" s="28" t="s">
        <v>201</v>
      </c>
      <c r="G170" s="29">
        <v>8</v>
      </c>
      <c r="H170" s="28">
        <v>0</v>
      </c>
      <c r="I170" s="30">
        <f>ROUND(G170*H170,P4)</f>
        <v>0</v>
      </c>
      <c r="L170" s="31">
        <v>0</v>
      </c>
      <c r="M170" s="24">
        <f>ROUND(G170*L170,P4)</f>
        <v>0</v>
      </c>
      <c r="N170" s="25" t="s">
        <v>1975</v>
      </c>
      <c r="O170" s="32">
        <f>M170*AA170</f>
        <v>0</v>
      </c>
      <c r="P170" s="1">
        <v>3</v>
      </c>
      <c r="AA170" s="1">
        <f>IF(P170=1,$O$3,IF(P170=2,$O$4,$O$5))</f>
        <v>0</v>
      </c>
    </row>
    <row r="171">
      <c r="A171" s="1" t="s">
        <v>171</v>
      </c>
      <c r="E171" s="27" t="s">
        <v>2034</v>
      </c>
    </row>
    <row r="172">
      <c r="A172" s="1" t="s">
        <v>172</v>
      </c>
    </row>
    <row r="173">
      <c r="A173" s="1" t="s">
        <v>173</v>
      </c>
      <c r="E173" s="27" t="s">
        <v>167</v>
      </c>
    </row>
    <row r="174">
      <c r="A174" s="1" t="s">
        <v>165</v>
      </c>
      <c r="B174" s="1">
        <v>14</v>
      </c>
      <c r="C174" s="26" t="s">
        <v>2041</v>
      </c>
      <c r="D174" t="s">
        <v>167</v>
      </c>
      <c r="E174" s="27" t="s">
        <v>2042</v>
      </c>
      <c r="F174" s="28" t="s">
        <v>201</v>
      </c>
      <c r="G174" s="29">
        <v>4</v>
      </c>
      <c r="H174" s="28">
        <v>0</v>
      </c>
      <c r="I174" s="30">
        <f>ROUND(G174*H174,P4)</f>
        <v>0</v>
      </c>
      <c r="L174" s="31">
        <v>0</v>
      </c>
      <c r="M174" s="24">
        <f>ROUND(G174*L174,P4)</f>
        <v>0</v>
      </c>
      <c r="N174" s="25" t="s">
        <v>1975</v>
      </c>
      <c r="O174" s="32">
        <f>M174*AA174</f>
        <v>0</v>
      </c>
      <c r="P174" s="1">
        <v>3</v>
      </c>
      <c r="AA174" s="1">
        <f>IF(P174=1,$O$3,IF(P174=2,$O$4,$O$5))</f>
        <v>0</v>
      </c>
    </row>
    <row r="175">
      <c r="A175" s="1" t="s">
        <v>171</v>
      </c>
      <c r="E175" s="27" t="s">
        <v>2042</v>
      </c>
    </row>
    <row r="176">
      <c r="A176" s="1" t="s">
        <v>172</v>
      </c>
    </row>
    <row r="177">
      <c r="A177" s="1" t="s">
        <v>173</v>
      </c>
      <c r="E177" s="27" t="s">
        <v>167</v>
      </c>
    </row>
    <row r="178">
      <c r="A178" s="1" t="s">
        <v>165</v>
      </c>
      <c r="B178" s="1">
        <v>15</v>
      </c>
      <c r="C178" s="26" t="s">
        <v>2043</v>
      </c>
      <c r="D178" t="s">
        <v>167</v>
      </c>
      <c r="E178" s="27" t="s">
        <v>2044</v>
      </c>
      <c r="F178" s="28" t="s">
        <v>201</v>
      </c>
      <c r="G178" s="29">
        <v>4</v>
      </c>
      <c r="H178" s="28">
        <v>0</v>
      </c>
      <c r="I178" s="30">
        <f>ROUND(G178*H178,P4)</f>
        <v>0</v>
      </c>
      <c r="L178" s="31">
        <v>0</v>
      </c>
      <c r="M178" s="24">
        <f>ROUND(G178*L178,P4)</f>
        <v>0</v>
      </c>
      <c r="N178" s="25" t="s">
        <v>1975</v>
      </c>
      <c r="O178" s="32">
        <f>M178*AA178</f>
        <v>0</v>
      </c>
      <c r="P178" s="1">
        <v>3</v>
      </c>
      <c r="AA178" s="1">
        <f>IF(P178=1,$O$3,IF(P178=2,$O$4,$O$5))</f>
        <v>0</v>
      </c>
    </row>
    <row r="179">
      <c r="A179" s="1" t="s">
        <v>171</v>
      </c>
      <c r="E179" s="27" t="s">
        <v>2044</v>
      </c>
    </row>
    <row r="180">
      <c r="A180" s="1" t="s">
        <v>172</v>
      </c>
    </row>
    <row r="181">
      <c r="A181" s="1" t="s">
        <v>173</v>
      </c>
      <c r="E181" s="27" t="s">
        <v>167</v>
      </c>
    </row>
    <row r="182">
      <c r="A182" s="1" t="s">
        <v>165</v>
      </c>
      <c r="B182" s="1">
        <v>16</v>
      </c>
      <c r="C182" s="26" t="s">
        <v>2045</v>
      </c>
      <c r="D182" t="s">
        <v>167</v>
      </c>
      <c r="E182" s="27" t="s">
        <v>2046</v>
      </c>
      <c r="F182" s="28" t="s">
        <v>201</v>
      </c>
      <c r="G182" s="29">
        <v>2</v>
      </c>
      <c r="H182" s="28">
        <v>0</v>
      </c>
      <c r="I182" s="30">
        <f>ROUND(G182*H182,P4)</f>
        <v>0</v>
      </c>
      <c r="L182" s="31">
        <v>0</v>
      </c>
      <c r="M182" s="24">
        <f>ROUND(G182*L182,P4)</f>
        <v>0</v>
      </c>
      <c r="N182" s="25" t="s">
        <v>1975</v>
      </c>
      <c r="O182" s="32">
        <f>M182*AA182</f>
        <v>0</v>
      </c>
      <c r="P182" s="1">
        <v>3</v>
      </c>
      <c r="AA182" s="1">
        <f>IF(P182=1,$O$3,IF(P182=2,$O$4,$O$5))</f>
        <v>0</v>
      </c>
    </row>
    <row r="183">
      <c r="A183" s="1" t="s">
        <v>171</v>
      </c>
      <c r="E183" s="27" t="s">
        <v>2046</v>
      </c>
    </row>
    <row r="184">
      <c r="A184" s="1" t="s">
        <v>172</v>
      </c>
    </row>
    <row r="185">
      <c r="A185" s="1" t="s">
        <v>173</v>
      </c>
      <c r="E185" s="27" t="s">
        <v>167</v>
      </c>
    </row>
    <row r="186">
      <c r="A186" s="1" t="s">
        <v>165</v>
      </c>
      <c r="B186" s="1">
        <v>17</v>
      </c>
      <c r="C186" s="26" t="s">
        <v>2047</v>
      </c>
      <c r="D186" t="s">
        <v>167</v>
      </c>
      <c r="E186" s="27" t="s">
        <v>2048</v>
      </c>
      <c r="F186" s="28" t="s">
        <v>201</v>
      </c>
      <c r="G186" s="29">
        <v>2</v>
      </c>
      <c r="H186" s="28">
        <v>0</v>
      </c>
      <c r="I186" s="30">
        <f>ROUND(G186*H186,P4)</f>
        <v>0</v>
      </c>
      <c r="L186" s="31">
        <v>0</v>
      </c>
      <c r="M186" s="24">
        <f>ROUND(G186*L186,P4)</f>
        <v>0</v>
      </c>
      <c r="N186" s="25" t="s">
        <v>1975</v>
      </c>
      <c r="O186" s="32">
        <f>M186*AA186</f>
        <v>0</v>
      </c>
      <c r="P186" s="1">
        <v>3</v>
      </c>
      <c r="AA186" s="1">
        <f>IF(P186=1,$O$3,IF(P186=2,$O$4,$O$5))</f>
        <v>0</v>
      </c>
    </row>
    <row r="187">
      <c r="A187" s="1" t="s">
        <v>171</v>
      </c>
      <c r="E187" s="27" t="s">
        <v>2048</v>
      </c>
    </row>
    <row r="188">
      <c r="A188" s="1" t="s">
        <v>172</v>
      </c>
    </row>
    <row r="189">
      <c r="A189" s="1" t="s">
        <v>173</v>
      </c>
      <c r="E189" s="27" t="s">
        <v>167</v>
      </c>
    </row>
    <row r="190">
      <c r="A190" s="1" t="s">
        <v>165</v>
      </c>
      <c r="B190" s="1">
        <v>18</v>
      </c>
      <c r="C190" s="26" t="s">
        <v>2049</v>
      </c>
      <c r="D190" t="s">
        <v>167</v>
      </c>
      <c r="E190" s="27" t="s">
        <v>2050</v>
      </c>
      <c r="F190" s="28" t="s">
        <v>184</v>
      </c>
      <c r="G190" s="29">
        <v>8</v>
      </c>
      <c r="H190" s="28">
        <v>0</v>
      </c>
      <c r="I190" s="30">
        <f>ROUND(G190*H190,P4)</f>
        <v>0</v>
      </c>
      <c r="L190" s="31">
        <v>0</v>
      </c>
      <c r="M190" s="24">
        <f>ROUND(G190*L190,P4)</f>
        <v>0</v>
      </c>
      <c r="N190" s="25" t="s">
        <v>1975</v>
      </c>
      <c r="O190" s="32">
        <f>M190*AA190</f>
        <v>0</v>
      </c>
      <c r="P190" s="1">
        <v>3</v>
      </c>
      <c r="AA190" s="1">
        <f>IF(P190=1,$O$3,IF(P190=2,$O$4,$O$5))</f>
        <v>0</v>
      </c>
    </row>
    <row r="191">
      <c r="A191" s="1" t="s">
        <v>171</v>
      </c>
      <c r="E191" s="27" t="s">
        <v>2050</v>
      </c>
    </row>
    <row r="192">
      <c r="A192" s="1" t="s">
        <v>172</v>
      </c>
    </row>
    <row r="193">
      <c r="A193" s="1" t="s">
        <v>173</v>
      </c>
      <c r="E193" s="27" t="s">
        <v>167</v>
      </c>
    </row>
    <row r="194" ht="25.5">
      <c r="A194" s="1" t="s">
        <v>165</v>
      </c>
      <c r="B194" s="1">
        <v>19</v>
      </c>
      <c r="C194" s="26" t="s">
        <v>2051</v>
      </c>
      <c r="D194" t="s">
        <v>167</v>
      </c>
      <c r="E194" s="27" t="s">
        <v>2052</v>
      </c>
      <c r="F194" s="28" t="s">
        <v>201</v>
      </c>
      <c r="G194" s="29">
        <v>1</v>
      </c>
      <c r="H194" s="28">
        <v>0</v>
      </c>
      <c r="I194" s="30">
        <f>ROUND(G194*H194,P4)</f>
        <v>0</v>
      </c>
      <c r="L194" s="31">
        <v>0</v>
      </c>
      <c r="M194" s="24">
        <f>ROUND(G194*L194,P4)</f>
        <v>0</v>
      </c>
      <c r="N194" s="25" t="s">
        <v>1975</v>
      </c>
      <c r="O194" s="32">
        <f>M194*AA194</f>
        <v>0</v>
      </c>
      <c r="P194" s="1">
        <v>3</v>
      </c>
      <c r="AA194" s="1">
        <f>IF(P194=1,$O$3,IF(P194=2,$O$4,$O$5))</f>
        <v>0</v>
      </c>
    </row>
    <row r="195" ht="25.5">
      <c r="A195" s="1" t="s">
        <v>171</v>
      </c>
      <c r="E195" s="27" t="s">
        <v>2052</v>
      </c>
    </row>
    <row r="196">
      <c r="A196" s="1" t="s">
        <v>172</v>
      </c>
    </row>
    <row r="197">
      <c r="A197" s="1" t="s">
        <v>173</v>
      </c>
      <c r="E197" s="27" t="s">
        <v>167</v>
      </c>
    </row>
    <row r="198">
      <c r="A198" s="1" t="s">
        <v>165</v>
      </c>
      <c r="B198" s="1">
        <v>20</v>
      </c>
      <c r="C198" s="26" t="s">
        <v>2053</v>
      </c>
      <c r="D198" t="s">
        <v>167</v>
      </c>
      <c r="E198" s="27" t="s">
        <v>2054</v>
      </c>
      <c r="F198" s="28" t="s">
        <v>201</v>
      </c>
      <c r="G198" s="29">
        <v>1</v>
      </c>
      <c r="H198" s="28">
        <v>0</v>
      </c>
      <c r="I198" s="30">
        <f>ROUND(G198*H198,P4)</f>
        <v>0</v>
      </c>
      <c r="L198" s="31">
        <v>0</v>
      </c>
      <c r="M198" s="24">
        <f>ROUND(G198*L198,P4)</f>
        <v>0</v>
      </c>
      <c r="N198" s="25" t="s">
        <v>1975</v>
      </c>
      <c r="O198" s="32">
        <f>M198*AA198</f>
        <v>0</v>
      </c>
      <c r="P198" s="1">
        <v>3</v>
      </c>
      <c r="AA198" s="1">
        <f>IF(P198=1,$O$3,IF(P198=2,$O$4,$O$5))</f>
        <v>0</v>
      </c>
    </row>
    <row r="199">
      <c r="A199" s="1" t="s">
        <v>171</v>
      </c>
      <c r="E199" s="27" t="s">
        <v>2054</v>
      </c>
    </row>
    <row r="200">
      <c r="A200" s="1" t="s">
        <v>172</v>
      </c>
    </row>
    <row r="201">
      <c r="A201" s="1" t="s">
        <v>173</v>
      </c>
      <c r="E201" s="27" t="s">
        <v>167</v>
      </c>
    </row>
    <row r="202">
      <c r="A202" s="1" t="s">
        <v>165</v>
      </c>
      <c r="B202" s="1">
        <v>21</v>
      </c>
      <c r="C202" s="26" t="s">
        <v>2055</v>
      </c>
      <c r="D202" t="s">
        <v>167</v>
      </c>
      <c r="E202" s="27" t="s">
        <v>2056</v>
      </c>
      <c r="F202" s="28" t="s">
        <v>201</v>
      </c>
      <c r="G202" s="29">
        <v>1</v>
      </c>
      <c r="H202" s="28">
        <v>0</v>
      </c>
      <c r="I202" s="30">
        <f>ROUND(G202*H202,P4)</f>
        <v>0</v>
      </c>
      <c r="L202" s="31">
        <v>0</v>
      </c>
      <c r="M202" s="24">
        <f>ROUND(G202*L202,P4)</f>
        <v>0</v>
      </c>
      <c r="N202" s="25" t="s">
        <v>1975</v>
      </c>
      <c r="O202" s="32">
        <f>M202*AA202</f>
        <v>0</v>
      </c>
      <c r="P202" s="1">
        <v>3</v>
      </c>
      <c r="AA202" s="1">
        <f>IF(P202=1,$O$3,IF(P202=2,$O$4,$O$5))</f>
        <v>0</v>
      </c>
    </row>
    <row r="203">
      <c r="A203" s="1" t="s">
        <v>171</v>
      </c>
      <c r="E203" s="27" t="s">
        <v>2056</v>
      </c>
    </row>
    <row r="204">
      <c r="A204" s="1" t="s">
        <v>172</v>
      </c>
    </row>
    <row r="205">
      <c r="A205" s="1" t="s">
        <v>173</v>
      </c>
      <c r="E205" s="27" t="s">
        <v>167</v>
      </c>
    </row>
    <row r="206">
      <c r="A206" s="1" t="s">
        <v>165</v>
      </c>
      <c r="B206" s="1">
        <v>22</v>
      </c>
      <c r="C206" s="26" t="s">
        <v>2057</v>
      </c>
      <c r="D206" t="s">
        <v>167</v>
      </c>
      <c r="E206" s="27" t="s">
        <v>2058</v>
      </c>
      <c r="F206" s="28" t="s">
        <v>201</v>
      </c>
      <c r="G206" s="29">
        <v>1</v>
      </c>
      <c r="H206" s="28">
        <v>0</v>
      </c>
      <c r="I206" s="30">
        <f>ROUND(G206*H206,P4)</f>
        <v>0</v>
      </c>
      <c r="L206" s="31">
        <v>0</v>
      </c>
      <c r="M206" s="24">
        <f>ROUND(G206*L206,P4)</f>
        <v>0</v>
      </c>
      <c r="N206" s="25" t="s">
        <v>1975</v>
      </c>
      <c r="O206" s="32">
        <f>M206*AA206</f>
        <v>0</v>
      </c>
      <c r="P206" s="1">
        <v>3</v>
      </c>
      <c r="AA206" s="1">
        <f>IF(P206=1,$O$3,IF(P206=2,$O$4,$O$5))</f>
        <v>0</v>
      </c>
    </row>
    <row r="207">
      <c r="A207" s="1" t="s">
        <v>171</v>
      </c>
      <c r="E207" s="27" t="s">
        <v>2058</v>
      </c>
    </row>
    <row r="208">
      <c r="A208" s="1" t="s">
        <v>172</v>
      </c>
    </row>
    <row r="209">
      <c r="A209" s="1" t="s">
        <v>173</v>
      </c>
      <c r="E209" s="27" t="s">
        <v>167</v>
      </c>
    </row>
    <row r="210">
      <c r="A210" s="1" t="s">
        <v>165</v>
      </c>
      <c r="B210" s="1">
        <v>31</v>
      </c>
      <c r="C210" s="26" t="s">
        <v>2059</v>
      </c>
      <c r="D210" t="s">
        <v>167</v>
      </c>
      <c r="E210" s="27" t="s">
        <v>2060</v>
      </c>
      <c r="F210" s="28" t="s">
        <v>424</v>
      </c>
      <c r="G210" s="29">
        <v>5</v>
      </c>
      <c r="H210" s="28">
        <v>0</v>
      </c>
      <c r="I210" s="30">
        <f>ROUND(G210*H210,P4)</f>
        <v>0</v>
      </c>
      <c r="L210" s="31">
        <v>0</v>
      </c>
      <c r="M210" s="24">
        <f>ROUND(G210*L210,P4)</f>
        <v>0</v>
      </c>
      <c r="N210" s="25" t="s">
        <v>1975</v>
      </c>
      <c r="O210" s="32">
        <f>M210*AA210</f>
        <v>0</v>
      </c>
      <c r="P210" s="1">
        <v>3</v>
      </c>
      <c r="AA210" s="1">
        <f>IF(P210=1,$O$3,IF(P210=2,$O$4,$O$5))</f>
        <v>0</v>
      </c>
    </row>
    <row r="211">
      <c r="A211" s="1" t="s">
        <v>171</v>
      </c>
      <c r="E211" s="27" t="s">
        <v>2060</v>
      </c>
    </row>
    <row r="212">
      <c r="A212" s="1" t="s">
        <v>172</v>
      </c>
    </row>
    <row r="213">
      <c r="A213" s="1" t="s">
        <v>173</v>
      </c>
      <c r="E213" s="27" t="s">
        <v>167</v>
      </c>
    </row>
  </sheetData>
  <sheetProtection sheet="1" objects="1" scenarios="1" spinCount="100000" saltValue="IdNHJtuBgxIUPND24CxH+cbtQCDi4njpA4wO3vL9OiGH5pYlerlebfcbSALlMb7VDbX/4GGRDcRtB8HG3RN74w==" hashValue="U9QpH3UFWtxvaLs5URlq6T7/xZj57BVGsdIbkPbno+TPEPTSyV/huZCdGcdLXuMvrBpWfMBMDlOmb8wdMn17l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COUNTIFS(L8:L201,"=0",A8:A201,"P")+COUNTIFS(L8:L201,"",A8:A201,"P")+SUM(Q8:Q201)</f>
        <v>0</v>
      </c>
    </row>
    <row r="8">
      <c r="A8" s="1" t="s">
        <v>160</v>
      </c>
      <c r="C8" s="22" t="s">
        <v>3286</v>
      </c>
      <c r="E8" s="23" t="s">
        <v>81</v>
      </c>
      <c r="L8" s="24">
        <f>L9+L42+L59+L124+L141+L154+L175+L196</f>
        <v>0</v>
      </c>
      <c r="M8" s="24">
        <f>M9+M42+M59+M124+M141+M154+M175+M196</f>
        <v>0</v>
      </c>
      <c r="N8" s="25"/>
    </row>
    <row r="9">
      <c r="A9" s="1" t="s">
        <v>162</v>
      </c>
      <c r="C9" s="22" t="s">
        <v>394</v>
      </c>
      <c r="E9" s="23" t="s">
        <v>421</v>
      </c>
      <c r="L9" s="24">
        <f>SUMIFS(L10:L41,A10:A41,"P")</f>
        <v>0</v>
      </c>
      <c r="M9" s="24">
        <f>SUMIFS(M10:M41,A10:A41,"P")</f>
        <v>0</v>
      </c>
      <c r="N9" s="25"/>
    </row>
    <row r="10" ht="25.5">
      <c r="A10" s="1" t="s">
        <v>165</v>
      </c>
      <c r="B10" s="1">
        <v>1</v>
      </c>
      <c r="C10" s="26" t="s">
        <v>2322</v>
      </c>
      <c r="D10" t="s">
        <v>167</v>
      </c>
      <c r="E10" s="27" t="s">
        <v>2323</v>
      </c>
      <c r="F10" s="28" t="s">
        <v>184</v>
      </c>
      <c r="G10" s="29">
        <v>100</v>
      </c>
      <c r="H10" s="28">
        <v>4.0000000000000003E-05</v>
      </c>
      <c r="I10" s="30">
        <f>ROUND(G10*H10,P4)</f>
        <v>0</v>
      </c>
      <c r="L10" s="31">
        <v>0</v>
      </c>
      <c r="M10" s="24">
        <f>ROUND(G10*L10,P4)</f>
        <v>0</v>
      </c>
      <c r="N10" s="25" t="s">
        <v>185</v>
      </c>
      <c r="O10" s="32">
        <f>M10*AA10</f>
        <v>0</v>
      </c>
      <c r="P10" s="1">
        <v>3</v>
      </c>
      <c r="AA10" s="1">
        <f>IF(P10=1,$O$3,IF(P10=2,$O$4,$O$5))</f>
        <v>0</v>
      </c>
    </row>
    <row r="11" ht="25.5">
      <c r="A11" s="1" t="s">
        <v>171</v>
      </c>
      <c r="E11" s="27" t="s">
        <v>2323</v>
      </c>
    </row>
    <row r="12">
      <c r="A12" s="1" t="s">
        <v>172</v>
      </c>
    </row>
    <row r="13">
      <c r="A13" s="1" t="s">
        <v>173</v>
      </c>
      <c r="E13" s="27" t="s">
        <v>167</v>
      </c>
    </row>
    <row r="14" ht="25.5">
      <c r="A14" s="1" t="s">
        <v>165</v>
      </c>
      <c r="B14" s="1">
        <v>2</v>
      </c>
      <c r="C14" s="26" t="s">
        <v>2324</v>
      </c>
      <c r="D14" t="s">
        <v>167</v>
      </c>
      <c r="E14" s="27" t="s">
        <v>2325</v>
      </c>
      <c r="F14" s="28" t="s">
        <v>2326</v>
      </c>
      <c r="G14" s="29">
        <v>10</v>
      </c>
      <c r="H14" s="28">
        <v>0</v>
      </c>
      <c r="I14" s="30">
        <f>ROUND(G14*H14,P4)</f>
        <v>0</v>
      </c>
      <c r="L14" s="31">
        <v>0</v>
      </c>
      <c r="M14" s="24">
        <f>ROUND(G14*L14,P4)</f>
        <v>0</v>
      </c>
      <c r="N14" s="25" t="s">
        <v>185</v>
      </c>
      <c r="O14" s="32">
        <f>M14*AA14</f>
        <v>0</v>
      </c>
      <c r="P14" s="1">
        <v>3</v>
      </c>
      <c r="AA14" s="1">
        <f>IF(P14=1,$O$3,IF(P14=2,$O$4,$O$5))</f>
        <v>0</v>
      </c>
    </row>
    <row r="15" ht="25.5">
      <c r="A15" s="1" t="s">
        <v>171</v>
      </c>
      <c r="E15" s="27" t="s">
        <v>2325</v>
      </c>
    </row>
    <row r="16">
      <c r="A16" s="1" t="s">
        <v>172</v>
      </c>
    </row>
    <row r="17">
      <c r="A17" s="1" t="s">
        <v>173</v>
      </c>
      <c r="E17" s="27" t="s">
        <v>167</v>
      </c>
    </row>
    <row r="18" ht="25.5">
      <c r="A18" s="1" t="s">
        <v>165</v>
      </c>
      <c r="B18" s="1">
        <v>3</v>
      </c>
      <c r="C18" s="26" t="s">
        <v>422</v>
      </c>
      <c r="D18" t="s">
        <v>167</v>
      </c>
      <c r="E18" s="27" t="s">
        <v>423</v>
      </c>
      <c r="F18" s="28" t="s">
        <v>424</v>
      </c>
      <c r="G18" s="29">
        <v>160.22399999999999</v>
      </c>
      <c r="H18" s="28">
        <v>0</v>
      </c>
      <c r="I18" s="30">
        <f>ROUND(G18*H18,P4)</f>
        <v>0</v>
      </c>
      <c r="L18" s="31">
        <v>0</v>
      </c>
      <c r="M18" s="24">
        <f>ROUND(G18*L18,P4)</f>
        <v>0</v>
      </c>
      <c r="N18" s="25" t="s">
        <v>185</v>
      </c>
      <c r="O18" s="32">
        <f>M18*AA18</f>
        <v>0</v>
      </c>
      <c r="P18" s="1">
        <v>3</v>
      </c>
      <c r="AA18" s="1">
        <f>IF(P18=1,$O$3,IF(P18=2,$O$4,$O$5))</f>
        <v>0</v>
      </c>
    </row>
    <row r="19" ht="25.5">
      <c r="A19" s="1" t="s">
        <v>171</v>
      </c>
      <c r="E19" s="27" t="s">
        <v>423</v>
      </c>
    </row>
    <row r="20" ht="38.25">
      <c r="A20" s="1" t="s">
        <v>172</v>
      </c>
      <c r="E20" s="33" t="s">
        <v>3287</v>
      </c>
    </row>
    <row r="21">
      <c r="A21" s="1" t="s">
        <v>173</v>
      </c>
      <c r="E21" s="27" t="s">
        <v>167</v>
      </c>
    </row>
    <row r="22" ht="25.5">
      <c r="A22" s="1" t="s">
        <v>165</v>
      </c>
      <c r="B22" s="1">
        <v>4</v>
      </c>
      <c r="C22" s="26" t="s">
        <v>606</v>
      </c>
      <c r="D22" t="s">
        <v>167</v>
      </c>
      <c r="E22" s="27" t="s">
        <v>607</v>
      </c>
      <c r="F22" s="28" t="s">
        <v>424</v>
      </c>
      <c r="G22" s="29">
        <v>160.22399999999999</v>
      </c>
      <c r="H22" s="28">
        <v>0</v>
      </c>
      <c r="I22" s="30">
        <f>ROUND(G22*H22,P4)</f>
        <v>0</v>
      </c>
      <c r="L22" s="31">
        <v>0</v>
      </c>
      <c r="M22" s="24">
        <f>ROUND(G22*L22,P4)</f>
        <v>0</v>
      </c>
      <c r="N22" s="25" t="s">
        <v>185</v>
      </c>
      <c r="O22" s="32">
        <f>M22*AA22</f>
        <v>0</v>
      </c>
      <c r="P22" s="1">
        <v>3</v>
      </c>
      <c r="AA22" s="1">
        <f>IF(P22=1,$O$3,IF(P22=2,$O$4,$O$5))</f>
        <v>0</v>
      </c>
    </row>
    <row r="23" ht="38.25">
      <c r="A23" s="1" t="s">
        <v>171</v>
      </c>
      <c r="E23" s="27" t="s">
        <v>608</v>
      </c>
    </row>
    <row r="24" ht="38.25">
      <c r="A24" s="1" t="s">
        <v>172</v>
      </c>
      <c r="E24" s="33" t="s">
        <v>3288</v>
      </c>
    </row>
    <row r="25">
      <c r="A25" s="1" t="s">
        <v>173</v>
      </c>
      <c r="E25" s="27" t="s">
        <v>167</v>
      </c>
    </row>
    <row r="26" ht="25.5">
      <c r="A26" s="1" t="s">
        <v>165</v>
      </c>
      <c r="B26" s="1">
        <v>5</v>
      </c>
      <c r="C26" s="26" t="s">
        <v>610</v>
      </c>
      <c r="D26" t="s">
        <v>167</v>
      </c>
      <c r="E26" s="27" t="s">
        <v>607</v>
      </c>
      <c r="F26" s="28" t="s">
        <v>424</v>
      </c>
      <c r="G26" s="29">
        <v>1602.24</v>
      </c>
      <c r="H26" s="28">
        <v>0</v>
      </c>
      <c r="I26" s="30">
        <f>ROUND(G26*H26,P4)</f>
        <v>0</v>
      </c>
      <c r="L26" s="31">
        <v>0</v>
      </c>
      <c r="M26" s="24">
        <f>ROUND(G26*L26,P4)</f>
        <v>0</v>
      </c>
      <c r="N26" s="25" t="s">
        <v>185</v>
      </c>
      <c r="O26" s="32">
        <f>M26*AA26</f>
        <v>0</v>
      </c>
      <c r="P26" s="1">
        <v>3</v>
      </c>
      <c r="AA26" s="1">
        <f>IF(P26=1,$O$3,IF(P26=2,$O$4,$O$5))</f>
        <v>0</v>
      </c>
    </row>
    <row r="27" ht="51">
      <c r="A27" s="1" t="s">
        <v>171</v>
      </c>
      <c r="E27" s="27" t="s">
        <v>611</v>
      </c>
    </row>
    <row r="28" ht="25.5">
      <c r="A28" s="1" t="s">
        <v>172</v>
      </c>
      <c r="E28" s="33" t="s">
        <v>3289</v>
      </c>
    </row>
    <row r="29">
      <c r="A29" s="1" t="s">
        <v>173</v>
      </c>
      <c r="E29" s="27" t="s">
        <v>167</v>
      </c>
    </row>
    <row r="30" ht="25.5">
      <c r="A30" s="1" t="s">
        <v>165</v>
      </c>
      <c r="B30" s="1">
        <v>7</v>
      </c>
      <c r="C30" s="26" t="s">
        <v>613</v>
      </c>
      <c r="D30" t="s">
        <v>614</v>
      </c>
      <c r="E30" s="27" t="s">
        <v>615</v>
      </c>
      <c r="F30" s="28" t="s">
        <v>432</v>
      </c>
      <c r="G30" s="29">
        <v>272.38099999999997</v>
      </c>
      <c r="H30" s="28">
        <v>0</v>
      </c>
      <c r="I30" s="30">
        <f>ROUND(G30*H30,P4)</f>
        <v>0</v>
      </c>
      <c r="L30" s="31">
        <v>0</v>
      </c>
      <c r="M30" s="24">
        <f>ROUND(G30*L30,P4)</f>
        <v>0</v>
      </c>
      <c r="N30" s="25" t="s">
        <v>185</v>
      </c>
      <c r="O30" s="32">
        <f>M30*AA30</f>
        <v>0</v>
      </c>
      <c r="P30" s="1">
        <v>3</v>
      </c>
      <c r="AA30" s="1">
        <f>IF(P30=1,$O$3,IF(P30=2,$O$4,$O$5))</f>
        <v>0</v>
      </c>
    </row>
    <row r="31" ht="25.5">
      <c r="A31" s="1" t="s">
        <v>171</v>
      </c>
      <c r="E31" s="27" t="s">
        <v>616</v>
      </c>
    </row>
    <row r="32" ht="25.5">
      <c r="A32" s="1" t="s">
        <v>172</v>
      </c>
      <c r="E32" s="33" t="s">
        <v>3290</v>
      </c>
    </row>
    <row r="33">
      <c r="A33" s="1" t="s">
        <v>173</v>
      </c>
      <c r="E33" s="27" t="s">
        <v>167</v>
      </c>
    </row>
    <row r="34" ht="25.5">
      <c r="A34" s="1" t="s">
        <v>165</v>
      </c>
      <c r="B34" s="1">
        <v>6</v>
      </c>
      <c r="C34" s="26" t="s">
        <v>2333</v>
      </c>
      <c r="D34" t="s">
        <v>167</v>
      </c>
      <c r="E34" s="27" t="s">
        <v>2334</v>
      </c>
      <c r="F34" s="28" t="s">
        <v>424</v>
      </c>
      <c r="G34" s="29">
        <v>160.22399999999999</v>
      </c>
      <c r="H34" s="28">
        <v>0</v>
      </c>
      <c r="I34" s="30">
        <f>ROUND(G34*H34,P4)</f>
        <v>0</v>
      </c>
      <c r="L34" s="31">
        <v>0</v>
      </c>
      <c r="M34" s="24">
        <f>ROUND(G34*L34,P4)</f>
        <v>0</v>
      </c>
      <c r="N34" s="25" t="s">
        <v>185</v>
      </c>
      <c r="O34" s="32">
        <f>M34*AA34</f>
        <v>0</v>
      </c>
      <c r="P34" s="1">
        <v>3</v>
      </c>
      <c r="AA34" s="1">
        <f>IF(P34=1,$O$3,IF(P34=2,$O$4,$O$5))</f>
        <v>0</v>
      </c>
    </row>
    <row r="35" ht="25.5">
      <c r="A35" s="1" t="s">
        <v>171</v>
      </c>
      <c r="E35" s="27" t="s">
        <v>2334</v>
      </c>
    </row>
    <row r="36" ht="25.5">
      <c r="A36" s="1" t="s">
        <v>172</v>
      </c>
      <c r="E36" s="33" t="s">
        <v>3291</v>
      </c>
    </row>
    <row r="37">
      <c r="A37" s="1" t="s">
        <v>173</v>
      </c>
      <c r="E37" s="27" t="s">
        <v>167</v>
      </c>
    </row>
    <row r="38" ht="25.5">
      <c r="A38" s="1" t="s">
        <v>165</v>
      </c>
      <c r="B38" s="1">
        <v>8</v>
      </c>
      <c r="C38" s="26" t="s">
        <v>2338</v>
      </c>
      <c r="D38" t="s">
        <v>167</v>
      </c>
      <c r="E38" s="27" t="s">
        <v>2339</v>
      </c>
      <c r="F38" s="28" t="s">
        <v>447</v>
      </c>
      <c r="G38" s="29">
        <v>141.47999999999999</v>
      </c>
      <c r="H38" s="28">
        <v>0</v>
      </c>
      <c r="I38" s="30">
        <f>ROUND(G38*H38,P4)</f>
        <v>0</v>
      </c>
      <c r="L38" s="31">
        <v>0</v>
      </c>
      <c r="M38" s="24">
        <f>ROUND(G38*L38,P4)</f>
        <v>0</v>
      </c>
      <c r="N38" s="25" t="s">
        <v>185</v>
      </c>
      <c r="O38" s="32">
        <f>M38*AA38</f>
        <v>0</v>
      </c>
      <c r="P38" s="1">
        <v>3</v>
      </c>
      <c r="AA38" s="1">
        <f>IF(P38=1,$O$3,IF(P38=2,$O$4,$O$5))</f>
        <v>0</v>
      </c>
    </row>
    <row r="39" ht="25.5">
      <c r="A39" s="1" t="s">
        <v>171</v>
      </c>
      <c r="E39" s="27" t="s">
        <v>2339</v>
      </c>
    </row>
    <row r="40" ht="25.5">
      <c r="A40" s="1" t="s">
        <v>172</v>
      </c>
      <c r="E40" s="33" t="s">
        <v>3292</v>
      </c>
    </row>
    <row r="41">
      <c r="A41" s="1" t="s">
        <v>173</v>
      </c>
      <c r="E41" s="27" t="s">
        <v>167</v>
      </c>
    </row>
    <row r="42">
      <c r="A42" s="1" t="s">
        <v>162</v>
      </c>
      <c r="C42" s="22" t="s">
        <v>556</v>
      </c>
      <c r="E42" s="23" t="s">
        <v>639</v>
      </c>
      <c r="L42" s="24">
        <f>SUMIFS(L43:L58,A43:A58,"P")</f>
        <v>0</v>
      </c>
      <c r="M42" s="24">
        <f>SUMIFS(M43:M58,A43:A58,"P")</f>
        <v>0</v>
      </c>
      <c r="N42" s="25"/>
    </row>
    <row r="43" ht="25.5">
      <c r="A43" s="1" t="s">
        <v>165</v>
      </c>
      <c r="B43" s="1">
        <v>9</v>
      </c>
      <c r="C43" s="26" t="s">
        <v>3293</v>
      </c>
      <c r="D43" t="s">
        <v>167</v>
      </c>
      <c r="E43" s="27" t="s">
        <v>3294</v>
      </c>
      <c r="F43" s="28" t="s">
        <v>424</v>
      </c>
      <c r="G43" s="29">
        <v>35.284999999999997</v>
      </c>
      <c r="H43" s="28">
        <v>2.5143</v>
      </c>
      <c r="I43" s="30">
        <f>ROUND(G43*H43,P4)</f>
        <v>0</v>
      </c>
      <c r="L43" s="31">
        <v>0</v>
      </c>
      <c r="M43" s="24">
        <f>ROUND(G43*L43,P4)</f>
        <v>0</v>
      </c>
      <c r="N43" s="25" t="s">
        <v>185</v>
      </c>
      <c r="O43" s="32">
        <f>M43*AA43</f>
        <v>0</v>
      </c>
      <c r="P43" s="1">
        <v>3</v>
      </c>
      <c r="AA43" s="1">
        <f>IF(P43=1,$O$3,IF(P43=2,$O$4,$O$5))</f>
        <v>0</v>
      </c>
    </row>
    <row r="44" ht="38.25">
      <c r="A44" s="1" t="s">
        <v>171</v>
      </c>
      <c r="E44" s="27" t="s">
        <v>3295</v>
      </c>
    </row>
    <row r="45" ht="76.5">
      <c r="A45" s="1" t="s">
        <v>172</v>
      </c>
      <c r="E45" s="33" t="s">
        <v>3296</v>
      </c>
    </row>
    <row r="46">
      <c r="A46" s="1" t="s">
        <v>173</v>
      </c>
      <c r="E46" s="27" t="s">
        <v>167</v>
      </c>
    </row>
    <row r="47" ht="25.5">
      <c r="A47" s="1" t="s">
        <v>165</v>
      </c>
      <c r="B47" s="1">
        <v>10</v>
      </c>
      <c r="C47" s="26" t="s">
        <v>2397</v>
      </c>
      <c r="D47" t="s">
        <v>167</v>
      </c>
      <c r="E47" s="27" t="s">
        <v>2398</v>
      </c>
      <c r="F47" s="28" t="s">
        <v>447</v>
      </c>
      <c r="G47" s="29">
        <v>156.44800000000001</v>
      </c>
      <c r="H47" s="28">
        <v>0.00247</v>
      </c>
      <c r="I47" s="30">
        <f>ROUND(G47*H47,P4)</f>
        <v>0</v>
      </c>
      <c r="L47" s="31">
        <v>0</v>
      </c>
      <c r="M47" s="24">
        <f>ROUND(G47*L47,P4)</f>
        <v>0</v>
      </c>
      <c r="N47" s="25" t="s">
        <v>185</v>
      </c>
      <c r="O47" s="32">
        <f>M47*AA47</f>
        <v>0</v>
      </c>
      <c r="P47" s="1">
        <v>3</v>
      </c>
      <c r="AA47" s="1">
        <f>IF(P47=1,$O$3,IF(P47=2,$O$4,$O$5))</f>
        <v>0</v>
      </c>
    </row>
    <row r="48" ht="25.5">
      <c r="A48" s="1" t="s">
        <v>171</v>
      </c>
      <c r="E48" s="27" t="s">
        <v>2398</v>
      </c>
    </row>
    <row r="49" ht="89.25">
      <c r="A49" s="1" t="s">
        <v>172</v>
      </c>
      <c r="E49" s="33" t="s">
        <v>3297</v>
      </c>
    </row>
    <row r="50">
      <c r="A50" s="1" t="s">
        <v>173</v>
      </c>
      <c r="E50" s="27" t="s">
        <v>167</v>
      </c>
    </row>
    <row r="51" ht="25.5">
      <c r="A51" s="1" t="s">
        <v>165</v>
      </c>
      <c r="B51" s="1">
        <v>11</v>
      </c>
      <c r="C51" s="26" t="s">
        <v>2400</v>
      </c>
      <c r="D51" t="s">
        <v>167</v>
      </c>
      <c r="E51" s="27" t="s">
        <v>2401</v>
      </c>
      <c r="F51" s="28" t="s">
        <v>447</v>
      </c>
      <c r="G51" s="29">
        <v>156.44800000000001</v>
      </c>
      <c r="H51" s="28">
        <v>0</v>
      </c>
      <c r="I51" s="30">
        <f>ROUND(G51*H51,P4)</f>
        <v>0</v>
      </c>
      <c r="L51" s="31">
        <v>0</v>
      </c>
      <c r="M51" s="24">
        <f>ROUND(G51*L51,P4)</f>
        <v>0</v>
      </c>
      <c r="N51" s="25" t="s">
        <v>185</v>
      </c>
      <c r="O51" s="32">
        <f>M51*AA51</f>
        <v>0</v>
      </c>
      <c r="P51" s="1">
        <v>3</v>
      </c>
      <c r="AA51" s="1">
        <f>IF(P51=1,$O$3,IF(P51=2,$O$4,$O$5))</f>
        <v>0</v>
      </c>
    </row>
    <row r="52" ht="25.5">
      <c r="A52" s="1" t="s">
        <v>171</v>
      </c>
      <c r="E52" s="27" t="s">
        <v>2402</v>
      </c>
    </row>
    <row r="53">
      <c r="A53" s="1" t="s">
        <v>172</v>
      </c>
    </row>
    <row r="54">
      <c r="A54" s="1" t="s">
        <v>173</v>
      </c>
      <c r="E54" s="27" t="s">
        <v>167</v>
      </c>
    </row>
    <row r="55" ht="25.5">
      <c r="A55" s="1" t="s">
        <v>165</v>
      </c>
      <c r="B55" s="1">
        <v>12</v>
      </c>
      <c r="C55" s="26" t="s">
        <v>2403</v>
      </c>
      <c r="D55" t="s">
        <v>167</v>
      </c>
      <c r="E55" s="27" t="s">
        <v>2404</v>
      </c>
      <c r="F55" s="28" t="s">
        <v>432</v>
      </c>
      <c r="G55" s="29">
        <v>3.282</v>
      </c>
      <c r="H55" s="28">
        <v>1.10907</v>
      </c>
      <c r="I55" s="30">
        <f>ROUND(G55*H55,P4)</f>
        <v>0</v>
      </c>
      <c r="L55" s="31">
        <v>0</v>
      </c>
      <c r="M55" s="24">
        <f>ROUND(G55*L55,P4)</f>
        <v>0</v>
      </c>
      <c r="N55" s="25" t="s">
        <v>185</v>
      </c>
      <c r="O55" s="32">
        <f>M55*AA55</f>
        <v>0</v>
      </c>
      <c r="P55" s="1">
        <v>3</v>
      </c>
      <c r="AA55" s="1">
        <f>IF(P55=1,$O$3,IF(P55=2,$O$4,$O$5))</f>
        <v>0</v>
      </c>
    </row>
    <row r="56" ht="25.5">
      <c r="A56" s="1" t="s">
        <v>171</v>
      </c>
      <c r="E56" s="27" t="s">
        <v>2404</v>
      </c>
    </row>
    <row r="57" ht="38.25">
      <c r="A57" s="1" t="s">
        <v>172</v>
      </c>
      <c r="E57" s="33" t="s">
        <v>3298</v>
      </c>
    </row>
    <row r="58">
      <c r="A58" s="1" t="s">
        <v>173</v>
      </c>
      <c r="E58" s="27" t="s">
        <v>167</v>
      </c>
    </row>
    <row r="59">
      <c r="A59" s="1" t="s">
        <v>162</v>
      </c>
      <c r="C59" s="22" t="s">
        <v>567</v>
      </c>
      <c r="E59" s="23" t="s">
        <v>700</v>
      </c>
      <c r="L59" s="24">
        <f>SUMIFS(L60:L123,A60:A123,"P")</f>
        <v>0</v>
      </c>
      <c r="M59" s="24">
        <f>SUMIFS(M60:M123,A60:A123,"P")</f>
        <v>0</v>
      </c>
      <c r="N59" s="25"/>
    </row>
    <row r="60" ht="25.5">
      <c r="A60" s="1" t="s">
        <v>165</v>
      </c>
      <c r="B60" s="1">
        <v>13</v>
      </c>
      <c r="C60" s="26" t="s">
        <v>809</v>
      </c>
      <c r="D60" t="s">
        <v>167</v>
      </c>
      <c r="E60" s="27" t="s">
        <v>810</v>
      </c>
      <c r="F60" s="28" t="s">
        <v>424</v>
      </c>
      <c r="G60" s="29">
        <v>44.598999999999997</v>
      </c>
      <c r="H60" s="28">
        <v>2.3010199999999998</v>
      </c>
      <c r="I60" s="30">
        <f>ROUND(G60*H60,P4)</f>
        <v>0</v>
      </c>
      <c r="L60" s="31">
        <v>0</v>
      </c>
      <c r="M60" s="24">
        <f>ROUND(G60*L60,P4)</f>
        <v>0</v>
      </c>
      <c r="N60" s="25" t="s">
        <v>185</v>
      </c>
      <c r="O60" s="32">
        <f>M60*AA60</f>
        <v>0</v>
      </c>
      <c r="P60" s="1">
        <v>3</v>
      </c>
      <c r="AA60" s="1">
        <f>IF(P60=1,$O$3,IF(P60=2,$O$4,$O$5))</f>
        <v>0</v>
      </c>
    </row>
    <row r="61" ht="25.5">
      <c r="A61" s="1" t="s">
        <v>171</v>
      </c>
      <c r="E61" s="27" t="s">
        <v>810</v>
      </c>
    </row>
    <row r="62" ht="38.25">
      <c r="A62" s="1" t="s">
        <v>172</v>
      </c>
      <c r="E62" s="33" t="s">
        <v>3299</v>
      </c>
    </row>
    <row r="63">
      <c r="A63" s="1" t="s">
        <v>173</v>
      </c>
      <c r="E63" s="27" t="s">
        <v>167</v>
      </c>
    </row>
    <row r="64" ht="25.5">
      <c r="A64" s="1" t="s">
        <v>165</v>
      </c>
      <c r="B64" s="1">
        <v>14</v>
      </c>
      <c r="C64" s="26" t="s">
        <v>3300</v>
      </c>
      <c r="D64" t="s">
        <v>167</v>
      </c>
      <c r="E64" s="27" t="s">
        <v>3301</v>
      </c>
      <c r="F64" s="28" t="s">
        <v>424</v>
      </c>
      <c r="G64" s="29">
        <v>2.9849999999999999</v>
      </c>
      <c r="H64" s="28">
        <v>2.5018699999999998</v>
      </c>
      <c r="I64" s="30">
        <f>ROUND(G64*H64,P4)</f>
        <v>0</v>
      </c>
      <c r="L64" s="31">
        <v>0</v>
      </c>
      <c r="M64" s="24">
        <f>ROUND(G64*L64,P4)</f>
        <v>0</v>
      </c>
      <c r="N64" s="25" t="s">
        <v>718</v>
      </c>
      <c r="O64" s="32">
        <f>M64*AA64</f>
        <v>0</v>
      </c>
      <c r="P64" s="1">
        <v>3</v>
      </c>
      <c r="AA64" s="1">
        <f>IF(P64=1,$O$3,IF(P64=2,$O$4,$O$5))</f>
        <v>0</v>
      </c>
    </row>
    <row r="65" ht="25.5">
      <c r="A65" s="1" t="s">
        <v>171</v>
      </c>
      <c r="E65" s="27" t="s">
        <v>3301</v>
      </c>
    </row>
    <row r="66" ht="51">
      <c r="A66" s="1" t="s">
        <v>172</v>
      </c>
      <c r="E66" s="33" t="s">
        <v>3302</v>
      </c>
    </row>
    <row r="67">
      <c r="A67" s="1" t="s">
        <v>173</v>
      </c>
      <c r="E67" s="27" t="s">
        <v>167</v>
      </c>
    </row>
    <row r="68" ht="25.5">
      <c r="A68" s="1" t="s">
        <v>165</v>
      </c>
      <c r="B68" s="1">
        <v>15</v>
      </c>
      <c r="C68" s="26" t="s">
        <v>2420</v>
      </c>
      <c r="D68" t="s">
        <v>167</v>
      </c>
      <c r="E68" s="27" t="s">
        <v>2421</v>
      </c>
      <c r="F68" s="28" t="s">
        <v>424</v>
      </c>
      <c r="G68" s="29">
        <v>14.215999999999999</v>
      </c>
      <c r="H68" s="28">
        <v>2.5018699999999998</v>
      </c>
      <c r="I68" s="30">
        <f>ROUND(G68*H68,P4)</f>
        <v>0</v>
      </c>
      <c r="L68" s="31">
        <v>0</v>
      </c>
      <c r="M68" s="24">
        <f>ROUND(G68*L68,P4)</f>
        <v>0</v>
      </c>
      <c r="N68" s="25" t="s">
        <v>718</v>
      </c>
      <c r="O68" s="32">
        <f>M68*AA68</f>
        <v>0</v>
      </c>
      <c r="P68" s="1">
        <v>3</v>
      </c>
      <c r="AA68" s="1">
        <f>IF(P68=1,$O$3,IF(P68=2,$O$4,$O$5))</f>
        <v>0</v>
      </c>
    </row>
    <row r="69" ht="25.5">
      <c r="A69" s="1" t="s">
        <v>171</v>
      </c>
      <c r="E69" s="27" t="s">
        <v>2421</v>
      </c>
    </row>
    <row r="70" ht="38.25">
      <c r="A70" s="1" t="s">
        <v>172</v>
      </c>
      <c r="E70" s="33" t="s">
        <v>3303</v>
      </c>
    </row>
    <row r="71">
      <c r="A71" s="1" t="s">
        <v>173</v>
      </c>
      <c r="E71" s="27" t="s">
        <v>167</v>
      </c>
    </row>
    <row r="72" ht="25.5">
      <c r="A72" s="1" t="s">
        <v>165</v>
      </c>
      <c r="B72" s="1">
        <v>16</v>
      </c>
      <c r="C72" s="26" t="s">
        <v>3304</v>
      </c>
      <c r="D72" t="s">
        <v>167</v>
      </c>
      <c r="E72" s="27" t="s">
        <v>3305</v>
      </c>
      <c r="F72" s="28" t="s">
        <v>424</v>
      </c>
      <c r="G72" s="29">
        <v>2.9849999999999999</v>
      </c>
      <c r="H72" s="28">
        <v>0</v>
      </c>
      <c r="I72" s="30">
        <f>ROUND(G72*H72,P4)</f>
        <v>0</v>
      </c>
      <c r="L72" s="31">
        <v>0</v>
      </c>
      <c r="M72" s="24">
        <f>ROUND(G72*L72,P4)</f>
        <v>0</v>
      </c>
      <c r="N72" s="25" t="s">
        <v>185</v>
      </c>
      <c r="O72" s="32">
        <f>M72*AA72</f>
        <v>0</v>
      </c>
      <c r="P72" s="1">
        <v>3</v>
      </c>
      <c r="AA72" s="1">
        <f>IF(P72=1,$O$3,IF(P72=2,$O$4,$O$5))</f>
        <v>0</v>
      </c>
    </row>
    <row r="73" ht="25.5">
      <c r="A73" s="1" t="s">
        <v>171</v>
      </c>
      <c r="E73" s="27" t="s">
        <v>3305</v>
      </c>
    </row>
    <row r="74" ht="51">
      <c r="A74" s="1" t="s">
        <v>172</v>
      </c>
      <c r="E74" s="33" t="s">
        <v>3302</v>
      </c>
    </row>
    <row r="75">
      <c r="A75" s="1" t="s">
        <v>173</v>
      </c>
      <c r="E75" s="27" t="s">
        <v>167</v>
      </c>
    </row>
    <row r="76" ht="25.5">
      <c r="A76" s="1" t="s">
        <v>165</v>
      </c>
      <c r="B76" s="1">
        <v>17</v>
      </c>
      <c r="C76" s="26" t="s">
        <v>815</v>
      </c>
      <c r="D76" t="s">
        <v>167</v>
      </c>
      <c r="E76" s="27" t="s">
        <v>816</v>
      </c>
      <c r="F76" s="28" t="s">
        <v>424</v>
      </c>
      <c r="G76" s="29">
        <v>14.215999999999999</v>
      </c>
      <c r="H76" s="28">
        <v>0</v>
      </c>
      <c r="I76" s="30">
        <f>ROUND(G76*H76,P4)</f>
        <v>0</v>
      </c>
      <c r="L76" s="31">
        <v>0</v>
      </c>
      <c r="M76" s="24">
        <f>ROUND(G76*L76,P4)</f>
        <v>0</v>
      </c>
      <c r="N76" s="25" t="s">
        <v>185</v>
      </c>
      <c r="O76" s="32">
        <f>M76*AA76</f>
        <v>0</v>
      </c>
      <c r="P76" s="1">
        <v>3</v>
      </c>
      <c r="AA76" s="1">
        <f>IF(P76=1,$O$3,IF(P76=2,$O$4,$O$5))</f>
        <v>0</v>
      </c>
    </row>
    <row r="77" ht="25.5">
      <c r="A77" s="1" t="s">
        <v>171</v>
      </c>
      <c r="E77" s="27" t="s">
        <v>816</v>
      </c>
    </row>
    <row r="78">
      <c r="A78" s="1" t="s">
        <v>172</v>
      </c>
    </row>
    <row r="79">
      <c r="A79" s="1" t="s">
        <v>173</v>
      </c>
      <c r="E79" s="27" t="s">
        <v>167</v>
      </c>
    </row>
    <row r="80" ht="25.5">
      <c r="A80" s="1" t="s">
        <v>165</v>
      </c>
      <c r="B80" s="1">
        <v>18</v>
      </c>
      <c r="C80" s="26" t="s">
        <v>3306</v>
      </c>
      <c r="D80" t="s">
        <v>167</v>
      </c>
      <c r="E80" s="27" t="s">
        <v>3307</v>
      </c>
      <c r="F80" s="28" t="s">
        <v>424</v>
      </c>
      <c r="G80" s="29">
        <v>2.9849999999999999</v>
      </c>
      <c r="H80" s="28">
        <v>0</v>
      </c>
      <c r="I80" s="30">
        <f>ROUND(G80*H80,P4)</f>
        <v>0</v>
      </c>
      <c r="L80" s="31">
        <v>0</v>
      </c>
      <c r="M80" s="24">
        <f>ROUND(G80*L80,P4)</f>
        <v>0</v>
      </c>
      <c r="N80" s="25" t="s">
        <v>185</v>
      </c>
      <c r="O80" s="32">
        <f>M80*AA80</f>
        <v>0</v>
      </c>
      <c r="P80" s="1">
        <v>3</v>
      </c>
      <c r="AA80" s="1">
        <f>IF(P80=1,$O$3,IF(P80=2,$O$4,$O$5))</f>
        <v>0</v>
      </c>
    </row>
    <row r="81" ht="25.5">
      <c r="A81" s="1" t="s">
        <v>171</v>
      </c>
      <c r="E81" s="27" t="s">
        <v>3307</v>
      </c>
    </row>
    <row r="82">
      <c r="A82" s="1" t="s">
        <v>172</v>
      </c>
    </row>
    <row r="83">
      <c r="A83" s="1" t="s">
        <v>173</v>
      </c>
      <c r="E83" s="27" t="s">
        <v>167</v>
      </c>
    </row>
    <row r="84" ht="25.5">
      <c r="A84" s="1" t="s">
        <v>165</v>
      </c>
      <c r="B84" s="1">
        <v>19</v>
      </c>
      <c r="C84" s="26" t="s">
        <v>2423</v>
      </c>
      <c r="D84" t="s">
        <v>167</v>
      </c>
      <c r="E84" s="27" t="s">
        <v>2424</v>
      </c>
      <c r="F84" s="28" t="s">
        <v>424</v>
      </c>
      <c r="G84" s="29">
        <v>14.215999999999999</v>
      </c>
      <c r="H84" s="28">
        <v>0.020199999999999999</v>
      </c>
      <c r="I84" s="30">
        <f>ROUND(G84*H84,P4)</f>
        <v>0</v>
      </c>
      <c r="L84" s="31">
        <v>0</v>
      </c>
      <c r="M84" s="24">
        <f>ROUND(G84*L84,P4)</f>
        <v>0</v>
      </c>
      <c r="N84" s="25" t="s">
        <v>185</v>
      </c>
      <c r="O84" s="32">
        <f>M84*AA84</f>
        <v>0</v>
      </c>
      <c r="P84" s="1">
        <v>3</v>
      </c>
      <c r="AA84" s="1">
        <f>IF(P84=1,$O$3,IF(P84=2,$O$4,$O$5))</f>
        <v>0</v>
      </c>
    </row>
    <row r="85" ht="25.5">
      <c r="A85" s="1" t="s">
        <v>171</v>
      </c>
      <c r="E85" s="27" t="s">
        <v>2424</v>
      </c>
    </row>
    <row r="86">
      <c r="A86" s="1" t="s">
        <v>172</v>
      </c>
    </row>
    <row r="87">
      <c r="A87" s="1" t="s">
        <v>173</v>
      </c>
      <c r="E87" s="27" t="s">
        <v>167</v>
      </c>
    </row>
    <row r="88">
      <c r="A88" s="1" t="s">
        <v>165</v>
      </c>
      <c r="B88" s="1">
        <v>20</v>
      </c>
      <c r="C88" s="26" t="s">
        <v>822</v>
      </c>
      <c r="D88" t="s">
        <v>167</v>
      </c>
      <c r="E88" s="27" t="s">
        <v>823</v>
      </c>
      <c r="F88" s="28" t="s">
        <v>447</v>
      </c>
      <c r="G88" s="29">
        <v>25</v>
      </c>
      <c r="H88" s="28">
        <v>0.013520000000000001</v>
      </c>
      <c r="I88" s="30">
        <f>ROUND(G88*H88,P4)</f>
        <v>0</v>
      </c>
      <c r="L88" s="31">
        <v>0</v>
      </c>
      <c r="M88" s="24">
        <f>ROUND(G88*L88,P4)</f>
        <v>0</v>
      </c>
      <c r="N88" s="25" t="s">
        <v>185</v>
      </c>
      <c r="O88" s="32">
        <f>M88*AA88</f>
        <v>0</v>
      </c>
      <c r="P88" s="1">
        <v>3</v>
      </c>
      <c r="AA88" s="1">
        <f>IF(P88=1,$O$3,IF(P88=2,$O$4,$O$5))</f>
        <v>0</v>
      </c>
    </row>
    <row r="89">
      <c r="A89" s="1" t="s">
        <v>171</v>
      </c>
      <c r="E89" s="27" t="s">
        <v>823</v>
      </c>
    </row>
    <row r="90">
      <c r="A90" s="1" t="s">
        <v>172</v>
      </c>
    </row>
    <row r="91">
      <c r="A91" s="1" t="s">
        <v>173</v>
      </c>
      <c r="E91" s="27" t="s">
        <v>167</v>
      </c>
    </row>
    <row r="92">
      <c r="A92" s="1" t="s">
        <v>165</v>
      </c>
      <c r="B92" s="1">
        <v>21</v>
      </c>
      <c r="C92" s="26" t="s">
        <v>824</v>
      </c>
      <c r="D92" t="s">
        <v>167</v>
      </c>
      <c r="E92" s="27" t="s">
        <v>825</v>
      </c>
      <c r="F92" s="28" t="s">
        <v>447</v>
      </c>
      <c r="G92" s="29">
        <v>25</v>
      </c>
      <c r="H92" s="28">
        <v>0</v>
      </c>
      <c r="I92" s="30">
        <f>ROUND(G92*H92,P4)</f>
        <v>0</v>
      </c>
      <c r="L92" s="31">
        <v>0</v>
      </c>
      <c r="M92" s="24">
        <f>ROUND(G92*L92,P4)</f>
        <v>0</v>
      </c>
      <c r="N92" s="25" t="s">
        <v>185</v>
      </c>
      <c r="O92" s="32">
        <f>M92*AA92</f>
        <v>0</v>
      </c>
      <c r="P92" s="1">
        <v>3</v>
      </c>
      <c r="AA92" s="1">
        <f>IF(P92=1,$O$3,IF(P92=2,$O$4,$O$5))</f>
        <v>0</v>
      </c>
    </row>
    <row r="93">
      <c r="A93" s="1" t="s">
        <v>171</v>
      </c>
      <c r="E93" s="27" t="s">
        <v>825</v>
      </c>
    </row>
    <row r="94">
      <c r="A94" s="1" t="s">
        <v>172</v>
      </c>
    </row>
    <row r="95">
      <c r="A95" s="1" t="s">
        <v>173</v>
      </c>
      <c r="E95" s="27" t="s">
        <v>167</v>
      </c>
    </row>
    <row r="96">
      <c r="A96" s="1" t="s">
        <v>165</v>
      </c>
      <c r="B96" s="1">
        <v>22</v>
      </c>
      <c r="C96" s="26" t="s">
        <v>826</v>
      </c>
      <c r="D96" t="s">
        <v>167</v>
      </c>
      <c r="E96" s="27" t="s">
        <v>827</v>
      </c>
      <c r="F96" s="28" t="s">
        <v>447</v>
      </c>
      <c r="G96" s="29">
        <v>5.1600000000000001</v>
      </c>
      <c r="H96" s="28">
        <v>0.014630000000000001</v>
      </c>
      <c r="I96" s="30">
        <f>ROUND(G96*H96,P4)</f>
        <v>0</v>
      </c>
      <c r="L96" s="31">
        <v>0</v>
      </c>
      <c r="M96" s="24">
        <f>ROUND(G96*L96,P4)</f>
        <v>0</v>
      </c>
      <c r="N96" s="25" t="s">
        <v>185</v>
      </c>
      <c r="O96" s="32">
        <f>M96*AA96</f>
        <v>0</v>
      </c>
      <c r="P96" s="1">
        <v>3</v>
      </c>
      <c r="AA96" s="1">
        <f>IF(P96=1,$O$3,IF(P96=2,$O$4,$O$5))</f>
        <v>0</v>
      </c>
    </row>
    <row r="97">
      <c r="A97" s="1" t="s">
        <v>171</v>
      </c>
      <c r="E97" s="27" t="s">
        <v>827</v>
      </c>
    </row>
    <row r="98" ht="25.5">
      <c r="A98" s="1" t="s">
        <v>172</v>
      </c>
      <c r="E98" s="33" t="s">
        <v>3308</v>
      </c>
    </row>
    <row r="99">
      <c r="A99" s="1" t="s">
        <v>173</v>
      </c>
      <c r="E99" s="27" t="s">
        <v>167</v>
      </c>
    </row>
    <row r="100">
      <c r="A100" s="1" t="s">
        <v>165</v>
      </c>
      <c r="B100" s="1">
        <v>23</v>
      </c>
      <c r="C100" s="26" t="s">
        <v>828</v>
      </c>
      <c r="D100" t="s">
        <v>167</v>
      </c>
      <c r="E100" s="27" t="s">
        <v>829</v>
      </c>
      <c r="F100" s="28" t="s">
        <v>447</v>
      </c>
      <c r="G100" s="29">
        <v>5.1600000000000001</v>
      </c>
      <c r="H100" s="28">
        <v>0</v>
      </c>
      <c r="I100" s="30">
        <f>ROUND(G100*H100,P4)</f>
        <v>0</v>
      </c>
      <c r="L100" s="31">
        <v>0</v>
      </c>
      <c r="M100" s="24">
        <f>ROUND(G100*L100,P4)</f>
        <v>0</v>
      </c>
      <c r="N100" s="25" t="s">
        <v>185</v>
      </c>
      <c r="O100" s="32">
        <f>M100*AA100</f>
        <v>0</v>
      </c>
      <c r="P100" s="1">
        <v>3</v>
      </c>
      <c r="AA100" s="1">
        <f>IF(P100=1,$O$3,IF(P100=2,$O$4,$O$5))</f>
        <v>0</v>
      </c>
    </row>
    <row r="101">
      <c r="A101" s="1" t="s">
        <v>171</v>
      </c>
      <c r="E101" s="27" t="s">
        <v>829</v>
      </c>
    </row>
    <row r="102">
      <c r="A102" s="1" t="s">
        <v>172</v>
      </c>
    </row>
    <row r="103">
      <c r="A103" s="1" t="s">
        <v>173</v>
      </c>
      <c r="E103" s="27" t="s">
        <v>167</v>
      </c>
    </row>
    <row r="104" ht="25.5">
      <c r="A104" s="1" t="s">
        <v>165</v>
      </c>
      <c r="B104" s="1">
        <v>24</v>
      </c>
      <c r="C104" s="26" t="s">
        <v>2198</v>
      </c>
      <c r="D104" t="s">
        <v>167</v>
      </c>
      <c r="E104" s="27" t="s">
        <v>2199</v>
      </c>
      <c r="F104" s="28" t="s">
        <v>447</v>
      </c>
      <c r="G104" s="29">
        <v>71.079999999999998</v>
      </c>
      <c r="H104" s="28">
        <v>0.0032000000000000002</v>
      </c>
      <c r="I104" s="30">
        <f>ROUND(G104*H104,P4)</f>
        <v>0</v>
      </c>
      <c r="L104" s="31">
        <v>0</v>
      </c>
      <c r="M104" s="24">
        <f>ROUND(G104*L104,P4)</f>
        <v>0</v>
      </c>
      <c r="N104" s="25" t="s">
        <v>185</v>
      </c>
      <c r="O104" s="32">
        <f>M104*AA104</f>
        <v>0</v>
      </c>
      <c r="P104" s="1">
        <v>3</v>
      </c>
      <c r="AA104" s="1">
        <f>IF(P104=1,$O$3,IF(P104=2,$O$4,$O$5))</f>
        <v>0</v>
      </c>
    </row>
    <row r="105" ht="25.5">
      <c r="A105" s="1" t="s">
        <v>171</v>
      </c>
      <c r="E105" s="27" t="s">
        <v>2199</v>
      </c>
    </row>
    <row r="106" ht="38.25">
      <c r="A106" s="1" t="s">
        <v>172</v>
      </c>
      <c r="E106" s="33" t="s">
        <v>3309</v>
      </c>
    </row>
    <row r="107">
      <c r="A107" s="1" t="s">
        <v>173</v>
      </c>
      <c r="E107" s="27" t="s">
        <v>167</v>
      </c>
    </row>
    <row r="108" ht="25.5">
      <c r="A108" s="1" t="s">
        <v>165</v>
      </c>
      <c r="B108" s="1">
        <v>25</v>
      </c>
      <c r="C108" s="26" t="s">
        <v>2426</v>
      </c>
      <c r="D108" t="s">
        <v>167</v>
      </c>
      <c r="E108" s="27" t="s">
        <v>2427</v>
      </c>
      <c r="F108" s="28" t="s">
        <v>192</v>
      </c>
      <c r="G108" s="29">
        <v>108.5</v>
      </c>
      <c r="H108" s="28">
        <v>2.0000000000000002E-05</v>
      </c>
      <c r="I108" s="30">
        <f>ROUND(G108*H108,P4)</f>
        <v>0</v>
      </c>
      <c r="L108" s="31">
        <v>0</v>
      </c>
      <c r="M108" s="24">
        <f>ROUND(G108*L108,P4)</f>
        <v>0</v>
      </c>
      <c r="N108" s="25" t="s">
        <v>185</v>
      </c>
      <c r="O108" s="32">
        <f>M108*AA108</f>
        <v>0</v>
      </c>
      <c r="P108" s="1">
        <v>3</v>
      </c>
      <c r="AA108" s="1">
        <f>IF(P108=1,$O$3,IF(P108=2,$O$4,$O$5))</f>
        <v>0</v>
      </c>
    </row>
    <row r="109" ht="25.5">
      <c r="A109" s="1" t="s">
        <v>171</v>
      </c>
      <c r="E109" s="27" t="s">
        <v>2427</v>
      </c>
    </row>
    <row r="110" ht="51">
      <c r="A110" s="1" t="s">
        <v>172</v>
      </c>
      <c r="E110" s="33" t="s">
        <v>3310</v>
      </c>
    </row>
    <row r="111">
      <c r="A111" s="1" t="s">
        <v>173</v>
      </c>
      <c r="E111" s="27" t="s">
        <v>167</v>
      </c>
    </row>
    <row r="112">
      <c r="A112" s="1" t="s">
        <v>165</v>
      </c>
      <c r="B112" s="1">
        <v>26</v>
      </c>
      <c r="C112" s="26" t="s">
        <v>842</v>
      </c>
      <c r="D112" t="s">
        <v>167</v>
      </c>
      <c r="E112" s="27" t="s">
        <v>843</v>
      </c>
      <c r="F112" s="28" t="s">
        <v>192</v>
      </c>
      <c r="G112" s="29">
        <v>158.5</v>
      </c>
      <c r="H112" s="28">
        <v>0.00054000000000000001</v>
      </c>
      <c r="I112" s="30">
        <f>ROUND(G112*H112,P4)</f>
        <v>0</v>
      </c>
      <c r="L112" s="31">
        <v>0</v>
      </c>
      <c r="M112" s="24">
        <f>ROUND(G112*L112,P4)</f>
        <v>0</v>
      </c>
      <c r="N112" s="25" t="s">
        <v>185</v>
      </c>
      <c r="O112" s="32">
        <f>M112*AA112</f>
        <v>0</v>
      </c>
      <c r="P112" s="1">
        <v>3</v>
      </c>
      <c r="AA112" s="1">
        <f>IF(P112=1,$O$3,IF(P112=2,$O$4,$O$5))</f>
        <v>0</v>
      </c>
    </row>
    <row r="113">
      <c r="A113" s="1" t="s">
        <v>171</v>
      </c>
      <c r="E113" s="27" t="s">
        <v>843</v>
      </c>
    </row>
    <row r="114" ht="25.5">
      <c r="A114" s="1" t="s">
        <v>172</v>
      </c>
      <c r="E114" s="33" t="s">
        <v>3311</v>
      </c>
    </row>
    <row r="115">
      <c r="A115" s="1" t="s">
        <v>173</v>
      </c>
      <c r="E115" s="27" t="s">
        <v>167</v>
      </c>
    </row>
    <row r="116" ht="25.5">
      <c r="A116" s="1" t="s">
        <v>165</v>
      </c>
      <c r="B116" s="1">
        <v>27</v>
      </c>
      <c r="C116" s="26" t="s">
        <v>2430</v>
      </c>
      <c r="D116" t="s">
        <v>167</v>
      </c>
      <c r="E116" s="27" t="s">
        <v>2431</v>
      </c>
      <c r="F116" s="28" t="s">
        <v>192</v>
      </c>
      <c r="G116" s="29">
        <v>50</v>
      </c>
      <c r="H116" s="28">
        <v>4.0000000000000003E-05</v>
      </c>
      <c r="I116" s="30">
        <f>ROUND(G116*H116,P4)</f>
        <v>0</v>
      </c>
      <c r="L116" s="31">
        <v>0</v>
      </c>
      <c r="M116" s="24">
        <f>ROUND(G116*L116,P4)</f>
        <v>0</v>
      </c>
      <c r="N116" s="25" t="s">
        <v>185</v>
      </c>
      <c r="O116" s="32">
        <f>M116*AA116</f>
        <v>0</v>
      </c>
      <c r="P116" s="1">
        <v>3</v>
      </c>
      <c r="AA116" s="1">
        <f>IF(P116=1,$O$3,IF(P116=2,$O$4,$O$5))</f>
        <v>0</v>
      </c>
    </row>
    <row r="117" ht="25.5">
      <c r="A117" s="1" t="s">
        <v>171</v>
      </c>
      <c r="E117" s="27" t="s">
        <v>2431</v>
      </c>
    </row>
    <row r="118">
      <c r="A118" s="1" t="s">
        <v>172</v>
      </c>
    </row>
    <row r="119">
      <c r="A119" s="1" t="s">
        <v>173</v>
      </c>
      <c r="E119" s="27" t="s">
        <v>167</v>
      </c>
    </row>
    <row r="120" ht="25.5">
      <c r="A120" s="1" t="s">
        <v>165</v>
      </c>
      <c r="B120" s="1">
        <v>28</v>
      </c>
      <c r="C120" s="26" t="s">
        <v>3312</v>
      </c>
      <c r="D120" t="s">
        <v>167</v>
      </c>
      <c r="E120" s="27" t="s">
        <v>3313</v>
      </c>
      <c r="F120" s="28" t="s">
        <v>424</v>
      </c>
      <c r="G120" s="29">
        <v>21.324000000000002</v>
      </c>
      <c r="H120" s="28">
        <v>2.1600000000000001</v>
      </c>
      <c r="I120" s="30">
        <f>ROUND(G120*H120,P4)</f>
        <v>0</v>
      </c>
      <c r="L120" s="31">
        <v>0</v>
      </c>
      <c r="M120" s="24">
        <f>ROUND(G120*L120,P4)</f>
        <v>0</v>
      </c>
      <c r="N120" s="25" t="s">
        <v>185</v>
      </c>
      <c r="O120" s="32">
        <f>M120*AA120</f>
        <v>0</v>
      </c>
      <c r="P120" s="1">
        <v>3</v>
      </c>
      <c r="AA120" s="1">
        <f>IF(P120=1,$O$3,IF(P120=2,$O$4,$O$5))</f>
        <v>0</v>
      </c>
    </row>
    <row r="121" ht="25.5">
      <c r="A121" s="1" t="s">
        <v>171</v>
      </c>
      <c r="E121" s="27" t="s">
        <v>3313</v>
      </c>
    </row>
    <row r="122" ht="38.25">
      <c r="A122" s="1" t="s">
        <v>172</v>
      </c>
      <c r="E122" s="33" t="s">
        <v>3314</v>
      </c>
    </row>
    <row r="123">
      <c r="A123" s="1" t="s">
        <v>173</v>
      </c>
      <c r="E123" s="27" t="s">
        <v>167</v>
      </c>
    </row>
    <row r="124">
      <c r="A124" s="1" t="s">
        <v>162</v>
      </c>
      <c r="C124" s="22" t="s">
        <v>947</v>
      </c>
      <c r="E124" s="23" t="s">
        <v>948</v>
      </c>
      <c r="L124" s="24">
        <f>SUMIFS(L125:L140,A125:A140,"P")</f>
        <v>0</v>
      </c>
      <c r="M124" s="24">
        <f>SUMIFS(M125:M140,A125:A140,"P")</f>
        <v>0</v>
      </c>
      <c r="N124" s="25"/>
    </row>
    <row r="125">
      <c r="A125" s="1" t="s">
        <v>165</v>
      </c>
      <c r="B125" s="1">
        <v>36</v>
      </c>
      <c r="C125" s="26" t="s">
        <v>2432</v>
      </c>
      <c r="D125" t="s">
        <v>167</v>
      </c>
      <c r="E125" s="27" t="s">
        <v>2433</v>
      </c>
      <c r="F125" s="28" t="s">
        <v>447</v>
      </c>
      <c r="G125" s="29">
        <v>81.742000000000004</v>
      </c>
      <c r="H125" s="28">
        <v>0.00040000000000000002</v>
      </c>
      <c r="I125" s="30">
        <f>ROUND(G125*H125,P4)</f>
        <v>0</v>
      </c>
      <c r="L125" s="31">
        <v>0</v>
      </c>
      <c r="M125" s="24">
        <f>ROUND(G125*L125,P4)</f>
        <v>0</v>
      </c>
      <c r="N125" s="25" t="s">
        <v>185</v>
      </c>
      <c r="O125" s="32">
        <f>M125*AA125</f>
        <v>0</v>
      </c>
      <c r="P125" s="1">
        <v>3</v>
      </c>
      <c r="AA125" s="1">
        <f>IF(P125=1,$O$3,IF(P125=2,$O$4,$O$5))</f>
        <v>0</v>
      </c>
    </row>
    <row r="126">
      <c r="A126" s="1" t="s">
        <v>171</v>
      </c>
      <c r="E126" s="27" t="s">
        <v>2433</v>
      </c>
    </row>
    <row r="127" ht="25.5">
      <c r="A127" s="1" t="s">
        <v>172</v>
      </c>
      <c r="E127" s="33" t="s">
        <v>3315</v>
      </c>
    </row>
    <row r="128">
      <c r="A128" s="1" t="s">
        <v>173</v>
      </c>
      <c r="E128" s="27" t="s">
        <v>167</v>
      </c>
    </row>
    <row r="129" ht="25.5">
      <c r="A129" s="1" t="s">
        <v>165</v>
      </c>
      <c r="B129" s="1">
        <v>35</v>
      </c>
      <c r="C129" s="26" t="s">
        <v>2447</v>
      </c>
      <c r="D129" t="s">
        <v>167</v>
      </c>
      <c r="E129" s="27" t="s">
        <v>2448</v>
      </c>
      <c r="F129" s="28" t="s">
        <v>447</v>
      </c>
      <c r="G129" s="29">
        <v>71.079999999999998</v>
      </c>
      <c r="H129" s="28">
        <v>0</v>
      </c>
      <c r="I129" s="30">
        <f>ROUND(G129*H129,P4)</f>
        <v>0</v>
      </c>
      <c r="L129" s="31">
        <v>0</v>
      </c>
      <c r="M129" s="24">
        <f>ROUND(G129*L129,P4)</f>
        <v>0</v>
      </c>
      <c r="N129" s="25" t="s">
        <v>185</v>
      </c>
      <c r="O129" s="32">
        <f>M129*AA129</f>
        <v>0</v>
      </c>
      <c r="P129" s="1">
        <v>3</v>
      </c>
      <c r="AA129" s="1">
        <f>IF(P129=1,$O$3,IF(P129=2,$O$4,$O$5))</f>
        <v>0</v>
      </c>
    </row>
    <row r="130" ht="25.5">
      <c r="A130" s="1" t="s">
        <v>171</v>
      </c>
      <c r="E130" s="27" t="s">
        <v>2448</v>
      </c>
    </row>
    <row r="131" ht="38.25">
      <c r="A131" s="1" t="s">
        <v>172</v>
      </c>
      <c r="E131" s="33" t="s">
        <v>3309</v>
      </c>
    </row>
    <row r="132">
      <c r="A132" s="1" t="s">
        <v>173</v>
      </c>
      <c r="E132" s="27" t="s">
        <v>167</v>
      </c>
    </row>
    <row r="133" ht="25.5">
      <c r="A133" s="1" t="s">
        <v>165</v>
      </c>
      <c r="B133" s="1">
        <v>37</v>
      </c>
      <c r="C133" s="26" t="s">
        <v>974</v>
      </c>
      <c r="D133" t="s">
        <v>167</v>
      </c>
      <c r="E133" s="27" t="s">
        <v>975</v>
      </c>
      <c r="F133" s="28" t="s">
        <v>432</v>
      </c>
      <c r="G133" s="29">
        <v>0.033000000000000002</v>
      </c>
      <c r="H133" s="28">
        <v>0</v>
      </c>
      <c r="I133" s="30">
        <f>ROUND(G133*H133,P4)</f>
        <v>0</v>
      </c>
      <c r="L133" s="31">
        <v>0</v>
      </c>
      <c r="M133" s="24">
        <f>ROUND(G133*L133,P4)</f>
        <v>0</v>
      </c>
      <c r="N133" s="25" t="s">
        <v>185</v>
      </c>
      <c r="O133" s="32">
        <f>M133*AA133</f>
        <v>0</v>
      </c>
      <c r="P133" s="1">
        <v>3</v>
      </c>
      <c r="AA133" s="1">
        <f>IF(P133=1,$O$3,IF(P133=2,$O$4,$O$5))</f>
        <v>0</v>
      </c>
    </row>
    <row r="134" ht="25.5">
      <c r="A134" s="1" t="s">
        <v>171</v>
      </c>
      <c r="E134" s="27" t="s">
        <v>975</v>
      </c>
    </row>
    <row r="135">
      <c r="A135" s="1" t="s">
        <v>172</v>
      </c>
    </row>
    <row r="136">
      <c r="A136" s="1" t="s">
        <v>173</v>
      </c>
      <c r="E136" s="27" t="s">
        <v>167</v>
      </c>
    </row>
    <row r="137" ht="25.5">
      <c r="A137" s="1" t="s">
        <v>165</v>
      </c>
      <c r="B137" s="1">
        <v>38</v>
      </c>
      <c r="C137" s="26" t="s">
        <v>976</v>
      </c>
      <c r="D137" t="s">
        <v>167</v>
      </c>
      <c r="E137" s="27" t="s">
        <v>977</v>
      </c>
      <c r="F137" s="28" t="s">
        <v>432</v>
      </c>
      <c r="G137" s="29">
        <v>0.033000000000000002</v>
      </c>
      <c r="H137" s="28">
        <v>0</v>
      </c>
      <c r="I137" s="30">
        <f>ROUND(G137*H137,P4)</f>
        <v>0</v>
      </c>
      <c r="L137" s="31">
        <v>0</v>
      </c>
      <c r="M137" s="24">
        <f>ROUND(G137*L137,P4)</f>
        <v>0</v>
      </c>
      <c r="N137" s="25" t="s">
        <v>185</v>
      </c>
      <c r="O137" s="32">
        <f>M137*AA137</f>
        <v>0</v>
      </c>
      <c r="P137" s="1">
        <v>3</v>
      </c>
      <c r="AA137" s="1">
        <f>IF(P137=1,$O$3,IF(P137=2,$O$4,$O$5))</f>
        <v>0</v>
      </c>
    </row>
    <row r="138" ht="38.25">
      <c r="A138" s="1" t="s">
        <v>171</v>
      </c>
      <c r="E138" s="27" t="s">
        <v>978</v>
      </c>
    </row>
    <row r="139">
      <c r="A139" s="1" t="s">
        <v>172</v>
      </c>
    </row>
    <row r="140">
      <c r="A140" s="1" t="s">
        <v>173</v>
      </c>
      <c r="E140" s="27" t="s">
        <v>167</v>
      </c>
    </row>
    <row r="141">
      <c r="A141" s="1" t="s">
        <v>162</v>
      </c>
      <c r="C141" s="22" t="s">
        <v>1681</v>
      </c>
      <c r="E141" s="23" t="s">
        <v>1682</v>
      </c>
      <c r="L141" s="24">
        <f>SUMIFS(L142:L153,A142:A153,"P")</f>
        <v>0</v>
      </c>
      <c r="M141" s="24">
        <f>SUMIFS(M142:M153,A142:A153,"P")</f>
        <v>0</v>
      </c>
      <c r="N141" s="25"/>
    </row>
    <row r="142">
      <c r="A142" s="1" t="s">
        <v>165</v>
      </c>
      <c r="B142" s="1">
        <v>39</v>
      </c>
      <c r="C142" s="26" t="s">
        <v>3316</v>
      </c>
      <c r="D142" t="s">
        <v>167</v>
      </c>
      <c r="E142" s="27" t="s">
        <v>3317</v>
      </c>
      <c r="F142" s="28" t="s">
        <v>192</v>
      </c>
      <c r="G142" s="29">
        <v>0.88</v>
      </c>
      <c r="H142" s="28">
        <v>0.0015299999999999999</v>
      </c>
      <c r="I142" s="30">
        <f>ROUND(G142*H142,P4)</f>
        <v>0</v>
      </c>
      <c r="L142" s="31">
        <v>0</v>
      </c>
      <c r="M142" s="24">
        <f>ROUND(G142*L142,P4)</f>
        <v>0</v>
      </c>
      <c r="N142" s="25" t="s">
        <v>185</v>
      </c>
      <c r="O142" s="32">
        <f>M142*AA142</f>
        <v>0</v>
      </c>
      <c r="P142" s="1">
        <v>3</v>
      </c>
      <c r="AA142" s="1">
        <f>IF(P142=1,$O$3,IF(P142=2,$O$4,$O$5))</f>
        <v>0</v>
      </c>
    </row>
    <row r="143">
      <c r="A143" s="1" t="s">
        <v>171</v>
      </c>
      <c r="E143" s="27" t="s">
        <v>3317</v>
      </c>
    </row>
    <row r="144" ht="38.25">
      <c r="A144" s="1" t="s">
        <v>172</v>
      </c>
      <c r="E144" s="33" t="s">
        <v>3318</v>
      </c>
    </row>
    <row r="145">
      <c r="A145" s="1" t="s">
        <v>173</v>
      </c>
      <c r="E145" s="27" t="s">
        <v>167</v>
      </c>
    </row>
    <row r="146" ht="25.5">
      <c r="A146" s="1" t="s">
        <v>165</v>
      </c>
      <c r="B146" s="1">
        <v>40</v>
      </c>
      <c r="C146" s="26" t="s">
        <v>3319</v>
      </c>
      <c r="D146" t="s">
        <v>167</v>
      </c>
      <c r="E146" s="27" t="s">
        <v>3320</v>
      </c>
      <c r="F146" s="28" t="s">
        <v>432</v>
      </c>
      <c r="G146" s="29">
        <v>0.001</v>
      </c>
      <c r="H146" s="28">
        <v>0</v>
      </c>
      <c r="I146" s="30">
        <f>ROUND(G146*H146,P4)</f>
        <v>0</v>
      </c>
      <c r="L146" s="31">
        <v>0</v>
      </c>
      <c r="M146" s="24">
        <f>ROUND(G146*L146,P4)</f>
        <v>0</v>
      </c>
      <c r="N146" s="25" t="s">
        <v>185</v>
      </c>
      <c r="O146" s="32">
        <f>M146*AA146</f>
        <v>0</v>
      </c>
      <c r="P146" s="1">
        <v>3</v>
      </c>
      <c r="AA146" s="1">
        <f>IF(P146=1,$O$3,IF(P146=2,$O$4,$O$5))</f>
        <v>0</v>
      </c>
    </row>
    <row r="147" ht="25.5">
      <c r="A147" s="1" t="s">
        <v>171</v>
      </c>
      <c r="E147" s="27" t="s">
        <v>3320</v>
      </c>
    </row>
    <row r="148">
      <c r="A148" s="1" t="s">
        <v>172</v>
      </c>
    </row>
    <row r="149">
      <c r="A149" s="1" t="s">
        <v>173</v>
      </c>
      <c r="E149" s="27" t="s">
        <v>167</v>
      </c>
    </row>
    <row r="150" ht="25.5">
      <c r="A150" s="1" t="s">
        <v>165</v>
      </c>
      <c r="B150" s="1">
        <v>41</v>
      </c>
      <c r="C150" s="26" t="s">
        <v>3321</v>
      </c>
      <c r="D150" t="s">
        <v>167</v>
      </c>
      <c r="E150" s="27" t="s">
        <v>3322</v>
      </c>
      <c r="F150" s="28" t="s">
        <v>432</v>
      </c>
      <c r="G150" s="29">
        <v>0.001</v>
      </c>
      <c r="H150" s="28">
        <v>0</v>
      </c>
      <c r="I150" s="30">
        <f>ROUND(G150*H150,P4)</f>
        <v>0</v>
      </c>
      <c r="L150" s="31">
        <v>0</v>
      </c>
      <c r="M150" s="24">
        <f>ROUND(G150*L150,P4)</f>
        <v>0</v>
      </c>
      <c r="N150" s="25" t="s">
        <v>185</v>
      </c>
      <c r="O150" s="32">
        <f>M150*AA150</f>
        <v>0</v>
      </c>
      <c r="P150" s="1">
        <v>3</v>
      </c>
      <c r="AA150" s="1">
        <f>IF(P150=1,$O$3,IF(P150=2,$O$4,$O$5))</f>
        <v>0</v>
      </c>
    </row>
    <row r="151" ht="38.25">
      <c r="A151" s="1" t="s">
        <v>171</v>
      </c>
      <c r="E151" s="27" t="s">
        <v>3323</v>
      </c>
    </row>
    <row r="152">
      <c r="A152" s="1" t="s">
        <v>172</v>
      </c>
    </row>
    <row r="153">
      <c r="A153" s="1" t="s">
        <v>173</v>
      </c>
      <c r="E153" s="27" t="s">
        <v>167</v>
      </c>
    </row>
    <row r="154">
      <c r="A154" s="1" t="s">
        <v>162</v>
      </c>
      <c r="C154" s="22" t="s">
        <v>1125</v>
      </c>
      <c r="E154" s="23" t="s">
        <v>1126</v>
      </c>
      <c r="L154" s="24">
        <f>SUMIFS(L155:L174,A155:A174,"P")</f>
        <v>0</v>
      </c>
      <c r="M154" s="24">
        <f>SUMIFS(M155:M174,A155:A174,"P")</f>
        <v>0</v>
      </c>
      <c r="N154" s="25"/>
    </row>
    <row r="155">
      <c r="A155" s="1" t="s">
        <v>165</v>
      </c>
      <c r="B155" s="1">
        <v>43</v>
      </c>
      <c r="C155" s="26" t="s">
        <v>2204</v>
      </c>
      <c r="D155" t="s">
        <v>167</v>
      </c>
      <c r="E155" s="27" t="s">
        <v>3324</v>
      </c>
      <c r="F155" s="28" t="s">
        <v>331</v>
      </c>
      <c r="G155" s="29">
        <v>793.90999999999997</v>
      </c>
      <c r="H155" s="28">
        <v>0.001</v>
      </c>
      <c r="I155" s="30">
        <f>ROUND(G155*H155,P4)</f>
        <v>0</v>
      </c>
      <c r="L155" s="31">
        <v>0</v>
      </c>
      <c r="M155" s="24">
        <f>ROUND(G155*L155,P4)</f>
        <v>0</v>
      </c>
      <c r="N155" s="25" t="s">
        <v>170</v>
      </c>
      <c r="O155" s="32">
        <f>M155*AA155</f>
        <v>0</v>
      </c>
      <c r="P155" s="1">
        <v>3</v>
      </c>
      <c r="AA155" s="1">
        <f>IF(P155=1,$O$3,IF(P155=2,$O$4,$O$5))</f>
        <v>0</v>
      </c>
    </row>
    <row r="156">
      <c r="A156" s="1" t="s">
        <v>171</v>
      </c>
      <c r="E156" s="27" t="s">
        <v>3324</v>
      </c>
    </row>
    <row r="157" ht="38.25">
      <c r="A157" s="1" t="s">
        <v>172</v>
      </c>
      <c r="E157" s="33" t="s">
        <v>3325</v>
      </c>
    </row>
    <row r="158">
      <c r="A158" s="1" t="s">
        <v>173</v>
      </c>
      <c r="E158" s="27" t="s">
        <v>167</v>
      </c>
    </row>
    <row r="159">
      <c r="A159" s="1" t="s">
        <v>165</v>
      </c>
      <c r="B159" s="1">
        <v>44</v>
      </c>
      <c r="C159" s="26" t="s">
        <v>2206</v>
      </c>
      <c r="D159" t="s">
        <v>167</v>
      </c>
      <c r="E159" s="27" t="s">
        <v>3326</v>
      </c>
      <c r="F159" s="28" t="s">
        <v>331</v>
      </c>
      <c r="G159" s="29">
        <v>941.09000000000003</v>
      </c>
      <c r="H159" s="28">
        <v>0.001</v>
      </c>
      <c r="I159" s="30">
        <f>ROUND(G159*H159,P4)</f>
        <v>0</v>
      </c>
      <c r="L159" s="31">
        <v>0</v>
      </c>
      <c r="M159" s="24">
        <f>ROUND(G159*L159,P4)</f>
        <v>0</v>
      </c>
      <c r="N159" s="25" t="s">
        <v>170</v>
      </c>
      <c r="O159" s="32">
        <f>M159*AA159</f>
        <v>0</v>
      </c>
      <c r="P159" s="1">
        <v>3</v>
      </c>
      <c r="AA159" s="1">
        <f>IF(P159=1,$O$3,IF(P159=2,$O$4,$O$5))</f>
        <v>0</v>
      </c>
    </row>
    <row r="160">
      <c r="A160" s="1" t="s">
        <v>171</v>
      </c>
      <c r="E160" s="27" t="s">
        <v>3326</v>
      </c>
    </row>
    <row r="161" ht="38.25">
      <c r="A161" s="1" t="s">
        <v>172</v>
      </c>
      <c r="E161" s="33" t="s">
        <v>3327</v>
      </c>
    </row>
    <row r="162">
      <c r="A162" s="1" t="s">
        <v>173</v>
      </c>
      <c r="E162" s="27" t="s">
        <v>167</v>
      </c>
    </row>
    <row r="163">
      <c r="A163" s="1" t="s">
        <v>165</v>
      </c>
      <c r="B163" s="1">
        <v>42</v>
      </c>
      <c r="C163" s="26" t="s">
        <v>1178</v>
      </c>
      <c r="D163" t="s">
        <v>167</v>
      </c>
      <c r="E163" s="27" t="s">
        <v>1179</v>
      </c>
      <c r="F163" s="28" t="s">
        <v>331</v>
      </c>
      <c r="G163" s="29">
        <v>1735</v>
      </c>
      <c r="H163" s="28">
        <v>5.0000000000000002E-05</v>
      </c>
      <c r="I163" s="30">
        <f>ROUND(G163*H163,P4)</f>
        <v>0</v>
      </c>
      <c r="L163" s="31">
        <v>0</v>
      </c>
      <c r="M163" s="24">
        <f>ROUND(G163*L163,P4)</f>
        <v>0</v>
      </c>
      <c r="N163" s="25" t="s">
        <v>185</v>
      </c>
      <c r="O163" s="32">
        <f>M163*AA163</f>
        <v>0</v>
      </c>
      <c r="P163" s="1">
        <v>3</v>
      </c>
      <c r="AA163" s="1">
        <f>IF(P163=1,$O$3,IF(P163=2,$O$4,$O$5))</f>
        <v>0</v>
      </c>
    </row>
    <row r="164">
      <c r="A164" s="1" t="s">
        <v>171</v>
      </c>
      <c r="E164" s="27" t="s">
        <v>1179</v>
      </c>
    </row>
    <row r="165" ht="63.75">
      <c r="A165" s="1" t="s">
        <v>172</v>
      </c>
      <c r="E165" s="33" t="s">
        <v>3328</v>
      </c>
    </row>
    <row r="166">
      <c r="A166" s="1" t="s">
        <v>173</v>
      </c>
      <c r="E166" s="27" t="s">
        <v>167</v>
      </c>
    </row>
    <row r="167" ht="25.5">
      <c r="A167" s="1" t="s">
        <v>165</v>
      </c>
      <c r="B167" s="1">
        <v>45</v>
      </c>
      <c r="C167" s="26" t="s">
        <v>1186</v>
      </c>
      <c r="D167" t="s">
        <v>167</v>
      </c>
      <c r="E167" s="27" t="s">
        <v>1187</v>
      </c>
      <c r="F167" s="28" t="s">
        <v>432</v>
      </c>
      <c r="G167" s="29">
        <v>1.8220000000000001</v>
      </c>
      <c r="H167" s="28">
        <v>0</v>
      </c>
      <c r="I167" s="30">
        <f>ROUND(G167*H167,P4)</f>
        <v>0</v>
      </c>
      <c r="L167" s="31">
        <v>0</v>
      </c>
      <c r="M167" s="24">
        <f>ROUND(G167*L167,P4)</f>
        <v>0</v>
      </c>
      <c r="N167" s="25" t="s">
        <v>185</v>
      </c>
      <c r="O167" s="32">
        <f>M167*AA167</f>
        <v>0</v>
      </c>
      <c r="P167" s="1">
        <v>3</v>
      </c>
      <c r="AA167" s="1">
        <f>IF(P167=1,$O$3,IF(P167=2,$O$4,$O$5))</f>
        <v>0</v>
      </c>
    </row>
    <row r="168" ht="25.5">
      <c r="A168" s="1" t="s">
        <v>171</v>
      </c>
      <c r="E168" s="27" t="s">
        <v>1187</v>
      </c>
    </row>
    <row r="169">
      <c r="A169" s="1" t="s">
        <v>172</v>
      </c>
    </row>
    <row r="170">
      <c r="A170" s="1" t="s">
        <v>173</v>
      </c>
      <c r="E170" s="27" t="s">
        <v>167</v>
      </c>
    </row>
    <row r="171" ht="38.25">
      <c r="A171" s="1" t="s">
        <v>165</v>
      </c>
      <c r="B171" s="1">
        <v>46</v>
      </c>
      <c r="C171" s="26" t="s">
        <v>1188</v>
      </c>
      <c r="D171" t="s">
        <v>167</v>
      </c>
      <c r="E171" s="27" t="s">
        <v>1189</v>
      </c>
      <c r="F171" s="28" t="s">
        <v>432</v>
      </c>
      <c r="G171" s="29">
        <v>1.8220000000000001</v>
      </c>
      <c r="H171" s="28">
        <v>0</v>
      </c>
      <c r="I171" s="30">
        <f>ROUND(G171*H171,P4)</f>
        <v>0</v>
      </c>
      <c r="L171" s="31">
        <v>0</v>
      </c>
      <c r="M171" s="24">
        <f>ROUND(G171*L171,P4)</f>
        <v>0</v>
      </c>
      <c r="N171" s="25" t="s">
        <v>185</v>
      </c>
      <c r="O171" s="32">
        <f>M171*AA171</f>
        <v>0</v>
      </c>
      <c r="P171" s="1">
        <v>3</v>
      </c>
      <c r="AA171" s="1">
        <f>IF(P171=1,$O$3,IF(P171=2,$O$4,$O$5))</f>
        <v>0</v>
      </c>
    </row>
    <row r="172" ht="38.25">
      <c r="A172" s="1" t="s">
        <v>171</v>
      </c>
      <c r="E172" s="27" t="s">
        <v>1190</v>
      </c>
    </row>
    <row r="173">
      <c r="A173" s="1" t="s">
        <v>172</v>
      </c>
    </row>
    <row r="174">
      <c r="A174" s="1" t="s">
        <v>173</v>
      </c>
      <c r="E174" s="27" t="s">
        <v>167</v>
      </c>
    </row>
    <row r="175">
      <c r="A175" s="1" t="s">
        <v>162</v>
      </c>
      <c r="C175" s="22" t="s">
        <v>1259</v>
      </c>
      <c r="E175" s="23" t="s">
        <v>1260</v>
      </c>
      <c r="L175" s="24">
        <f>SUMIFS(L176:L195,A176:A195,"P")</f>
        <v>0</v>
      </c>
      <c r="M175" s="24">
        <f>SUMIFS(M176:M195,A176:A195,"P")</f>
        <v>0</v>
      </c>
      <c r="N175" s="25"/>
    </row>
    <row r="176" ht="25.5">
      <c r="A176" s="1" t="s">
        <v>165</v>
      </c>
      <c r="B176" s="1">
        <v>29</v>
      </c>
      <c r="C176" s="26" t="s">
        <v>1278</v>
      </c>
      <c r="D176" t="s">
        <v>167</v>
      </c>
      <c r="E176" s="27" t="s">
        <v>1279</v>
      </c>
      <c r="F176" s="28" t="s">
        <v>447</v>
      </c>
      <c r="G176" s="29">
        <v>144.16</v>
      </c>
      <c r="H176" s="28">
        <v>3.0000000000000001E-05</v>
      </c>
      <c r="I176" s="30">
        <f>ROUND(G176*H176,P4)</f>
        <v>0</v>
      </c>
      <c r="L176" s="31">
        <v>0</v>
      </c>
      <c r="M176" s="24">
        <f>ROUND(G176*L176,P4)</f>
        <v>0</v>
      </c>
      <c r="N176" s="25" t="s">
        <v>185</v>
      </c>
      <c r="O176" s="32">
        <f>M176*AA176</f>
        <v>0</v>
      </c>
      <c r="P176" s="1">
        <v>3</v>
      </c>
      <c r="AA176" s="1">
        <f>IF(P176=1,$O$3,IF(P176=2,$O$4,$O$5))</f>
        <v>0</v>
      </c>
    </row>
    <row r="177" ht="38.25">
      <c r="A177" s="1" t="s">
        <v>171</v>
      </c>
      <c r="E177" s="27" t="s">
        <v>1280</v>
      </c>
    </row>
    <row r="178" ht="25.5">
      <c r="A178" s="1" t="s">
        <v>172</v>
      </c>
      <c r="E178" s="33" t="s">
        <v>3329</v>
      </c>
    </row>
    <row r="179">
      <c r="A179" s="1" t="s">
        <v>173</v>
      </c>
      <c r="E179" s="27" t="s">
        <v>167</v>
      </c>
    </row>
    <row r="180" ht="25.5">
      <c r="A180" s="1" t="s">
        <v>165</v>
      </c>
      <c r="B180" s="1">
        <v>30</v>
      </c>
      <c r="C180" s="26" t="s">
        <v>2459</v>
      </c>
      <c r="D180" t="s">
        <v>167</v>
      </c>
      <c r="E180" s="27" t="s">
        <v>2460</v>
      </c>
      <c r="F180" s="28" t="s">
        <v>447</v>
      </c>
      <c r="G180" s="29">
        <v>9.9000000000000004</v>
      </c>
      <c r="H180" s="28">
        <v>0.00158</v>
      </c>
      <c r="I180" s="30">
        <f>ROUND(G180*H180,P4)</f>
        <v>0</v>
      </c>
      <c r="L180" s="31">
        <v>0</v>
      </c>
      <c r="M180" s="24">
        <f>ROUND(G180*L180,P4)</f>
        <v>0</v>
      </c>
      <c r="N180" s="25" t="s">
        <v>185</v>
      </c>
      <c r="O180" s="32">
        <f>M180*AA180</f>
        <v>0</v>
      </c>
      <c r="P180" s="1">
        <v>3</v>
      </c>
      <c r="AA180" s="1">
        <f>IF(P180=1,$O$3,IF(P180=2,$O$4,$O$5))</f>
        <v>0</v>
      </c>
    </row>
    <row r="181" ht="25.5">
      <c r="A181" s="1" t="s">
        <v>171</v>
      </c>
      <c r="E181" s="27" t="s">
        <v>2460</v>
      </c>
    </row>
    <row r="182" ht="38.25">
      <c r="A182" s="1" t="s">
        <v>172</v>
      </c>
      <c r="E182" s="33" t="s">
        <v>3330</v>
      </c>
    </row>
    <row r="183">
      <c r="A183" s="1" t="s">
        <v>173</v>
      </c>
      <c r="E183" s="27" t="s">
        <v>167</v>
      </c>
    </row>
    <row r="184" ht="25.5">
      <c r="A184" s="1" t="s">
        <v>165</v>
      </c>
      <c r="B184" s="1">
        <v>31</v>
      </c>
      <c r="C184" s="26" t="s">
        <v>3331</v>
      </c>
      <c r="D184" t="s">
        <v>167</v>
      </c>
      <c r="E184" s="27" t="s">
        <v>3332</v>
      </c>
      <c r="F184" s="28" t="s">
        <v>192</v>
      </c>
      <c r="G184" s="29">
        <v>60</v>
      </c>
      <c r="H184" s="28">
        <v>0.0013699999999999999</v>
      </c>
      <c r="I184" s="30">
        <f>ROUND(G184*H184,P4)</f>
        <v>0</v>
      </c>
      <c r="L184" s="31">
        <v>0</v>
      </c>
      <c r="M184" s="24">
        <f>ROUND(G184*L184,P4)</f>
        <v>0</v>
      </c>
      <c r="N184" s="25" t="s">
        <v>185</v>
      </c>
      <c r="O184" s="32">
        <f>M184*AA184</f>
        <v>0</v>
      </c>
      <c r="P184" s="1">
        <v>3</v>
      </c>
      <c r="AA184" s="1">
        <f>IF(P184=1,$O$3,IF(P184=2,$O$4,$O$5))</f>
        <v>0</v>
      </c>
    </row>
    <row r="185" ht="25.5">
      <c r="A185" s="1" t="s">
        <v>171</v>
      </c>
      <c r="E185" s="27" t="s">
        <v>3332</v>
      </c>
    </row>
    <row r="186">
      <c r="A186" s="1" t="s">
        <v>172</v>
      </c>
    </row>
    <row r="187">
      <c r="A187" s="1" t="s">
        <v>173</v>
      </c>
      <c r="E187" s="27" t="s">
        <v>167</v>
      </c>
    </row>
    <row r="188" ht="25.5">
      <c r="A188" s="1" t="s">
        <v>165</v>
      </c>
      <c r="B188" s="1">
        <v>32</v>
      </c>
      <c r="C188" s="26" t="s">
        <v>3333</v>
      </c>
      <c r="D188" t="s">
        <v>167</v>
      </c>
      <c r="E188" s="27" t="s">
        <v>3334</v>
      </c>
      <c r="F188" s="28" t="s">
        <v>201</v>
      </c>
      <c r="G188" s="29">
        <v>62</v>
      </c>
      <c r="H188" s="28">
        <v>4.0000000000000003E-05</v>
      </c>
      <c r="I188" s="30">
        <f>ROUND(G188*H188,P4)</f>
        <v>0</v>
      </c>
      <c r="L188" s="31">
        <v>0</v>
      </c>
      <c r="M188" s="24">
        <f>ROUND(G188*L188,P4)</f>
        <v>0</v>
      </c>
      <c r="N188" s="25" t="s">
        <v>185</v>
      </c>
      <c r="O188" s="32">
        <f>M188*AA188</f>
        <v>0</v>
      </c>
      <c r="P188" s="1">
        <v>3</v>
      </c>
      <c r="AA188" s="1">
        <f>IF(P188=1,$O$3,IF(P188=2,$O$4,$O$5))</f>
        <v>0</v>
      </c>
    </row>
    <row r="189" ht="25.5">
      <c r="A189" s="1" t="s">
        <v>171</v>
      </c>
      <c r="E189" s="27" t="s">
        <v>3334</v>
      </c>
    </row>
    <row r="190" ht="38.25">
      <c r="A190" s="1" t="s">
        <v>172</v>
      </c>
      <c r="E190" s="33" t="s">
        <v>3335</v>
      </c>
    </row>
    <row r="191">
      <c r="A191" s="1" t="s">
        <v>173</v>
      </c>
      <c r="E191" s="27" t="s">
        <v>167</v>
      </c>
    </row>
    <row r="192" ht="25.5">
      <c r="A192" s="1" t="s">
        <v>165</v>
      </c>
      <c r="B192" s="1">
        <v>33</v>
      </c>
      <c r="C192" s="26" t="s">
        <v>3336</v>
      </c>
      <c r="D192" t="s">
        <v>167</v>
      </c>
      <c r="E192" s="27" t="s">
        <v>3337</v>
      </c>
      <c r="F192" s="28" t="s">
        <v>201</v>
      </c>
      <c r="G192" s="29">
        <v>62</v>
      </c>
      <c r="H192" s="28">
        <v>0.0001</v>
      </c>
      <c r="I192" s="30">
        <f>ROUND(G192*H192,P4)</f>
        <v>0</v>
      </c>
      <c r="L192" s="31">
        <v>0</v>
      </c>
      <c r="M192" s="24">
        <f>ROUND(G192*L192,P4)</f>
        <v>0</v>
      </c>
      <c r="N192" s="25" t="s">
        <v>185</v>
      </c>
      <c r="O192" s="32">
        <f>M192*AA192</f>
        <v>0</v>
      </c>
      <c r="P192" s="1">
        <v>3</v>
      </c>
      <c r="AA192" s="1">
        <f>IF(P192=1,$O$3,IF(P192=2,$O$4,$O$5))</f>
        <v>0</v>
      </c>
    </row>
    <row r="193" ht="25.5">
      <c r="A193" s="1" t="s">
        <v>171</v>
      </c>
      <c r="E193" s="27" t="s">
        <v>3337</v>
      </c>
    </row>
    <row r="194" ht="38.25">
      <c r="A194" s="1" t="s">
        <v>172</v>
      </c>
      <c r="E194" s="33" t="s">
        <v>3335</v>
      </c>
    </row>
    <row r="195">
      <c r="A195" s="1" t="s">
        <v>173</v>
      </c>
      <c r="E195" s="27" t="s">
        <v>167</v>
      </c>
    </row>
    <row r="196">
      <c r="A196" s="1" t="s">
        <v>162</v>
      </c>
      <c r="C196" s="22" t="s">
        <v>499</v>
      </c>
      <c r="E196" s="23" t="s">
        <v>500</v>
      </c>
      <c r="L196" s="24">
        <f>SUMIFS(L197:L200,A197:A200,"P")</f>
        <v>0</v>
      </c>
      <c r="M196" s="24">
        <f>SUMIFS(M197:M200,A197:A200,"P")</f>
        <v>0</v>
      </c>
      <c r="N196" s="25"/>
    </row>
    <row r="197" ht="25.5">
      <c r="A197" s="1" t="s">
        <v>165</v>
      </c>
      <c r="B197" s="1">
        <v>34</v>
      </c>
      <c r="C197" s="26" t="s">
        <v>3338</v>
      </c>
      <c r="D197" t="s">
        <v>167</v>
      </c>
      <c r="E197" s="27" t="s">
        <v>3339</v>
      </c>
      <c r="F197" s="28" t="s">
        <v>432</v>
      </c>
      <c r="G197" s="29">
        <v>285.59399999999999</v>
      </c>
      <c r="H197" s="28">
        <v>0</v>
      </c>
      <c r="I197" s="30">
        <f>ROUND(G197*H197,P4)</f>
        <v>0</v>
      </c>
      <c r="L197" s="31">
        <v>0</v>
      </c>
      <c r="M197" s="24">
        <f>ROUND(G197*L197,P4)</f>
        <v>0</v>
      </c>
      <c r="N197" s="25" t="s">
        <v>185</v>
      </c>
      <c r="O197" s="32">
        <f>M197*AA197</f>
        <v>0</v>
      </c>
      <c r="P197" s="1">
        <v>3</v>
      </c>
      <c r="AA197" s="1">
        <f>IF(P197=1,$O$3,IF(P197=2,$O$4,$O$5))</f>
        <v>0</v>
      </c>
    </row>
    <row r="198" ht="38.25">
      <c r="A198" s="1" t="s">
        <v>171</v>
      </c>
      <c r="E198" s="27" t="s">
        <v>3340</v>
      </c>
    </row>
    <row r="199">
      <c r="A199" s="1" t="s">
        <v>172</v>
      </c>
    </row>
    <row r="200">
      <c r="A200" s="1" t="s">
        <v>173</v>
      </c>
      <c r="E200" s="27" t="s">
        <v>167</v>
      </c>
    </row>
  </sheetData>
  <sheetProtection sheet="1" objects="1" scenarios="1" spinCount="100000" saltValue="OXTkAXBLD5JeXepjKjkTZj1bF6sIkXRZ64qBfDdcIrRrdk/yEaTekH2bi6lxlT/cRLe6nvuRMv3C80RHOyzwYg==" hashValue="2GePsoqcI0n2Q0k6VM//VSMpJKCCAQsiZXjSntMOyW/JuxIdURKs2aPnLkJDMymlwn9HXYxnhbjV7zVngs0iW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COUNTIFS(L8:L191,"=0",A8:A191,"P")+COUNTIFS(L8:L191,"",A8:A191,"P")+SUM(Q8:Q191)</f>
        <v>0</v>
      </c>
    </row>
    <row r="8">
      <c r="A8" s="1" t="s">
        <v>160</v>
      </c>
      <c r="C8" s="22" t="s">
        <v>3341</v>
      </c>
      <c r="E8" s="23" t="s">
        <v>83</v>
      </c>
      <c r="L8" s="24">
        <f>L9+L34+L43+L60+L93+L102+L127+L152+L169+L186</f>
        <v>0</v>
      </c>
      <c r="M8" s="24">
        <f>M9+M34+M43+M60+M93+M102+M127+M152+M169+M186</f>
        <v>0</v>
      </c>
      <c r="N8" s="25"/>
    </row>
    <row r="9">
      <c r="A9" s="1" t="s">
        <v>162</v>
      </c>
      <c r="C9" s="22" t="s">
        <v>3342</v>
      </c>
      <c r="E9" s="23" t="s">
        <v>3343</v>
      </c>
      <c r="L9" s="24">
        <f>SUMIFS(L10:L33,A10:A33,"P")</f>
        <v>0</v>
      </c>
      <c r="M9" s="24">
        <f>SUMIFS(M10:M33,A10:A33,"P")</f>
        <v>0</v>
      </c>
      <c r="N9" s="25"/>
    </row>
    <row r="10">
      <c r="A10" s="1" t="s">
        <v>165</v>
      </c>
      <c r="B10" s="1">
        <v>1</v>
      </c>
      <c r="C10" s="26" t="s">
        <v>3344</v>
      </c>
      <c r="D10" t="s">
        <v>167</v>
      </c>
      <c r="E10" s="27" t="s">
        <v>3345</v>
      </c>
      <c r="F10" s="28" t="s">
        <v>1485</v>
      </c>
      <c r="G10" s="29">
        <v>74</v>
      </c>
      <c r="H10" s="28">
        <v>0</v>
      </c>
      <c r="I10" s="30">
        <f>ROUND(G10*H10,P4)</f>
        <v>0</v>
      </c>
      <c r="L10" s="31">
        <v>0</v>
      </c>
      <c r="M10" s="24">
        <f>ROUND(G10*L10,P4)</f>
        <v>0</v>
      </c>
      <c r="N10" s="25" t="s">
        <v>170</v>
      </c>
      <c r="O10" s="32">
        <f>M10*AA10</f>
        <v>0</v>
      </c>
      <c r="P10" s="1">
        <v>3</v>
      </c>
      <c r="AA10" s="1">
        <f>IF(P10=1,$O$3,IF(P10=2,$O$4,$O$5))</f>
        <v>0</v>
      </c>
    </row>
    <row r="11">
      <c r="A11" s="1" t="s">
        <v>171</v>
      </c>
      <c r="E11" s="27" t="s">
        <v>3345</v>
      </c>
    </row>
    <row r="12">
      <c r="A12" s="1" t="s">
        <v>172</v>
      </c>
    </row>
    <row r="13">
      <c r="A13" s="1" t="s">
        <v>173</v>
      </c>
      <c r="E13" s="27" t="s">
        <v>167</v>
      </c>
    </row>
    <row r="14">
      <c r="A14" s="1" t="s">
        <v>165</v>
      </c>
      <c r="B14" s="1">
        <v>2</v>
      </c>
      <c r="C14" s="26" t="s">
        <v>3346</v>
      </c>
      <c r="D14" t="s">
        <v>167</v>
      </c>
      <c r="E14" s="27" t="s">
        <v>3347</v>
      </c>
      <c r="F14" s="28" t="s">
        <v>1485</v>
      </c>
      <c r="G14" s="29">
        <v>74</v>
      </c>
      <c r="H14" s="28">
        <v>0</v>
      </c>
      <c r="I14" s="30">
        <f>ROUND(G14*H14,P4)</f>
        <v>0</v>
      </c>
      <c r="L14" s="31">
        <v>0</v>
      </c>
      <c r="M14" s="24">
        <f>ROUND(G14*L14,P4)</f>
        <v>0</v>
      </c>
      <c r="N14" s="25" t="s">
        <v>170</v>
      </c>
      <c r="O14" s="32">
        <f>M14*AA14</f>
        <v>0</v>
      </c>
      <c r="P14" s="1">
        <v>3</v>
      </c>
      <c r="AA14" s="1">
        <f>IF(P14=1,$O$3,IF(P14=2,$O$4,$O$5))</f>
        <v>0</v>
      </c>
    </row>
    <row r="15">
      <c r="A15" s="1" t="s">
        <v>171</v>
      </c>
      <c r="E15" s="27" t="s">
        <v>3347</v>
      </c>
    </row>
    <row r="16">
      <c r="A16" s="1" t="s">
        <v>172</v>
      </c>
    </row>
    <row r="17">
      <c r="A17" s="1" t="s">
        <v>173</v>
      </c>
      <c r="E17" s="27" t="s">
        <v>167</v>
      </c>
    </row>
    <row r="18">
      <c r="A18" s="1" t="s">
        <v>165</v>
      </c>
      <c r="B18" s="1">
        <v>3</v>
      </c>
      <c r="C18" s="26" t="s">
        <v>3348</v>
      </c>
      <c r="D18" t="s">
        <v>167</v>
      </c>
      <c r="E18" s="27" t="s">
        <v>3349</v>
      </c>
      <c r="F18" s="28" t="s">
        <v>1485</v>
      </c>
      <c r="G18" s="29">
        <v>38</v>
      </c>
      <c r="H18" s="28">
        <v>0</v>
      </c>
      <c r="I18" s="30">
        <f>ROUND(G18*H18,P4)</f>
        <v>0</v>
      </c>
      <c r="L18" s="31">
        <v>0</v>
      </c>
      <c r="M18" s="24">
        <f>ROUND(G18*L18,P4)</f>
        <v>0</v>
      </c>
      <c r="N18" s="25" t="s">
        <v>170</v>
      </c>
      <c r="O18" s="32">
        <f>M18*AA18</f>
        <v>0</v>
      </c>
      <c r="P18" s="1">
        <v>3</v>
      </c>
      <c r="AA18" s="1">
        <f>IF(P18=1,$O$3,IF(P18=2,$O$4,$O$5))</f>
        <v>0</v>
      </c>
    </row>
    <row r="19">
      <c r="A19" s="1" t="s">
        <v>171</v>
      </c>
      <c r="E19" s="27" t="s">
        <v>3349</v>
      </c>
    </row>
    <row r="20">
      <c r="A20" s="1" t="s">
        <v>172</v>
      </c>
    </row>
    <row r="21">
      <c r="A21" s="1" t="s">
        <v>173</v>
      </c>
      <c r="E21" s="27" t="s">
        <v>167</v>
      </c>
    </row>
    <row r="22">
      <c r="A22" s="1" t="s">
        <v>165</v>
      </c>
      <c r="B22" s="1">
        <v>4</v>
      </c>
      <c r="C22" s="26" t="s">
        <v>3350</v>
      </c>
      <c r="D22" t="s">
        <v>167</v>
      </c>
      <c r="E22" s="27" t="s">
        <v>3351</v>
      </c>
      <c r="F22" s="28" t="s">
        <v>1485</v>
      </c>
      <c r="G22" s="29">
        <v>38</v>
      </c>
      <c r="H22" s="28">
        <v>0</v>
      </c>
      <c r="I22" s="30">
        <f>ROUND(G22*H22,P4)</f>
        <v>0</v>
      </c>
      <c r="L22" s="31">
        <v>0</v>
      </c>
      <c r="M22" s="24">
        <f>ROUND(G22*L22,P4)</f>
        <v>0</v>
      </c>
      <c r="N22" s="25" t="s">
        <v>170</v>
      </c>
      <c r="O22" s="32">
        <f>M22*AA22</f>
        <v>0</v>
      </c>
      <c r="P22" s="1">
        <v>3</v>
      </c>
      <c r="AA22" s="1">
        <f>IF(P22=1,$O$3,IF(P22=2,$O$4,$O$5))</f>
        <v>0</v>
      </c>
    </row>
    <row r="23">
      <c r="A23" s="1" t="s">
        <v>171</v>
      </c>
      <c r="E23" s="27" t="s">
        <v>3351</v>
      </c>
    </row>
    <row r="24">
      <c r="A24" s="1" t="s">
        <v>172</v>
      </c>
    </row>
    <row r="25">
      <c r="A25" s="1" t="s">
        <v>173</v>
      </c>
      <c r="E25" s="27" t="s">
        <v>167</v>
      </c>
    </row>
    <row r="26">
      <c r="A26" s="1" t="s">
        <v>165</v>
      </c>
      <c r="B26" s="1">
        <v>5</v>
      </c>
      <c r="C26" s="26" t="s">
        <v>3352</v>
      </c>
      <c r="D26" t="s">
        <v>167</v>
      </c>
      <c r="E26" s="27" t="s">
        <v>3353</v>
      </c>
      <c r="F26" s="28" t="s">
        <v>1485</v>
      </c>
      <c r="G26" s="29">
        <v>1</v>
      </c>
      <c r="H26" s="28">
        <v>0</v>
      </c>
      <c r="I26" s="30">
        <f>ROUND(G26*H26,P4)</f>
        <v>0</v>
      </c>
      <c r="L26" s="31">
        <v>0</v>
      </c>
      <c r="M26" s="24">
        <f>ROUND(G26*L26,P4)</f>
        <v>0</v>
      </c>
      <c r="N26" s="25" t="s">
        <v>170</v>
      </c>
      <c r="O26" s="32">
        <f>M26*AA26</f>
        <v>0</v>
      </c>
      <c r="P26" s="1">
        <v>3</v>
      </c>
      <c r="AA26" s="1">
        <f>IF(P26=1,$O$3,IF(P26=2,$O$4,$O$5))</f>
        <v>0</v>
      </c>
    </row>
    <row r="27">
      <c r="A27" s="1" t="s">
        <v>171</v>
      </c>
      <c r="E27" s="27" t="s">
        <v>3353</v>
      </c>
    </row>
    <row r="28">
      <c r="A28" s="1" t="s">
        <v>172</v>
      </c>
    </row>
    <row r="29">
      <c r="A29" s="1" t="s">
        <v>173</v>
      </c>
      <c r="E29" s="27" t="s">
        <v>167</v>
      </c>
    </row>
    <row r="30">
      <c r="A30" s="1" t="s">
        <v>165</v>
      </c>
      <c r="B30" s="1">
        <v>6</v>
      </c>
      <c r="C30" s="26" t="s">
        <v>3354</v>
      </c>
      <c r="D30" t="s">
        <v>167</v>
      </c>
      <c r="E30" s="27" t="s">
        <v>3355</v>
      </c>
      <c r="F30" s="28" t="s">
        <v>1485</v>
      </c>
      <c r="G30" s="29">
        <v>1</v>
      </c>
      <c r="H30" s="28">
        <v>0</v>
      </c>
      <c r="I30" s="30">
        <f>ROUND(G30*H30,P4)</f>
        <v>0</v>
      </c>
      <c r="L30" s="31">
        <v>0</v>
      </c>
      <c r="M30" s="24">
        <f>ROUND(G30*L30,P4)</f>
        <v>0</v>
      </c>
      <c r="N30" s="25" t="s">
        <v>170</v>
      </c>
      <c r="O30" s="32">
        <f>M30*AA30</f>
        <v>0</v>
      </c>
      <c r="P30" s="1">
        <v>3</v>
      </c>
      <c r="AA30" s="1">
        <f>IF(P30=1,$O$3,IF(P30=2,$O$4,$O$5))</f>
        <v>0</v>
      </c>
    </row>
    <row r="31">
      <c r="A31" s="1" t="s">
        <v>171</v>
      </c>
      <c r="E31" s="27" t="s">
        <v>3355</v>
      </c>
    </row>
    <row r="32">
      <c r="A32" s="1" t="s">
        <v>172</v>
      </c>
    </row>
    <row r="33">
      <c r="A33" s="1" t="s">
        <v>173</v>
      </c>
      <c r="E33" s="27" t="s">
        <v>167</v>
      </c>
    </row>
    <row r="34">
      <c r="A34" s="1" t="s">
        <v>162</v>
      </c>
      <c r="C34" s="22" t="s">
        <v>3356</v>
      </c>
      <c r="E34" s="23" t="s">
        <v>3357</v>
      </c>
      <c r="L34" s="24">
        <f>SUMIFS(L35:L42,A35:A42,"P")</f>
        <v>0</v>
      </c>
      <c r="M34" s="24">
        <f>SUMIFS(M35:M42,A35:A42,"P")</f>
        <v>0</v>
      </c>
      <c r="N34" s="25"/>
    </row>
    <row r="35">
      <c r="A35" s="1" t="s">
        <v>165</v>
      </c>
      <c r="B35" s="1">
        <v>7</v>
      </c>
      <c r="C35" s="26" t="s">
        <v>3358</v>
      </c>
      <c r="D35" t="s">
        <v>167</v>
      </c>
      <c r="E35" s="27" t="s">
        <v>3359</v>
      </c>
      <c r="F35" s="28" t="s">
        <v>1485</v>
      </c>
      <c r="G35" s="29">
        <v>74</v>
      </c>
      <c r="H35" s="28">
        <v>0</v>
      </c>
      <c r="I35" s="30">
        <f>ROUND(G35*H35,P4)</f>
        <v>0</v>
      </c>
      <c r="L35" s="31">
        <v>0</v>
      </c>
      <c r="M35" s="24">
        <f>ROUND(G35*L35,P4)</f>
        <v>0</v>
      </c>
      <c r="N35" s="25" t="s">
        <v>170</v>
      </c>
      <c r="O35" s="32">
        <f>M35*AA35</f>
        <v>0</v>
      </c>
      <c r="P35" s="1">
        <v>3</v>
      </c>
      <c r="AA35" s="1">
        <f>IF(P35=1,$O$3,IF(P35=2,$O$4,$O$5))</f>
        <v>0</v>
      </c>
    </row>
    <row r="36">
      <c r="A36" s="1" t="s">
        <v>171</v>
      </c>
      <c r="E36" s="27" t="s">
        <v>3359</v>
      </c>
    </row>
    <row r="37">
      <c r="A37" s="1" t="s">
        <v>172</v>
      </c>
    </row>
    <row r="38">
      <c r="A38" s="1" t="s">
        <v>173</v>
      </c>
      <c r="E38" s="27" t="s">
        <v>167</v>
      </c>
    </row>
    <row r="39">
      <c r="A39" s="1" t="s">
        <v>165</v>
      </c>
      <c r="B39" s="1">
        <v>8</v>
      </c>
      <c r="C39" s="26" t="s">
        <v>3360</v>
      </c>
      <c r="D39" t="s">
        <v>167</v>
      </c>
      <c r="E39" s="27" t="s">
        <v>3361</v>
      </c>
      <c r="F39" s="28" t="s">
        <v>1485</v>
      </c>
      <c r="G39" s="29">
        <v>74</v>
      </c>
      <c r="H39" s="28">
        <v>0</v>
      </c>
      <c r="I39" s="30">
        <f>ROUND(G39*H39,P4)</f>
        <v>0</v>
      </c>
      <c r="L39" s="31">
        <v>0</v>
      </c>
      <c r="M39" s="24">
        <f>ROUND(G39*L39,P4)</f>
        <v>0</v>
      </c>
      <c r="N39" s="25" t="s">
        <v>170</v>
      </c>
      <c r="O39" s="32">
        <f>M39*AA39</f>
        <v>0</v>
      </c>
      <c r="P39" s="1">
        <v>3</v>
      </c>
      <c r="AA39" s="1">
        <f>IF(P39=1,$O$3,IF(P39=2,$O$4,$O$5))</f>
        <v>0</v>
      </c>
    </row>
    <row r="40">
      <c r="A40" s="1" t="s">
        <v>171</v>
      </c>
      <c r="E40" s="27" t="s">
        <v>3361</v>
      </c>
    </row>
    <row r="41">
      <c r="A41" s="1" t="s">
        <v>172</v>
      </c>
    </row>
    <row r="42">
      <c r="A42" s="1" t="s">
        <v>173</v>
      </c>
      <c r="E42" s="27" t="s">
        <v>167</v>
      </c>
    </row>
    <row r="43">
      <c r="A43" s="1" t="s">
        <v>162</v>
      </c>
      <c r="C43" s="22" t="s">
        <v>3362</v>
      </c>
      <c r="E43" s="23" t="s">
        <v>3363</v>
      </c>
      <c r="L43" s="24">
        <f>SUMIFS(L44:L59,A44:A59,"P")</f>
        <v>0</v>
      </c>
      <c r="M43" s="24">
        <f>SUMIFS(M44:M59,A44:A59,"P")</f>
        <v>0</v>
      </c>
      <c r="N43" s="25"/>
    </row>
    <row r="44">
      <c r="A44" s="1" t="s">
        <v>165</v>
      </c>
      <c r="B44" s="1">
        <v>9</v>
      </c>
      <c r="C44" s="26" t="s">
        <v>3364</v>
      </c>
      <c r="D44" t="s">
        <v>167</v>
      </c>
      <c r="E44" s="27" t="s">
        <v>3365</v>
      </c>
      <c r="F44" s="28" t="s">
        <v>1485</v>
      </c>
      <c r="G44" s="29">
        <v>295</v>
      </c>
      <c r="H44" s="28">
        <v>0</v>
      </c>
      <c r="I44" s="30">
        <f>ROUND(G44*H44,P4)</f>
        <v>0</v>
      </c>
      <c r="L44" s="31">
        <v>0</v>
      </c>
      <c r="M44" s="24">
        <f>ROUND(G44*L44,P4)</f>
        <v>0</v>
      </c>
      <c r="N44" s="25" t="s">
        <v>170</v>
      </c>
      <c r="O44" s="32">
        <f>M44*AA44</f>
        <v>0</v>
      </c>
      <c r="P44" s="1">
        <v>3</v>
      </c>
      <c r="AA44" s="1">
        <f>IF(P44=1,$O$3,IF(P44=2,$O$4,$O$5))</f>
        <v>0</v>
      </c>
    </row>
    <row r="45">
      <c r="A45" s="1" t="s">
        <v>171</v>
      </c>
      <c r="E45" s="27" t="s">
        <v>3365</v>
      </c>
    </row>
    <row r="46">
      <c r="A46" s="1" t="s">
        <v>172</v>
      </c>
    </row>
    <row r="47">
      <c r="A47" s="1" t="s">
        <v>173</v>
      </c>
      <c r="E47" s="27" t="s">
        <v>167</v>
      </c>
    </row>
    <row r="48">
      <c r="A48" s="1" t="s">
        <v>165</v>
      </c>
      <c r="B48" s="1">
        <v>10</v>
      </c>
      <c r="C48" s="26" t="s">
        <v>3366</v>
      </c>
      <c r="D48" t="s">
        <v>167</v>
      </c>
      <c r="E48" s="27" t="s">
        <v>3367</v>
      </c>
      <c r="F48" s="28" t="s">
        <v>1485</v>
      </c>
      <c r="G48" s="29">
        <v>295</v>
      </c>
      <c r="H48" s="28">
        <v>0</v>
      </c>
      <c r="I48" s="30">
        <f>ROUND(G48*H48,P4)</f>
        <v>0</v>
      </c>
      <c r="L48" s="31">
        <v>0</v>
      </c>
      <c r="M48" s="24">
        <f>ROUND(G48*L48,P4)</f>
        <v>0</v>
      </c>
      <c r="N48" s="25" t="s">
        <v>170</v>
      </c>
      <c r="O48" s="32">
        <f>M48*AA48</f>
        <v>0</v>
      </c>
      <c r="P48" s="1">
        <v>3</v>
      </c>
      <c r="AA48" s="1">
        <f>IF(P48=1,$O$3,IF(P48=2,$O$4,$O$5))</f>
        <v>0</v>
      </c>
    </row>
    <row r="49">
      <c r="A49" s="1" t="s">
        <v>171</v>
      </c>
      <c r="E49" s="27" t="s">
        <v>3367</v>
      </c>
    </row>
    <row r="50">
      <c r="A50" s="1" t="s">
        <v>172</v>
      </c>
    </row>
    <row r="51">
      <c r="A51" s="1" t="s">
        <v>173</v>
      </c>
      <c r="E51" s="27" t="s">
        <v>167</v>
      </c>
    </row>
    <row r="52">
      <c r="A52" s="1" t="s">
        <v>165</v>
      </c>
      <c r="B52" s="1">
        <v>11</v>
      </c>
      <c r="C52" s="26" t="s">
        <v>3368</v>
      </c>
      <c r="D52" t="s">
        <v>167</v>
      </c>
      <c r="E52" s="27" t="s">
        <v>3369</v>
      </c>
      <c r="F52" s="28" t="s">
        <v>1485</v>
      </c>
      <c r="G52" s="29">
        <v>12</v>
      </c>
      <c r="H52" s="28">
        <v>0</v>
      </c>
      <c r="I52" s="30">
        <f>ROUND(G52*H52,P4)</f>
        <v>0</v>
      </c>
      <c r="L52" s="31">
        <v>0</v>
      </c>
      <c r="M52" s="24">
        <f>ROUND(G52*L52,P4)</f>
        <v>0</v>
      </c>
      <c r="N52" s="25" t="s">
        <v>170</v>
      </c>
      <c r="O52" s="32">
        <f>M52*AA52</f>
        <v>0</v>
      </c>
      <c r="P52" s="1">
        <v>3</v>
      </c>
      <c r="AA52" s="1">
        <f>IF(P52=1,$O$3,IF(P52=2,$O$4,$O$5))</f>
        <v>0</v>
      </c>
    </row>
    <row r="53">
      <c r="A53" s="1" t="s">
        <v>171</v>
      </c>
      <c r="E53" s="27" t="s">
        <v>3369</v>
      </c>
    </row>
    <row r="54">
      <c r="A54" s="1" t="s">
        <v>172</v>
      </c>
    </row>
    <row r="55">
      <c r="A55" s="1" t="s">
        <v>173</v>
      </c>
      <c r="E55" s="27" t="s">
        <v>167</v>
      </c>
    </row>
    <row r="56">
      <c r="A56" s="1" t="s">
        <v>165</v>
      </c>
      <c r="B56" s="1">
        <v>12</v>
      </c>
      <c r="C56" s="26" t="s">
        <v>3370</v>
      </c>
      <c r="D56" t="s">
        <v>167</v>
      </c>
      <c r="E56" s="27" t="s">
        <v>3371</v>
      </c>
      <c r="F56" s="28" t="s">
        <v>1485</v>
      </c>
      <c r="G56" s="29">
        <v>12</v>
      </c>
      <c r="H56" s="28">
        <v>0</v>
      </c>
      <c r="I56" s="30">
        <f>ROUND(G56*H56,P4)</f>
        <v>0</v>
      </c>
      <c r="L56" s="31">
        <v>0</v>
      </c>
      <c r="M56" s="24">
        <f>ROUND(G56*L56,P4)</f>
        <v>0</v>
      </c>
      <c r="N56" s="25" t="s">
        <v>170</v>
      </c>
      <c r="O56" s="32">
        <f>M56*AA56</f>
        <v>0</v>
      </c>
      <c r="P56" s="1">
        <v>3</v>
      </c>
      <c r="AA56" s="1">
        <f>IF(P56=1,$O$3,IF(P56=2,$O$4,$O$5))</f>
        <v>0</v>
      </c>
    </row>
    <row r="57">
      <c r="A57" s="1" t="s">
        <v>171</v>
      </c>
      <c r="E57" s="27" t="s">
        <v>3371</v>
      </c>
    </row>
    <row r="58">
      <c r="A58" s="1" t="s">
        <v>172</v>
      </c>
    </row>
    <row r="59">
      <c r="A59" s="1" t="s">
        <v>173</v>
      </c>
      <c r="E59" s="27" t="s">
        <v>167</v>
      </c>
    </row>
    <row r="60">
      <c r="A60" s="1" t="s">
        <v>162</v>
      </c>
      <c r="C60" s="22" t="s">
        <v>3372</v>
      </c>
      <c r="E60" s="23" t="s">
        <v>3373</v>
      </c>
      <c r="L60" s="24">
        <f>SUMIFS(L61:L92,A61:A92,"P")</f>
        <v>0</v>
      </c>
      <c r="M60" s="24">
        <f>SUMIFS(M61:M92,A61:A92,"P")</f>
        <v>0</v>
      </c>
      <c r="N60" s="25"/>
    </row>
    <row r="61">
      <c r="A61" s="1" t="s">
        <v>165</v>
      </c>
      <c r="B61" s="1">
        <v>13</v>
      </c>
      <c r="C61" s="26" t="s">
        <v>3374</v>
      </c>
      <c r="D61" t="s">
        <v>167</v>
      </c>
      <c r="E61" s="27" t="s">
        <v>3375</v>
      </c>
      <c r="F61" s="28" t="s">
        <v>192</v>
      </c>
      <c r="G61" s="29">
        <v>15</v>
      </c>
      <c r="H61" s="28">
        <v>0</v>
      </c>
      <c r="I61" s="30">
        <f>ROUND(G61*H61,P4)</f>
        <v>0</v>
      </c>
      <c r="L61" s="31">
        <v>0</v>
      </c>
      <c r="M61" s="24">
        <f>ROUND(G61*L61,P4)</f>
        <v>0</v>
      </c>
      <c r="N61" s="25" t="s">
        <v>170</v>
      </c>
      <c r="O61" s="32">
        <f>M61*AA61</f>
        <v>0</v>
      </c>
      <c r="P61" s="1">
        <v>3</v>
      </c>
      <c r="AA61" s="1">
        <f>IF(P61=1,$O$3,IF(P61=2,$O$4,$O$5))</f>
        <v>0</v>
      </c>
    </row>
    <row r="62">
      <c r="A62" s="1" t="s">
        <v>171</v>
      </c>
      <c r="E62" s="27" t="s">
        <v>3375</v>
      </c>
    </row>
    <row r="63">
      <c r="A63" s="1" t="s">
        <v>172</v>
      </c>
    </row>
    <row r="64">
      <c r="A64" s="1" t="s">
        <v>173</v>
      </c>
      <c r="E64" s="27" t="s">
        <v>167</v>
      </c>
    </row>
    <row r="65">
      <c r="A65" s="1" t="s">
        <v>165</v>
      </c>
      <c r="B65" s="1">
        <v>14</v>
      </c>
      <c r="C65" s="26" t="s">
        <v>3376</v>
      </c>
      <c r="D65" t="s">
        <v>167</v>
      </c>
      <c r="E65" s="27" t="s">
        <v>3377</v>
      </c>
      <c r="F65" s="28" t="s">
        <v>192</v>
      </c>
      <c r="G65" s="29">
        <v>15</v>
      </c>
      <c r="H65" s="28">
        <v>0</v>
      </c>
      <c r="I65" s="30">
        <f>ROUND(G65*H65,P4)</f>
        <v>0</v>
      </c>
      <c r="L65" s="31">
        <v>0</v>
      </c>
      <c r="M65" s="24">
        <f>ROUND(G65*L65,P4)</f>
        <v>0</v>
      </c>
      <c r="N65" s="25" t="s">
        <v>170</v>
      </c>
      <c r="O65" s="32">
        <f>M65*AA65</f>
        <v>0</v>
      </c>
      <c r="P65" s="1">
        <v>3</v>
      </c>
      <c r="AA65" s="1">
        <f>IF(P65=1,$O$3,IF(P65=2,$O$4,$O$5))</f>
        <v>0</v>
      </c>
    </row>
    <row r="66">
      <c r="A66" s="1" t="s">
        <v>171</v>
      </c>
      <c r="E66" s="27" t="s">
        <v>3377</v>
      </c>
    </row>
    <row r="67">
      <c r="A67" s="1" t="s">
        <v>172</v>
      </c>
    </row>
    <row r="68">
      <c r="A68" s="1" t="s">
        <v>173</v>
      </c>
      <c r="E68" s="27" t="s">
        <v>167</v>
      </c>
    </row>
    <row r="69">
      <c r="A69" s="1" t="s">
        <v>165</v>
      </c>
      <c r="B69" s="1">
        <v>15</v>
      </c>
      <c r="C69" s="26" t="s">
        <v>3378</v>
      </c>
      <c r="D69" t="s">
        <v>167</v>
      </c>
      <c r="E69" s="27" t="s">
        <v>3379</v>
      </c>
      <c r="F69" s="28" t="s">
        <v>192</v>
      </c>
      <c r="G69" s="29">
        <v>80</v>
      </c>
      <c r="H69" s="28">
        <v>0</v>
      </c>
      <c r="I69" s="30">
        <f>ROUND(G69*H69,P4)</f>
        <v>0</v>
      </c>
      <c r="L69" s="31">
        <v>0</v>
      </c>
      <c r="M69" s="24">
        <f>ROUND(G69*L69,P4)</f>
        <v>0</v>
      </c>
      <c r="N69" s="25" t="s">
        <v>170</v>
      </c>
      <c r="O69" s="32">
        <f>M69*AA69</f>
        <v>0</v>
      </c>
      <c r="P69" s="1">
        <v>3</v>
      </c>
      <c r="AA69" s="1">
        <f>IF(P69=1,$O$3,IF(P69=2,$O$4,$O$5))</f>
        <v>0</v>
      </c>
    </row>
    <row r="70">
      <c r="A70" s="1" t="s">
        <v>171</v>
      </c>
      <c r="E70" s="27" t="s">
        <v>3379</v>
      </c>
    </row>
    <row r="71">
      <c r="A71" s="1" t="s">
        <v>172</v>
      </c>
    </row>
    <row r="72">
      <c r="A72" s="1" t="s">
        <v>173</v>
      </c>
      <c r="E72" s="27" t="s">
        <v>167</v>
      </c>
    </row>
    <row r="73">
      <c r="A73" s="1" t="s">
        <v>165</v>
      </c>
      <c r="B73" s="1">
        <v>16</v>
      </c>
      <c r="C73" s="26" t="s">
        <v>3380</v>
      </c>
      <c r="D73" t="s">
        <v>167</v>
      </c>
      <c r="E73" s="27" t="s">
        <v>3381</v>
      </c>
      <c r="F73" s="28" t="s">
        <v>192</v>
      </c>
      <c r="G73" s="29">
        <v>80</v>
      </c>
      <c r="H73" s="28">
        <v>0</v>
      </c>
      <c r="I73" s="30">
        <f>ROUND(G73*H73,P4)</f>
        <v>0</v>
      </c>
      <c r="L73" s="31">
        <v>0</v>
      </c>
      <c r="M73" s="24">
        <f>ROUND(G73*L73,P4)</f>
        <v>0</v>
      </c>
      <c r="N73" s="25" t="s">
        <v>170</v>
      </c>
      <c r="O73" s="32">
        <f>M73*AA73</f>
        <v>0</v>
      </c>
      <c r="P73" s="1">
        <v>3</v>
      </c>
      <c r="AA73" s="1">
        <f>IF(P73=1,$O$3,IF(P73=2,$O$4,$O$5))</f>
        <v>0</v>
      </c>
    </row>
    <row r="74">
      <c r="A74" s="1" t="s">
        <v>171</v>
      </c>
      <c r="E74" s="27" t="s">
        <v>3381</v>
      </c>
    </row>
    <row r="75">
      <c r="A75" s="1" t="s">
        <v>172</v>
      </c>
    </row>
    <row r="76">
      <c r="A76" s="1" t="s">
        <v>173</v>
      </c>
      <c r="E76" s="27" t="s">
        <v>167</v>
      </c>
    </row>
    <row r="77">
      <c r="A77" s="1" t="s">
        <v>165</v>
      </c>
      <c r="B77" s="1">
        <v>17</v>
      </c>
      <c r="C77" s="26" t="s">
        <v>3382</v>
      </c>
      <c r="D77" t="s">
        <v>167</v>
      </c>
      <c r="E77" s="27" t="s">
        <v>3383</v>
      </c>
      <c r="F77" s="28" t="s">
        <v>192</v>
      </c>
      <c r="G77" s="29">
        <v>15</v>
      </c>
      <c r="H77" s="28">
        <v>0</v>
      </c>
      <c r="I77" s="30">
        <f>ROUND(G77*H77,P4)</f>
        <v>0</v>
      </c>
      <c r="L77" s="31">
        <v>0</v>
      </c>
      <c r="M77" s="24">
        <f>ROUND(G77*L77,P4)</f>
        <v>0</v>
      </c>
      <c r="N77" s="25" t="s">
        <v>170</v>
      </c>
      <c r="O77" s="32">
        <f>M77*AA77</f>
        <v>0</v>
      </c>
      <c r="P77" s="1">
        <v>3</v>
      </c>
      <c r="AA77" s="1">
        <f>IF(P77=1,$O$3,IF(P77=2,$O$4,$O$5))</f>
        <v>0</v>
      </c>
    </row>
    <row r="78">
      <c r="A78" s="1" t="s">
        <v>171</v>
      </c>
      <c r="E78" s="27" t="s">
        <v>3383</v>
      </c>
    </row>
    <row r="79">
      <c r="A79" s="1" t="s">
        <v>172</v>
      </c>
    </row>
    <row r="80">
      <c r="A80" s="1" t="s">
        <v>173</v>
      </c>
      <c r="E80" s="27" t="s">
        <v>167</v>
      </c>
    </row>
    <row r="81">
      <c r="A81" s="1" t="s">
        <v>165</v>
      </c>
      <c r="B81" s="1">
        <v>18</v>
      </c>
      <c r="C81" s="26" t="s">
        <v>3384</v>
      </c>
      <c r="D81" t="s">
        <v>167</v>
      </c>
      <c r="E81" s="27" t="s">
        <v>3385</v>
      </c>
      <c r="F81" s="28" t="s">
        <v>192</v>
      </c>
      <c r="G81" s="29">
        <v>15</v>
      </c>
      <c r="H81" s="28">
        <v>0</v>
      </c>
      <c r="I81" s="30">
        <f>ROUND(G81*H81,P4)</f>
        <v>0</v>
      </c>
      <c r="L81" s="31">
        <v>0</v>
      </c>
      <c r="M81" s="24">
        <f>ROUND(G81*L81,P4)</f>
        <v>0</v>
      </c>
      <c r="N81" s="25" t="s">
        <v>170</v>
      </c>
      <c r="O81" s="32">
        <f>M81*AA81</f>
        <v>0</v>
      </c>
      <c r="P81" s="1">
        <v>3</v>
      </c>
      <c r="AA81" s="1">
        <f>IF(P81=1,$O$3,IF(P81=2,$O$4,$O$5))</f>
        <v>0</v>
      </c>
    </row>
    <row r="82">
      <c r="A82" s="1" t="s">
        <v>171</v>
      </c>
      <c r="E82" s="27" t="s">
        <v>3385</v>
      </c>
    </row>
    <row r="83">
      <c r="A83" s="1" t="s">
        <v>172</v>
      </c>
    </row>
    <row r="84">
      <c r="A84" s="1" t="s">
        <v>173</v>
      </c>
      <c r="E84" s="27" t="s">
        <v>167</v>
      </c>
    </row>
    <row r="85">
      <c r="A85" s="1" t="s">
        <v>165</v>
      </c>
      <c r="B85" s="1">
        <v>19</v>
      </c>
      <c r="C85" s="26" t="s">
        <v>3386</v>
      </c>
      <c r="D85" t="s">
        <v>167</v>
      </c>
      <c r="E85" s="27" t="s">
        <v>3387</v>
      </c>
      <c r="F85" s="28" t="s">
        <v>192</v>
      </c>
      <c r="G85" s="29">
        <v>25</v>
      </c>
      <c r="H85" s="28">
        <v>0</v>
      </c>
      <c r="I85" s="30">
        <f>ROUND(G85*H85,P4)</f>
        <v>0</v>
      </c>
      <c r="L85" s="31">
        <v>0</v>
      </c>
      <c r="M85" s="24">
        <f>ROUND(G85*L85,P4)</f>
        <v>0</v>
      </c>
      <c r="N85" s="25" t="s">
        <v>170</v>
      </c>
      <c r="O85" s="32">
        <f>M85*AA85</f>
        <v>0</v>
      </c>
      <c r="P85" s="1">
        <v>3</v>
      </c>
      <c r="AA85" s="1">
        <f>IF(P85=1,$O$3,IF(P85=2,$O$4,$O$5))</f>
        <v>0</v>
      </c>
    </row>
    <row r="86">
      <c r="A86" s="1" t="s">
        <v>171</v>
      </c>
      <c r="E86" s="27" t="s">
        <v>3387</v>
      </c>
    </row>
    <row r="87">
      <c r="A87" s="1" t="s">
        <v>172</v>
      </c>
    </row>
    <row r="88">
      <c r="A88" s="1" t="s">
        <v>173</v>
      </c>
      <c r="E88" s="27" t="s">
        <v>167</v>
      </c>
    </row>
    <row r="89">
      <c r="A89" s="1" t="s">
        <v>165</v>
      </c>
      <c r="B89" s="1">
        <v>20</v>
      </c>
      <c r="C89" s="26" t="s">
        <v>3388</v>
      </c>
      <c r="D89" t="s">
        <v>167</v>
      </c>
      <c r="E89" s="27" t="s">
        <v>3387</v>
      </c>
      <c r="F89" s="28" t="s">
        <v>192</v>
      </c>
      <c r="G89" s="29">
        <v>25</v>
      </c>
      <c r="H89" s="28">
        <v>0</v>
      </c>
      <c r="I89" s="30">
        <f>ROUND(G89*H89,P4)</f>
        <v>0</v>
      </c>
      <c r="L89" s="31">
        <v>0</v>
      </c>
      <c r="M89" s="24">
        <f>ROUND(G89*L89,P4)</f>
        <v>0</v>
      </c>
      <c r="N89" s="25" t="s">
        <v>170</v>
      </c>
      <c r="O89" s="32">
        <f>M89*AA89</f>
        <v>0</v>
      </c>
      <c r="P89" s="1">
        <v>3</v>
      </c>
      <c r="AA89" s="1">
        <f>IF(P89=1,$O$3,IF(P89=2,$O$4,$O$5))</f>
        <v>0</v>
      </c>
    </row>
    <row r="90">
      <c r="A90" s="1" t="s">
        <v>171</v>
      </c>
      <c r="E90" s="27" t="s">
        <v>3387</v>
      </c>
    </row>
    <row r="91">
      <c r="A91" s="1" t="s">
        <v>172</v>
      </c>
    </row>
    <row r="92">
      <c r="A92" s="1" t="s">
        <v>173</v>
      </c>
      <c r="E92" s="27" t="s">
        <v>167</v>
      </c>
    </row>
    <row r="93">
      <c r="A93" s="1" t="s">
        <v>162</v>
      </c>
      <c r="C93" s="22" t="s">
        <v>3389</v>
      </c>
      <c r="E93" s="23" t="s">
        <v>3390</v>
      </c>
      <c r="L93" s="24">
        <f>SUMIFS(L94:L101,A94:A101,"P")</f>
        <v>0</v>
      </c>
      <c r="M93" s="24">
        <f>SUMIFS(M94:M101,A94:A101,"P")</f>
        <v>0</v>
      </c>
      <c r="N93" s="25"/>
    </row>
    <row r="94">
      <c r="A94" s="1" t="s">
        <v>165</v>
      </c>
      <c r="B94" s="1">
        <v>21</v>
      </c>
      <c r="C94" s="26" t="s">
        <v>3391</v>
      </c>
      <c r="D94" t="s">
        <v>167</v>
      </c>
      <c r="E94" s="27" t="s">
        <v>3392</v>
      </c>
      <c r="F94" s="28" t="s">
        <v>192</v>
      </c>
      <c r="G94" s="29">
        <v>15</v>
      </c>
      <c r="H94" s="28">
        <v>0</v>
      </c>
      <c r="I94" s="30">
        <f>ROUND(G94*H94,P4)</f>
        <v>0</v>
      </c>
      <c r="L94" s="31">
        <v>0</v>
      </c>
      <c r="M94" s="24">
        <f>ROUND(G94*L94,P4)</f>
        <v>0</v>
      </c>
      <c r="N94" s="25" t="s">
        <v>170</v>
      </c>
      <c r="O94" s="32">
        <f>M94*AA94</f>
        <v>0</v>
      </c>
      <c r="P94" s="1">
        <v>3</v>
      </c>
      <c r="AA94" s="1">
        <f>IF(P94=1,$O$3,IF(P94=2,$O$4,$O$5))</f>
        <v>0</v>
      </c>
    </row>
    <row r="95">
      <c r="A95" s="1" t="s">
        <v>171</v>
      </c>
      <c r="E95" s="27" t="s">
        <v>3392</v>
      </c>
    </row>
    <row r="96">
      <c r="A96" s="1" t="s">
        <v>172</v>
      </c>
    </row>
    <row r="97">
      <c r="A97" s="1" t="s">
        <v>173</v>
      </c>
      <c r="E97" s="27" t="s">
        <v>167</v>
      </c>
    </row>
    <row r="98">
      <c r="A98" s="1" t="s">
        <v>165</v>
      </c>
      <c r="B98" s="1">
        <v>22</v>
      </c>
      <c r="C98" s="26" t="s">
        <v>3393</v>
      </c>
      <c r="D98" t="s">
        <v>167</v>
      </c>
      <c r="E98" s="27" t="s">
        <v>3394</v>
      </c>
      <c r="F98" s="28" t="s">
        <v>192</v>
      </c>
      <c r="G98" s="29">
        <v>15</v>
      </c>
      <c r="H98" s="28">
        <v>0</v>
      </c>
      <c r="I98" s="30">
        <f>ROUND(G98*H98,P4)</f>
        <v>0</v>
      </c>
      <c r="L98" s="31">
        <v>0</v>
      </c>
      <c r="M98" s="24">
        <f>ROUND(G98*L98,P4)</f>
        <v>0</v>
      </c>
      <c r="N98" s="25" t="s">
        <v>170</v>
      </c>
      <c r="O98" s="32">
        <f>M98*AA98</f>
        <v>0</v>
      </c>
      <c r="P98" s="1">
        <v>3</v>
      </c>
      <c r="AA98" s="1">
        <f>IF(P98=1,$O$3,IF(P98=2,$O$4,$O$5))</f>
        <v>0</v>
      </c>
    </row>
    <row r="99">
      <c r="A99" s="1" t="s">
        <v>171</v>
      </c>
      <c r="E99" s="27" t="s">
        <v>3394</v>
      </c>
    </row>
    <row r="100">
      <c r="A100" s="1" t="s">
        <v>172</v>
      </c>
    </row>
    <row r="101">
      <c r="A101" s="1" t="s">
        <v>173</v>
      </c>
      <c r="E101" s="27" t="s">
        <v>167</v>
      </c>
    </row>
    <row r="102">
      <c r="A102" s="1" t="s">
        <v>162</v>
      </c>
      <c r="C102" s="22" t="s">
        <v>3395</v>
      </c>
      <c r="E102" s="23" t="s">
        <v>3396</v>
      </c>
      <c r="L102" s="24">
        <f>SUMIFS(L103:L126,A103:A126,"P")</f>
        <v>0</v>
      </c>
      <c r="M102" s="24">
        <f>SUMIFS(M103:M126,A103:A126,"P")</f>
        <v>0</v>
      </c>
      <c r="N102" s="25"/>
    </row>
    <row r="103">
      <c r="A103" s="1" t="s">
        <v>165</v>
      </c>
      <c r="B103" s="1">
        <v>23</v>
      </c>
      <c r="C103" s="26" t="s">
        <v>3397</v>
      </c>
      <c r="D103" t="s">
        <v>167</v>
      </c>
      <c r="E103" s="27" t="s">
        <v>3398</v>
      </c>
      <c r="F103" s="28" t="s">
        <v>192</v>
      </c>
      <c r="G103" s="29">
        <v>8</v>
      </c>
      <c r="H103" s="28">
        <v>0</v>
      </c>
      <c r="I103" s="30">
        <f>ROUND(G103*H103,P4)</f>
        <v>0</v>
      </c>
      <c r="L103" s="31">
        <v>0</v>
      </c>
      <c r="M103" s="24">
        <f>ROUND(G103*L103,P4)</f>
        <v>0</v>
      </c>
      <c r="N103" s="25" t="s">
        <v>170</v>
      </c>
      <c r="O103" s="32">
        <f>M103*AA103</f>
        <v>0</v>
      </c>
      <c r="P103" s="1">
        <v>3</v>
      </c>
      <c r="AA103" s="1">
        <f>IF(P103=1,$O$3,IF(P103=2,$O$4,$O$5))</f>
        <v>0</v>
      </c>
    </row>
    <row r="104">
      <c r="A104" s="1" t="s">
        <v>171</v>
      </c>
      <c r="E104" s="27" t="s">
        <v>3398</v>
      </c>
    </row>
    <row r="105">
      <c r="A105" s="1" t="s">
        <v>172</v>
      </c>
    </row>
    <row r="106">
      <c r="A106" s="1" t="s">
        <v>173</v>
      </c>
      <c r="E106" s="27" t="s">
        <v>167</v>
      </c>
    </row>
    <row r="107">
      <c r="A107" s="1" t="s">
        <v>165</v>
      </c>
      <c r="B107" s="1">
        <v>24</v>
      </c>
      <c r="C107" s="26" t="s">
        <v>3399</v>
      </c>
      <c r="D107" t="s">
        <v>167</v>
      </c>
      <c r="E107" s="27" t="s">
        <v>3400</v>
      </c>
      <c r="F107" s="28" t="s">
        <v>192</v>
      </c>
      <c r="G107" s="29">
        <v>8</v>
      </c>
      <c r="H107" s="28">
        <v>0</v>
      </c>
      <c r="I107" s="30">
        <f>ROUND(G107*H107,P4)</f>
        <v>0</v>
      </c>
      <c r="L107" s="31">
        <v>0</v>
      </c>
      <c r="M107" s="24">
        <f>ROUND(G107*L107,P4)</f>
        <v>0</v>
      </c>
      <c r="N107" s="25" t="s">
        <v>170</v>
      </c>
      <c r="O107" s="32">
        <f>M107*AA107</f>
        <v>0</v>
      </c>
      <c r="P107" s="1">
        <v>3</v>
      </c>
      <c r="AA107" s="1">
        <f>IF(P107=1,$O$3,IF(P107=2,$O$4,$O$5))</f>
        <v>0</v>
      </c>
    </row>
    <row r="108">
      <c r="A108" s="1" t="s">
        <v>171</v>
      </c>
      <c r="E108" s="27" t="s">
        <v>3400</v>
      </c>
    </row>
    <row r="109">
      <c r="A109" s="1" t="s">
        <v>172</v>
      </c>
    </row>
    <row r="110">
      <c r="A110" s="1" t="s">
        <v>173</v>
      </c>
      <c r="E110" s="27" t="s">
        <v>167</v>
      </c>
    </row>
    <row r="111">
      <c r="A111" s="1" t="s">
        <v>165</v>
      </c>
      <c r="B111" s="1">
        <v>25</v>
      </c>
      <c r="C111" s="26" t="s">
        <v>3401</v>
      </c>
      <c r="D111" t="s">
        <v>167</v>
      </c>
      <c r="E111" s="27" t="s">
        <v>3402</v>
      </c>
      <c r="F111" s="28" t="s">
        <v>192</v>
      </c>
      <c r="G111" s="29">
        <v>10</v>
      </c>
      <c r="H111" s="28">
        <v>0</v>
      </c>
      <c r="I111" s="30">
        <f>ROUND(G111*H111,P4)</f>
        <v>0</v>
      </c>
      <c r="L111" s="31">
        <v>0</v>
      </c>
      <c r="M111" s="24">
        <f>ROUND(G111*L111,P4)</f>
        <v>0</v>
      </c>
      <c r="N111" s="25" t="s">
        <v>170</v>
      </c>
      <c r="O111" s="32">
        <f>M111*AA111</f>
        <v>0</v>
      </c>
      <c r="P111" s="1">
        <v>3</v>
      </c>
      <c r="AA111" s="1">
        <f>IF(P111=1,$O$3,IF(P111=2,$O$4,$O$5))</f>
        <v>0</v>
      </c>
    </row>
    <row r="112">
      <c r="A112" s="1" t="s">
        <v>171</v>
      </c>
      <c r="E112" s="27" t="s">
        <v>3402</v>
      </c>
    </row>
    <row r="113">
      <c r="A113" s="1" t="s">
        <v>172</v>
      </c>
    </row>
    <row r="114">
      <c r="A114" s="1" t="s">
        <v>173</v>
      </c>
      <c r="E114" s="27" t="s">
        <v>167</v>
      </c>
    </row>
    <row r="115">
      <c r="A115" s="1" t="s">
        <v>165</v>
      </c>
      <c r="B115" s="1">
        <v>26</v>
      </c>
      <c r="C115" s="26" t="s">
        <v>3403</v>
      </c>
      <c r="D115" t="s">
        <v>167</v>
      </c>
      <c r="E115" s="27" t="s">
        <v>3404</v>
      </c>
      <c r="F115" s="28" t="s">
        <v>192</v>
      </c>
      <c r="G115" s="29">
        <v>10</v>
      </c>
      <c r="H115" s="28">
        <v>0</v>
      </c>
      <c r="I115" s="30">
        <f>ROUND(G115*H115,P4)</f>
        <v>0</v>
      </c>
      <c r="L115" s="31">
        <v>0</v>
      </c>
      <c r="M115" s="24">
        <f>ROUND(G115*L115,P4)</f>
        <v>0</v>
      </c>
      <c r="N115" s="25" t="s">
        <v>170</v>
      </c>
      <c r="O115" s="32">
        <f>M115*AA115</f>
        <v>0</v>
      </c>
      <c r="P115" s="1">
        <v>3</v>
      </c>
      <c r="AA115" s="1">
        <f>IF(P115=1,$O$3,IF(P115=2,$O$4,$O$5))</f>
        <v>0</v>
      </c>
    </row>
    <row r="116">
      <c r="A116" s="1" t="s">
        <v>171</v>
      </c>
      <c r="E116" s="27" t="s">
        <v>3404</v>
      </c>
    </row>
    <row r="117">
      <c r="A117" s="1" t="s">
        <v>172</v>
      </c>
    </row>
    <row r="118">
      <c r="A118" s="1" t="s">
        <v>173</v>
      </c>
      <c r="E118" s="27" t="s">
        <v>167</v>
      </c>
    </row>
    <row r="119">
      <c r="A119" s="1" t="s">
        <v>165</v>
      </c>
      <c r="B119" s="1">
        <v>27</v>
      </c>
      <c r="C119" s="26" t="s">
        <v>3405</v>
      </c>
      <c r="D119" t="s">
        <v>167</v>
      </c>
      <c r="E119" s="27" t="s">
        <v>3406</v>
      </c>
      <c r="F119" s="28" t="s">
        <v>192</v>
      </c>
      <c r="G119" s="29">
        <v>75</v>
      </c>
      <c r="H119" s="28">
        <v>0</v>
      </c>
      <c r="I119" s="30">
        <f>ROUND(G119*H119,P4)</f>
        <v>0</v>
      </c>
      <c r="L119" s="31">
        <v>0</v>
      </c>
      <c r="M119" s="24">
        <f>ROUND(G119*L119,P4)</f>
        <v>0</v>
      </c>
      <c r="N119" s="25" t="s">
        <v>170</v>
      </c>
      <c r="O119" s="32">
        <f>M119*AA119</f>
        <v>0</v>
      </c>
      <c r="P119" s="1">
        <v>3</v>
      </c>
      <c r="AA119" s="1">
        <f>IF(P119=1,$O$3,IF(P119=2,$O$4,$O$5))</f>
        <v>0</v>
      </c>
    </row>
    <row r="120">
      <c r="A120" s="1" t="s">
        <v>171</v>
      </c>
      <c r="E120" s="27" t="s">
        <v>3406</v>
      </c>
    </row>
    <row r="121">
      <c r="A121" s="1" t="s">
        <v>172</v>
      </c>
    </row>
    <row r="122">
      <c r="A122" s="1" t="s">
        <v>173</v>
      </c>
      <c r="E122" s="27" t="s">
        <v>167</v>
      </c>
    </row>
    <row r="123">
      <c r="A123" s="1" t="s">
        <v>165</v>
      </c>
      <c r="B123" s="1">
        <v>28</v>
      </c>
      <c r="C123" s="26" t="s">
        <v>3407</v>
      </c>
      <c r="D123" t="s">
        <v>167</v>
      </c>
      <c r="E123" s="27" t="s">
        <v>3408</v>
      </c>
      <c r="F123" s="28" t="s">
        <v>192</v>
      </c>
      <c r="G123" s="29">
        <v>75</v>
      </c>
      <c r="H123" s="28">
        <v>0</v>
      </c>
      <c r="I123" s="30">
        <f>ROUND(G123*H123,P4)</f>
        <v>0</v>
      </c>
      <c r="L123" s="31">
        <v>0</v>
      </c>
      <c r="M123" s="24">
        <f>ROUND(G123*L123,P4)</f>
        <v>0</v>
      </c>
      <c r="N123" s="25" t="s">
        <v>170</v>
      </c>
      <c r="O123" s="32">
        <f>M123*AA123</f>
        <v>0</v>
      </c>
      <c r="P123" s="1">
        <v>3</v>
      </c>
      <c r="AA123" s="1">
        <f>IF(P123=1,$O$3,IF(P123=2,$O$4,$O$5))</f>
        <v>0</v>
      </c>
    </row>
    <row r="124">
      <c r="A124" s="1" t="s">
        <v>171</v>
      </c>
      <c r="E124" s="27" t="s">
        <v>3408</v>
      </c>
    </row>
    <row r="125">
      <c r="A125" s="1" t="s">
        <v>172</v>
      </c>
    </row>
    <row r="126">
      <c r="A126" s="1" t="s">
        <v>173</v>
      </c>
      <c r="E126" s="27" t="s">
        <v>167</v>
      </c>
    </row>
    <row r="127">
      <c r="A127" s="1" t="s">
        <v>162</v>
      </c>
      <c r="C127" s="22" t="s">
        <v>3409</v>
      </c>
      <c r="E127" s="23" t="s">
        <v>3410</v>
      </c>
      <c r="L127" s="24">
        <f>SUMIFS(L128:L151,A128:A151,"P")</f>
        <v>0</v>
      </c>
      <c r="M127" s="24">
        <f>SUMIFS(M128:M151,A128:A151,"P")</f>
        <v>0</v>
      </c>
      <c r="N127" s="25"/>
    </row>
    <row r="128">
      <c r="A128" s="1" t="s">
        <v>165</v>
      </c>
      <c r="B128" s="1">
        <v>29</v>
      </c>
      <c r="C128" s="26" t="s">
        <v>3411</v>
      </c>
      <c r="D128" t="s">
        <v>167</v>
      </c>
      <c r="E128" s="27" t="s">
        <v>3412</v>
      </c>
      <c r="F128" s="28" t="s">
        <v>1485</v>
      </c>
      <c r="G128" s="29">
        <v>1</v>
      </c>
      <c r="H128" s="28">
        <v>0</v>
      </c>
      <c r="I128" s="30">
        <f>ROUND(G128*H128,P4)</f>
        <v>0</v>
      </c>
      <c r="L128" s="31">
        <v>0</v>
      </c>
      <c r="M128" s="24">
        <f>ROUND(G128*L128,P4)</f>
        <v>0</v>
      </c>
      <c r="N128" s="25" t="s">
        <v>170</v>
      </c>
      <c r="O128" s="32">
        <f>M128*AA128</f>
        <v>0</v>
      </c>
      <c r="P128" s="1">
        <v>3</v>
      </c>
      <c r="AA128" s="1">
        <f>IF(P128=1,$O$3,IF(P128=2,$O$4,$O$5))</f>
        <v>0</v>
      </c>
    </row>
    <row r="129">
      <c r="A129" s="1" t="s">
        <v>171</v>
      </c>
      <c r="E129" s="27" t="s">
        <v>3412</v>
      </c>
    </row>
    <row r="130">
      <c r="A130" s="1" t="s">
        <v>172</v>
      </c>
    </row>
    <row r="131">
      <c r="A131" s="1" t="s">
        <v>173</v>
      </c>
      <c r="E131" s="27" t="s">
        <v>167</v>
      </c>
    </row>
    <row r="132">
      <c r="A132" s="1" t="s">
        <v>165</v>
      </c>
      <c r="B132" s="1">
        <v>30</v>
      </c>
      <c r="C132" s="26" t="s">
        <v>3413</v>
      </c>
      <c r="D132" t="s">
        <v>167</v>
      </c>
      <c r="E132" s="27" t="s">
        <v>3414</v>
      </c>
      <c r="F132" s="28" t="s">
        <v>1485</v>
      </c>
      <c r="G132" s="29">
        <v>1</v>
      </c>
      <c r="H132" s="28">
        <v>0</v>
      </c>
      <c r="I132" s="30">
        <f>ROUND(G132*H132,P4)</f>
        <v>0</v>
      </c>
      <c r="L132" s="31">
        <v>0</v>
      </c>
      <c r="M132" s="24">
        <f>ROUND(G132*L132,P4)</f>
        <v>0</v>
      </c>
      <c r="N132" s="25" t="s">
        <v>170</v>
      </c>
      <c r="O132" s="32">
        <f>M132*AA132</f>
        <v>0</v>
      </c>
      <c r="P132" s="1">
        <v>3</v>
      </c>
      <c r="AA132" s="1">
        <f>IF(P132=1,$O$3,IF(P132=2,$O$4,$O$5))</f>
        <v>0</v>
      </c>
    </row>
    <row r="133">
      <c r="A133" s="1" t="s">
        <v>171</v>
      </c>
      <c r="E133" s="27" t="s">
        <v>3414</v>
      </c>
    </row>
    <row r="134">
      <c r="A134" s="1" t="s">
        <v>172</v>
      </c>
    </row>
    <row r="135">
      <c r="A135" s="1" t="s">
        <v>173</v>
      </c>
      <c r="E135" s="27" t="s">
        <v>167</v>
      </c>
    </row>
    <row r="136">
      <c r="A136" s="1" t="s">
        <v>165</v>
      </c>
      <c r="B136" s="1">
        <v>31</v>
      </c>
      <c r="C136" s="26" t="s">
        <v>3415</v>
      </c>
      <c r="D136" t="s">
        <v>167</v>
      </c>
      <c r="E136" s="27" t="s">
        <v>3416</v>
      </c>
      <c r="F136" s="28" t="s">
        <v>1485</v>
      </c>
      <c r="G136" s="29">
        <v>1</v>
      </c>
      <c r="H136" s="28">
        <v>0</v>
      </c>
      <c r="I136" s="30">
        <f>ROUND(G136*H136,P4)</f>
        <v>0</v>
      </c>
      <c r="L136" s="31">
        <v>0</v>
      </c>
      <c r="M136" s="24">
        <f>ROUND(G136*L136,P4)</f>
        <v>0</v>
      </c>
      <c r="N136" s="25" t="s">
        <v>170</v>
      </c>
      <c r="O136" s="32">
        <f>M136*AA136</f>
        <v>0</v>
      </c>
      <c r="P136" s="1">
        <v>3</v>
      </c>
      <c r="AA136" s="1">
        <f>IF(P136=1,$O$3,IF(P136=2,$O$4,$O$5))</f>
        <v>0</v>
      </c>
    </row>
    <row r="137">
      <c r="A137" s="1" t="s">
        <v>171</v>
      </c>
      <c r="E137" s="27" t="s">
        <v>3416</v>
      </c>
    </row>
    <row r="138">
      <c r="A138" s="1" t="s">
        <v>172</v>
      </c>
    </row>
    <row r="139">
      <c r="A139" s="1" t="s">
        <v>173</v>
      </c>
      <c r="E139" s="27" t="s">
        <v>167</v>
      </c>
    </row>
    <row r="140">
      <c r="A140" s="1" t="s">
        <v>165</v>
      </c>
      <c r="B140" s="1">
        <v>32</v>
      </c>
      <c r="C140" s="26" t="s">
        <v>3417</v>
      </c>
      <c r="D140" t="s">
        <v>167</v>
      </c>
      <c r="E140" s="27" t="s">
        <v>3418</v>
      </c>
      <c r="F140" s="28" t="s">
        <v>1485</v>
      </c>
      <c r="G140" s="29">
        <v>1</v>
      </c>
      <c r="H140" s="28">
        <v>0</v>
      </c>
      <c r="I140" s="30">
        <f>ROUND(G140*H140,P4)</f>
        <v>0</v>
      </c>
      <c r="L140" s="31">
        <v>0</v>
      </c>
      <c r="M140" s="24">
        <f>ROUND(G140*L140,P4)</f>
        <v>0</v>
      </c>
      <c r="N140" s="25" t="s">
        <v>170</v>
      </c>
      <c r="O140" s="32">
        <f>M140*AA140</f>
        <v>0</v>
      </c>
      <c r="P140" s="1">
        <v>3</v>
      </c>
      <c r="AA140" s="1">
        <f>IF(P140=1,$O$3,IF(P140=2,$O$4,$O$5))</f>
        <v>0</v>
      </c>
    </row>
    <row r="141">
      <c r="A141" s="1" t="s">
        <v>171</v>
      </c>
      <c r="E141" s="27" t="s">
        <v>3418</v>
      </c>
    </row>
    <row r="142">
      <c r="A142" s="1" t="s">
        <v>172</v>
      </c>
    </row>
    <row r="143">
      <c r="A143" s="1" t="s">
        <v>173</v>
      </c>
      <c r="E143" s="27" t="s">
        <v>167</v>
      </c>
    </row>
    <row r="144">
      <c r="A144" s="1" t="s">
        <v>165</v>
      </c>
      <c r="B144" s="1">
        <v>33</v>
      </c>
      <c r="C144" s="26" t="s">
        <v>3419</v>
      </c>
      <c r="D144" t="s">
        <v>167</v>
      </c>
      <c r="E144" s="27" t="s">
        <v>3420</v>
      </c>
      <c r="F144" s="28" t="s">
        <v>1485</v>
      </c>
      <c r="G144" s="29">
        <v>1</v>
      </c>
      <c r="H144" s="28">
        <v>0</v>
      </c>
      <c r="I144" s="30">
        <f>ROUND(G144*H144,P4)</f>
        <v>0</v>
      </c>
      <c r="L144" s="31">
        <v>0</v>
      </c>
      <c r="M144" s="24">
        <f>ROUND(G144*L144,P4)</f>
        <v>0</v>
      </c>
      <c r="N144" s="25" t="s">
        <v>170</v>
      </c>
      <c r="O144" s="32">
        <f>M144*AA144</f>
        <v>0</v>
      </c>
      <c r="P144" s="1">
        <v>3</v>
      </c>
      <c r="AA144" s="1">
        <f>IF(P144=1,$O$3,IF(P144=2,$O$4,$O$5))</f>
        <v>0</v>
      </c>
    </row>
    <row r="145">
      <c r="A145" s="1" t="s">
        <v>171</v>
      </c>
      <c r="E145" s="27" t="s">
        <v>3420</v>
      </c>
    </row>
    <row r="146">
      <c r="A146" s="1" t="s">
        <v>172</v>
      </c>
    </row>
    <row r="147">
      <c r="A147" s="1" t="s">
        <v>173</v>
      </c>
      <c r="E147" s="27" t="s">
        <v>167</v>
      </c>
    </row>
    <row r="148">
      <c r="A148" s="1" t="s">
        <v>165</v>
      </c>
      <c r="B148" s="1">
        <v>34</v>
      </c>
      <c r="C148" s="26" t="s">
        <v>3421</v>
      </c>
      <c r="D148" t="s">
        <v>167</v>
      </c>
      <c r="E148" s="27" t="s">
        <v>3422</v>
      </c>
      <c r="F148" s="28" t="s">
        <v>1485</v>
      </c>
      <c r="G148" s="29">
        <v>1</v>
      </c>
      <c r="H148" s="28">
        <v>0</v>
      </c>
      <c r="I148" s="30">
        <f>ROUND(G148*H148,P4)</f>
        <v>0</v>
      </c>
      <c r="L148" s="31">
        <v>0</v>
      </c>
      <c r="M148" s="24">
        <f>ROUND(G148*L148,P4)</f>
        <v>0</v>
      </c>
      <c r="N148" s="25" t="s">
        <v>170</v>
      </c>
      <c r="O148" s="32">
        <f>M148*AA148</f>
        <v>0</v>
      </c>
      <c r="P148" s="1">
        <v>3</v>
      </c>
      <c r="AA148" s="1">
        <f>IF(P148=1,$O$3,IF(P148=2,$O$4,$O$5))</f>
        <v>0</v>
      </c>
    </row>
    <row r="149">
      <c r="A149" s="1" t="s">
        <v>171</v>
      </c>
      <c r="E149" s="27" t="s">
        <v>3422</v>
      </c>
    </row>
    <row r="150">
      <c r="A150" s="1" t="s">
        <v>172</v>
      </c>
    </row>
    <row r="151">
      <c r="A151" s="1" t="s">
        <v>173</v>
      </c>
      <c r="E151" s="27" t="s">
        <v>167</v>
      </c>
    </row>
    <row r="152">
      <c r="A152" s="1" t="s">
        <v>162</v>
      </c>
      <c r="C152" s="22" t="s">
        <v>3423</v>
      </c>
      <c r="E152" s="23" t="s">
        <v>3424</v>
      </c>
      <c r="L152" s="24">
        <f>SUMIFS(L153:L168,A153:A168,"P")</f>
        <v>0</v>
      </c>
      <c r="M152" s="24">
        <f>SUMIFS(M153:M168,A153:A168,"P")</f>
        <v>0</v>
      </c>
      <c r="N152" s="25"/>
    </row>
    <row r="153">
      <c r="A153" s="1" t="s">
        <v>165</v>
      </c>
      <c r="B153" s="1">
        <v>35</v>
      </c>
      <c r="C153" s="26" t="s">
        <v>3425</v>
      </c>
      <c r="D153" t="s">
        <v>167</v>
      </c>
      <c r="E153" s="27" t="s">
        <v>3426</v>
      </c>
      <c r="F153" s="28" t="s">
        <v>1485</v>
      </c>
      <c r="G153" s="29">
        <v>38</v>
      </c>
      <c r="H153" s="28">
        <v>0</v>
      </c>
      <c r="I153" s="30">
        <f>ROUND(G153*H153,P4)</f>
        <v>0</v>
      </c>
      <c r="L153" s="31">
        <v>0</v>
      </c>
      <c r="M153" s="24">
        <f>ROUND(G153*L153,P4)</f>
        <v>0</v>
      </c>
      <c r="N153" s="25" t="s">
        <v>170</v>
      </c>
      <c r="O153" s="32">
        <f>M153*AA153</f>
        <v>0</v>
      </c>
      <c r="P153" s="1">
        <v>3</v>
      </c>
      <c r="AA153" s="1">
        <f>IF(P153=1,$O$3,IF(P153=2,$O$4,$O$5))</f>
        <v>0</v>
      </c>
    </row>
    <row r="154">
      <c r="A154" s="1" t="s">
        <v>171</v>
      </c>
      <c r="E154" s="27" t="s">
        <v>3426</v>
      </c>
    </row>
    <row r="155">
      <c r="A155" s="1" t="s">
        <v>172</v>
      </c>
    </row>
    <row r="156">
      <c r="A156" s="1" t="s">
        <v>173</v>
      </c>
      <c r="E156" s="27" t="s">
        <v>167</v>
      </c>
    </row>
    <row r="157">
      <c r="A157" s="1" t="s">
        <v>165</v>
      </c>
      <c r="B157" s="1">
        <v>36</v>
      </c>
      <c r="C157" s="26" t="s">
        <v>3427</v>
      </c>
      <c r="D157" t="s">
        <v>167</v>
      </c>
      <c r="E157" s="27" t="s">
        <v>3428</v>
      </c>
      <c r="F157" s="28" t="s">
        <v>1485</v>
      </c>
      <c r="G157" s="29">
        <v>38</v>
      </c>
      <c r="H157" s="28">
        <v>0</v>
      </c>
      <c r="I157" s="30">
        <f>ROUND(G157*H157,P4)</f>
        <v>0</v>
      </c>
      <c r="L157" s="31">
        <v>0</v>
      </c>
      <c r="M157" s="24">
        <f>ROUND(G157*L157,P4)</f>
        <v>0</v>
      </c>
      <c r="N157" s="25" t="s">
        <v>170</v>
      </c>
      <c r="O157" s="32">
        <f>M157*AA157</f>
        <v>0</v>
      </c>
      <c r="P157" s="1">
        <v>3</v>
      </c>
      <c r="AA157" s="1">
        <f>IF(P157=1,$O$3,IF(P157=2,$O$4,$O$5))</f>
        <v>0</v>
      </c>
    </row>
    <row r="158">
      <c r="A158" s="1" t="s">
        <v>171</v>
      </c>
      <c r="E158" s="27" t="s">
        <v>3428</v>
      </c>
    </row>
    <row r="159">
      <c r="A159" s="1" t="s">
        <v>172</v>
      </c>
    </row>
    <row r="160">
      <c r="A160" s="1" t="s">
        <v>173</v>
      </c>
      <c r="E160" s="27" t="s">
        <v>167</v>
      </c>
    </row>
    <row r="161">
      <c r="A161" s="1" t="s">
        <v>165</v>
      </c>
      <c r="B161" s="1">
        <v>37</v>
      </c>
      <c r="C161" s="26" t="s">
        <v>3429</v>
      </c>
      <c r="D161" t="s">
        <v>167</v>
      </c>
      <c r="E161" s="27" t="s">
        <v>3430</v>
      </c>
      <c r="F161" s="28" t="s">
        <v>192</v>
      </c>
      <c r="G161" s="29">
        <v>95</v>
      </c>
      <c r="H161" s="28">
        <v>0</v>
      </c>
      <c r="I161" s="30">
        <f>ROUND(G161*H161,P4)</f>
        <v>0</v>
      </c>
      <c r="L161" s="31">
        <v>0</v>
      </c>
      <c r="M161" s="24">
        <f>ROUND(G161*L161,P4)</f>
        <v>0</v>
      </c>
      <c r="N161" s="25" t="s">
        <v>170</v>
      </c>
      <c r="O161" s="32">
        <f>M161*AA161</f>
        <v>0</v>
      </c>
      <c r="P161" s="1">
        <v>3</v>
      </c>
      <c r="AA161" s="1">
        <f>IF(P161=1,$O$3,IF(P161=2,$O$4,$O$5))</f>
        <v>0</v>
      </c>
    </row>
    <row r="162">
      <c r="A162" s="1" t="s">
        <v>171</v>
      </c>
      <c r="E162" s="27" t="s">
        <v>3430</v>
      </c>
    </row>
    <row r="163">
      <c r="A163" s="1" t="s">
        <v>172</v>
      </c>
    </row>
    <row r="164">
      <c r="A164" s="1" t="s">
        <v>173</v>
      </c>
      <c r="E164" s="27" t="s">
        <v>167</v>
      </c>
    </row>
    <row r="165">
      <c r="A165" s="1" t="s">
        <v>165</v>
      </c>
      <c r="B165" s="1">
        <v>38</v>
      </c>
      <c r="C165" s="26" t="s">
        <v>3431</v>
      </c>
      <c r="D165" t="s">
        <v>167</v>
      </c>
      <c r="E165" s="27" t="s">
        <v>3432</v>
      </c>
      <c r="F165" s="28" t="s">
        <v>192</v>
      </c>
      <c r="G165" s="29">
        <v>95</v>
      </c>
      <c r="H165" s="28">
        <v>0</v>
      </c>
      <c r="I165" s="30">
        <f>ROUND(G165*H165,P4)</f>
        <v>0</v>
      </c>
      <c r="L165" s="31">
        <v>0</v>
      </c>
      <c r="M165" s="24">
        <f>ROUND(G165*L165,P4)</f>
        <v>0</v>
      </c>
      <c r="N165" s="25" t="s">
        <v>170</v>
      </c>
      <c r="O165" s="32">
        <f>M165*AA165</f>
        <v>0</v>
      </c>
      <c r="P165" s="1">
        <v>3</v>
      </c>
      <c r="AA165" s="1">
        <f>IF(P165=1,$O$3,IF(P165=2,$O$4,$O$5))</f>
        <v>0</v>
      </c>
    </row>
    <row r="166">
      <c r="A166" s="1" t="s">
        <v>171</v>
      </c>
      <c r="E166" s="27" t="s">
        <v>3432</v>
      </c>
    </row>
    <row r="167">
      <c r="A167" s="1" t="s">
        <v>172</v>
      </c>
    </row>
    <row r="168">
      <c r="A168" s="1" t="s">
        <v>173</v>
      </c>
      <c r="E168" s="27" t="s">
        <v>167</v>
      </c>
    </row>
    <row r="169">
      <c r="A169" s="1" t="s">
        <v>162</v>
      </c>
      <c r="C169" s="22" t="s">
        <v>3433</v>
      </c>
      <c r="E169" s="23" t="s">
        <v>3434</v>
      </c>
      <c r="L169" s="24">
        <f>SUMIFS(L170:L185,A170:A185,"P")</f>
        <v>0</v>
      </c>
      <c r="M169" s="24">
        <f>SUMIFS(M170:M185,A170:A185,"P")</f>
        <v>0</v>
      </c>
      <c r="N169" s="25"/>
    </row>
    <row r="170">
      <c r="A170" s="1" t="s">
        <v>165</v>
      </c>
      <c r="B170" s="1">
        <v>39</v>
      </c>
      <c r="C170" s="26" t="s">
        <v>3435</v>
      </c>
      <c r="D170" t="s">
        <v>167</v>
      </c>
      <c r="E170" s="27" t="s">
        <v>3436</v>
      </c>
      <c r="F170" s="28" t="s">
        <v>169</v>
      </c>
      <c r="G170" s="29">
        <v>1</v>
      </c>
      <c r="H170" s="28">
        <v>0</v>
      </c>
      <c r="I170" s="30">
        <f>ROUND(G170*H170,P4)</f>
        <v>0</v>
      </c>
      <c r="L170" s="31">
        <v>0</v>
      </c>
      <c r="M170" s="24">
        <f>ROUND(G170*L170,P4)</f>
        <v>0</v>
      </c>
      <c r="N170" s="25" t="s">
        <v>170</v>
      </c>
      <c r="O170" s="32">
        <f>M170*AA170</f>
        <v>0</v>
      </c>
      <c r="P170" s="1">
        <v>3</v>
      </c>
      <c r="AA170" s="1">
        <f>IF(P170=1,$O$3,IF(P170=2,$O$4,$O$5))</f>
        <v>0</v>
      </c>
    </row>
    <row r="171">
      <c r="A171" s="1" t="s">
        <v>171</v>
      </c>
      <c r="E171" s="27" t="s">
        <v>3436</v>
      </c>
    </row>
    <row r="172">
      <c r="A172" s="1" t="s">
        <v>172</v>
      </c>
    </row>
    <row r="173">
      <c r="A173" s="1" t="s">
        <v>173</v>
      </c>
      <c r="E173" s="27" t="s">
        <v>167</v>
      </c>
    </row>
    <row r="174">
      <c r="A174" s="1" t="s">
        <v>165</v>
      </c>
      <c r="B174" s="1">
        <v>40</v>
      </c>
      <c r="C174" s="26" t="s">
        <v>3437</v>
      </c>
      <c r="D174" t="s">
        <v>167</v>
      </c>
      <c r="E174" s="27" t="s">
        <v>3438</v>
      </c>
      <c r="F174" s="28" t="s">
        <v>169</v>
      </c>
      <c r="G174" s="29">
        <v>1</v>
      </c>
      <c r="H174" s="28">
        <v>0</v>
      </c>
      <c r="I174" s="30">
        <f>ROUND(G174*H174,P4)</f>
        <v>0</v>
      </c>
      <c r="L174" s="31">
        <v>0</v>
      </c>
      <c r="M174" s="24">
        <f>ROUND(G174*L174,P4)</f>
        <v>0</v>
      </c>
      <c r="N174" s="25" t="s">
        <v>170</v>
      </c>
      <c r="O174" s="32">
        <f>M174*AA174</f>
        <v>0</v>
      </c>
      <c r="P174" s="1">
        <v>3</v>
      </c>
      <c r="AA174" s="1">
        <f>IF(P174=1,$O$3,IF(P174=2,$O$4,$O$5))</f>
        <v>0</v>
      </c>
    </row>
    <row r="175">
      <c r="A175" s="1" t="s">
        <v>171</v>
      </c>
      <c r="E175" s="27" t="s">
        <v>3438</v>
      </c>
    </row>
    <row r="176">
      <c r="A176" s="1" t="s">
        <v>172</v>
      </c>
    </row>
    <row r="177">
      <c r="A177" s="1" t="s">
        <v>173</v>
      </c>
      <c r="E177" s="27" t="s">
        <v>167</v>
      </c>
    </row>
    <row r="178">
      <c r="A178" s="1" t="s">
        <v>165</v>
      </c>
      <c r="B178" s="1">
        <v>41</v>
      </c>
      <c r="C178" s="26" t="s">
        <v>3439</v>
      </c>
      <c r="D178" t="s">
        <v>167</v>
      </c>
      <c r="E178" s="27" t="s">
        <v>3440</v>
      </c>
      <c r="F178" s="28" t="s">
        <v>1485</v>
      </c>
      <c r="G178" s="29">
        <v>1</v>
      </c>
      <c r="H178" s="28">
        <v>0</v>
      </c>
      <c r="I178" s="30">
        <f>ROUND(G178*H178,P4)</f>
        <v>0</v>
      </c>
      <c r="L178" s="31">
        <v>0</v>
      </c>
      <c r="M178" s="24">
        <f>ROUND(G178*L178,P4)</f>
        <v>0</v>
      </c>
      <c r="N178" s="25" t="s">
        <v>170</v>
      </c>
      <c r="O178" s="32">
        <f>M178*AA178</f>
        <v>0</v>
      </c>
      <c r="P178" s="1">
        <v>3</v>
      </c>
      <c r="AA178" s="1">
        <f>IF(P178=1,$O$3,IF(P178=2,$O$4,$O$5))</f>
        <v>0</v>
      </c>
    </row>
    <row r="179">
      <c r="A179" s="1" t="s">
        <v>171</v>
      </c>
      <c r="E179" s="27" t="s">
        <v>3440</v>
      </c>
    </row>
    <row r="180">
      <c r="A180" s="1" t="s">
        <v>172</v>
      </c>
    </row>
    <row r="181">
      <c r="A181" s="1" t="s">
        <v>173</v>
      </c>
      <c r="E181" s="27" t="s">
        <v>167</v>
      </c>
    </row>
    <row r="182">
      <c r="A182" s="1" t="s">
        <v>165</v>
      </c>
      <c r="B182" s="1">
        <v>42</v>
      </c>
      <c r="C182" s="26" t="s">
        <v>3441</v>
      </c>
      <c r="D182" t="s">
        <v>167</v>
      </c>
      <c r="E182" s="27" t="s">
        <v>3442</v>
      </c>
      <c r="F182" s="28" t="s">
        <v>1485</v>
      </c>
      <c r="G182" s="29">
        <v>1</v>
      </c>
      <c r="H182" s="28">
        <v>0</v>
      </c>
      <c r="I182" s="30">
        <f>ROUND(G182*H182,P4)</f>
        <v>0</v>
      </c>
      <c r="L182" s="31">
        <v>0</v>
      </c>
      <c r="M182" s="24">
        <f>ROUND(G182*L182,P4)</f>
        <v>0</v>
      </c>
      <c r="N182" s="25" t="s">
        <v>170</v>
      </c>
      <c r="O182" s="32">
        <f>M182*AA182</f>
        <v>0</v>
      </c>
      <c r="P182" s="1">
        <v>3</v>
      </c>
      <c r="AA182" s="1">
        <f>IF(P182=1,$O$3,IF(P182=2,$O$4,$O$5))</f>
        <v>0</v>
      </c>
    </row>
    <row r="183">
      <c r="A183" s="1" t="s">
        <v>171</v>
      </c>
      <c r="E183" s="27" t="s">
        <v>3442</v>
      </c>
    </row>
    <row r="184">
      <c r="A184" s="1" t="s">
        <v>172</v>
      </c>
    </row>
    <row r="185">
      <c r="A185" s="1" t="s">
        <v>173</v>
      </c>
      <c r="E185" s="27" t="s">
        <v>167</v>
      </c>
    </row>
    <row r="186">
      <c r="A186" s="1" t="s">
        <v>162</v>
      </c>
      <c r="C186" s="22" t="s">
        <v>180</v>
      </c>
      <c r="E186" s="23" t="s">
        <v>181</v>
      </c>
      <c r="L186" s="24">
        <f>SUMIFS(L187:L190,A187:A190,"P")</f>
        <v>0</v>
      </c>
      <c r="M186" s="24">
        <f>SUMIFS(M187:M190,A187:A190,"P")</f>
        <v>0</v>
      </c>
      <c r="N186" s="25"/>
    </row>
    <row r="187" ht="25.5">
      <c r="A187" s="1" t="s">
        <v>165</v>
      </c>
      <c r="B187" s="1">
        <v>43</v>
      </c>
      <c r="C187" s="26" t="s">
        <v>182</v>
      </c>
      <c r="D187" t="s">
        <v>167</v>
      </c>
      <c r="E187" s="27" t="s">
        <v>3443</v>
      </c>
      <c r="F187" s="28" t="s">
        <v>184</v>
      </c>
      <c r="G187" s="29">
        <v>28</v>
      </c>
      <c r="H187" s="28">
        <v>0</v>
      </c>
      <c r="I187" s="30">
        <f>ROUND(G187*H187,P4)</f>
        <v>0</v>
      </c>
      <c r="L187" s="31">
        <v>0</v>
      </c>
      <c r="M187" s="24">
        <f>ROUND(G187*L187,P4)</f>
        <v>0</v>
      </c>
      <c r="N187" s="25" t="s">
        <v>185</v>
      </c>
      <c r="O187" s="32">
        <f>M187*AA187</f>
        <v>0</v>
      </c>
      <c r="P187" s="1">
        <v>3</v>
      </c>
      <c r="AA187" s="1">
        <f>IF(P187=1,$O$3,IF(P187=2,$O$4,$O$5))</f>
        <v>0</v>
      </c>
    </row>
    <row r="188" ht="25.5">
      <c r="A188" s="1" t="s">
        <v>171</v>
      </c>
      <c r="E188" s="27" t="s">
        <v>3443</v>
      </c>
    </row>
    <row r="189">
      <c r="A189" s="1" t="s">
        <v>172</v>
      </c>
    </row>
    <row r="190">
      <c r="A190" s="1" t="s">
        <v>173</v>
      </c>
      <c r="E190" s="27" t="s">
        <v>167</v>
      </c>
    </row>
  </sheetData>
  <sheetProtection sheet="1" objects="1" scenarios="1" spinCount="100000" saltValue="PbZVuZVtky1Pv4qFFl/ozZ29zHH9vG1sq2/X/GvovmL/PjYQN5HmOtp/FEm6kM0YcUGn+n9JcsgN1oDCPaV+rA==" hashValue="tGW52yiL8B3zwHzDb2dmXooFv2prU8JHmcl7idQBC4lj8EcHacpoo9pEfWNiNn+VGuB7Rnd3I6FOO11pMl2Hb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COUNTIFS(L8:L178,"=0",A8:A178,"P")+COUNTIFS(L8:L178,"",A8:A178,"P")+SUM(Q8:Q178)</f>
        <v>0</v>
      </c>
    </row>
    <row r="8">
      <c r="A8" s="1" t="s">
        <v>160</v>
      </c>
      <c r="C8" s="22" t="s">
        <v>3444</v>
      </c>
      <c r="E8" s="23" t="s">
        <v>85</v>
      </c>
      <c r="L8" s="24">
        <f>L9+L38+L47+L52+L125+L130+L151+L164+L169</f>
        <v>0</v>
      </c>
      <c r="M8" s="24">
        <f>M9+M38+M47+M52+M125+M130+M151+M164+M169</f>
        <v>0</v>
      </c>
      <c r="N8" s="25"/>
    </row>
    <row r="9">
      <c r="A9" s="1" t="s">
        <v>162</v>
      </c>
      <c r="C9" s="22" t="s">
        <v>394</v>
      </c>
      <c r="E9" s="23" t="s">
        <v>421</v>
      </c>
      <c r="L9" s="24">
        <f>SUMIFS(L10:L37,A10:A37,"P")</f>
        <v>0</v>
      </c>
      <c r="M9" s="24">
        <f>SUMIFS(M10:M37,A10:A37,"P")</f>
        <v>0</v>
      </c>
      <c r="N9" s="25"/>
    </row>
    <row r="10" ht="25.5">
      <c r="A10" s="1" t="s">
        <v>165</v>
      </c>
      <c r="B10" s="1">
        <v>1</v>
      </c>
      <c r="C10" s="26" t="s">
        <v>3445</v>
      </c>
      <c r="D10" t="s">
        <v>167</v>
      </c>
      <c r="E10" s="27" t="s">
        <v>3446</v>
      </c>
      <c r="F10" s="28" t="s">
        <v>424</v>
      </c>
      <c r="G10" s="29">
        <v>278.97800000000001</v>
      </c>
      <c r="H10" s="28">
        <v>0</v>
      </c>
      <c r="I10" s="30">
        <f>ROUND(G10*H10,P4)</f>
        <v>0</v>
      </c>
      <c r="L10" s="31">
        <v>0</v>
      </c>
      <c r="M10" s="24">
        <f>ROUND(G10*L10,P4)</f>
        <v>0</v>
      </c>
      <c r="N10" s="25" t="s">
        <v>185</v>
      </c>
      <c r="O10" s="32">
        <f>M10*AA10</f>
        <v>0</v>
      </c>
      <c r="P10" s="1">
        <v>3</v>
      </c>
      <c r="AA10" s="1">
        <f>IF(P10=1,$O$3,IF(P10=2,$O$4,$O$5))</f>
        <v>0</v>
      </c>
    </row>
    <row r="11" ht="25.5">
      <c r="A11" s="1" t="s">
        <v>171</v>
      </c>
      <c r="E11" s="27" t="s">
        <v>3446</v>
      </c>
    </row>
    <row r="12" ht="76.5">
      <c r="A12" s="1" t="s">
        <v>172</v>
      </c>
      <c r="E12" s="33" t="s">
        <v>3447</v>
      </c>
    </row>
    <row r="13">
      <c r="A13" s="1" t="s">
        <v>173</v>
      </c>
      <c r="E13" s="27" t="s">
        <v>167</v>
      </c>
    </row>
    <row r="14">
      <c r="A14" s="1" t="s">
        <v>165</v>
      </c>
      <c r="B14" s="1">
        <v>2</v>
      </c>
      <c r="C14" s="26" t="s">
        <v>3448</v>
      </c>
      <c r="D14" t="s">
        <v>167</v>
      </c>
      <c r="E14" s="27" t="s">
        <v>3449</v>
      </c>
      <c r="F14" s="28" t="s">
        <v>201</v>
      </c>
      <c r="G14" s="29">
        <v>240</v>
      </c>
      <c r="H14" s="28">
        <v>0.00020000000000000001</v>
      </c>
      <c r="I14" s="30">
        <f>ROUND(G14*H14,P4)</f>
        <v>0</v>
      </c>
      <c r="L14" s="31">
        <v>0</v>
      </c>
      <c r="M14" s="24">
        <f>ROUND(G14*L14,P4)</f>
        <v>0</v>
      </c>
      <c r="N14" s="25" t="s">
        <v>185</v>
      </c>
      <c r="O14" s="32">
        <f>M14*AA14</f>
        <v>0</v>
      </c>
      <c r="P14" s="1">
        <v>3</v>
      </c>
      <c r="AA14" s="1">
        <f>IF(P14=1,$O$3,IF(P14=2,$O$4,$O$5))</f>
        <v>0</v>
      </c>
    </row>
    <row r="15">
      <c r="A15" s="1" t="s">
        <v>171</v>
      </c>
      <c r="E15" s="27" t="s">
        <v>3449</v>
      </c>
    </row>
    <row r="16" ht="51">
      <c r="A16" s="1" t="s">
        <v>172</v>
      </c>
      <c r="E16" s="33" t="s">
        <v>3450</v>
      </c>
    </row>
    <row r="17">
      <c r="A17" s="1" t="s">
        <v>173</v>
      </c>
      <c r="E17" s="27" t="s">
        <v>167</v>
      </c>
    </row>
    <row r="18" ht="25.5">
      <c r="A18" s="1" t="s">
        <v>165</v>
      </c>
      <c r="B18" s="1">
        <v>3</v>
      </c>
      <c r="C18" s="26" t="s">
        <v>3451</v>
      </c>
      <c r="D18" t="s">
        <v>167</v>
      </c>
      <c r="E18" s="27" t="s">
        <v>607</v>
      </c>
      <c r="F18" s="28" t="s">
        <v>424</v>
      </c>
      <c r="G18" s="29">
        <v>235.91399999999999</v>
      </c>
      <c r="H18" s="28">
        <v>0</v>
      </c>
      <c r="I18" s="30">
        <f>ROUND(G18*H18,P4)</f>
        <v>0</v>
      </c>
      <c r="L18" s="31">
        <v>0</v>
      </c>
      <c r="M18" s="24">
        <f>ROUND(G18*L18,P4)</f>
        <v>0</v>
      </c>
      <c r="N18" s="25" t="s">
        <v>185</v>
      </c>
      <c r="O18" s="32">
        <f>M18*AA18</f>
        <v>0</v>
      </c>
      <c r="P18" s="1">
        <v>3</v>
      </c>
      <c r="AA18" s="1">
        <f>IF(P18=1,$O$3,IF(P18=2,$O$4,$O$5))</f>
        <v>0</v>
      </c>
    </row>
    <row r="19" ht="38.25">
      <c r="A19" s="1" t="s">
        <v>171</v>
      </c>
      <c r="E19" s="27" t="s">
        <v>3452</v>
      </c>
    </row>
    <row r="20" ht="38.25">
      <c r="A20" s="1" t="s">
        <v>172</v>
      </c>
      <c r="E20" s="33" t="s">
        <v>3453</v>
      </c>
    </row>
    <row r="21">
      <c r="A21" s="1" t="s">
        <v>173</v>
      </c>
      <c r="E21" s="27" t="s">
        <v>167</v>
      </c>
    </row>
    <row r="22" ht="25.5">
      <c r="A22" s="1" t="s">
        <v>165</v>
      </c>
      <c r="B22" s="1">
        <v>5</v>
      </c>
      <c r="C22" s="26" t="s">
        <v>613</v>
      </c>
      <c r="D22" t="s">
        <v>614</v>
      </c>
      <c r="E22" s="27" t="s">
        <v>615</v>
      </c>
      <c r="F22" s="28" t="s">
        <v>432</v>
      </c>
      <c r="G22" s="29">
        <v>401.05399999999997</v>
      </c>
      <c r="H22" s="28">
        <v>0</v>
      </c>
      <c r="I22" s="30">
        <f>ROUND(G22*H22,P4)</f>
        <v>0</v>
      </c>
      <c r="L22" s="31">
        <v>0</v>
      </c>
      <c r="M22" s="24">
        <f>ROUND(G22*L22,P4)</f>
        <v>0</v>
      </c>
      <c r="N22" s="25" t="s">
        <v>185</v>
      </c>
      <c r="O22" s="32">
        <f>M22*AA22</f>
        <v>0</v>
      </c>
      <c r="P22" s="1">
        <v>3</v>
      </c>
      <c r="AA22" s="1">
        <f>IF(P22=1,$O$3,IF(P22=2,$O$4,$O$5))</f>
        <v>0</v>
      </c>
    </row>
    <row r="23" ht="25.5">
      <c r="A23" s="1" t="s">
        <v>171</v>
      </c>
      <c r="E23" s="27" t="s">
        <v>616</v>
      </c>
    </row>
    <row r="24" ht="25.5">
      <c r="A24" s="1" t="s">
        <v>172</v>
      </c>
      <c r="E24" s="33" t="s">
        <v>3454</v>
      </c>
    </row>
    <row r="25">
      <c r="A25" s="1" t="s">
        <v>173</v>
      </c>
      <c r="E25" s="27" t="s">
        <v>167</v>
      </c>
    </row>
    <row r="26" ht="25.5">
      <c r="A26" s="1" t="s">
        <v>165</v>
      </c>
      <c r="B26" s="1">
        <v>4</v>
      </c>
      <c r="C26" s="26" t="s">
        <v>2333</v>
      </c>
      <c r="D26" t="s">
        <v>167</v>
      </c>
      <c r="E26" s="27" t="s">
        <v>2334</v>
      </c>
      <c r="F26" s="28" t="s">
        <v>424</v>
      </c>
      <c r="G26" s="29">
        <v>235.91399999999999</v>
      </c>
      <c r="H26" s="28">
        <v>0</v>
      </c>
      <c r="I26" s="30">
        <f>ROUND(G26*H26,P4)</f>
        <v>0</v>
      </c>
      <c r="L26" s="31">
        <v>0</v>
      </c>
      <c r="M26" s="24">
        <f>ROUND(G26*L26,P4)</f>
        <v>0</v>
      </c>
      <c r="N26" s="25" t="s">
        <v>185</v>
      </c>
      <c r="O26" s="32">
        <f>M26*AA26</f>
        <v>0</v>
      </c>
      <c r="P26" s="1">
        <v>3</v>
      </c>
      <c r="AA26" s="1">
        <f>IF(P26=1,$O$3,IF(P26=2,$O$4,$O$5))</f>
        <v>0</v>
      </c>
    </row>
    <row r="27" ht="25.5">
      <c r="A27" s="1" t="s">
        <v>171</v>
      </c>
      <c r="E27" s="27" t="s">
        <v>2334</v>
      </c>
    </row>
    <row r="28">
      <c r="A28" s="1" t="s">
        <v>172</v>
      </c>
    </row>
    <row r="29">
      <c r="A29" s="1" t="s">
        <v>173</v>
      </c>
      <c r="E29" s="27" t="s">
        <v>167</v>
      </c>
    </row>
    <row r="30" ht="25.5">
      <c r="A30" s="1" t="s">
        <v>165</v>
      </c>
      <c r="B30" s="1">
        <v>6</v>
      </c>
      <c r="C30" s="26" t="s">
        <v>2336</v>
      </c>
      <c r="D30" t="s">
        <v>167</v>
      </c>
      <c r="E30" s="27" t="s">
        <v>426</v>
      </c>
      <c r="F30" s="28" t="s">
        <v>424</v>
      </c>
      <c r="G30" s="29">
        <v>43.064</v>
      </c>
      <c r="H30" s="28">
        <v>0</v>
      </c>
      <c r="I30" s="30">
        <f>ROUND(G30*H30,P4)</f>
        <v>0</v>
      </c>
      <c r="L30" s="31">
        <v>0</v>
      </c>
      <c r="M30" s="24">
        <f>ROUND(G30*L30,P4)</f>
        <v>0</v>
      </c>
      <c r="N30" s="25" t="s">
        <v>185</v>
      </c>
      <c r="O30" s="32">
        <f>M30*AA30</f>
        <v>0</v>
      </c>
      <c r="P30" s="1">
        <v>3</v>
      </c>
      <c r="AA30" s="1">
        <f>IF(P30=1,$O$3,IF(P30=2,$O$4,$O$5))</f>
        <v>0</v>
      </c>
    </row>
    <row r="31" ht="25.5">
      <c r="A31" s="1" t="s">
        <v>171</v>
      </c>
      <c r="E31" s="27" t="s">
        <v>426</v>
      </c>
    </row>
    <row r="32" ht="63.75">
      <c r="A32" s="1" t="s">
        <v>172</v>
      </c>
      <c r="E32" s="33" t="s">
        <v>3455</v>
      </c>
    </row>
    <row r="33">
      <c r="A33" s="1" t="s">
        <v>173</v>
      </c>
      <c r="E33" s="27" t="s">
        <v>167</v>
      </c>
    </row>
    <row r="34" ht="25.5">
      <c r="A34" s="1" t="s">
        <v>165</v>
      </c>
      <c r="B34" s="1">
        <v>7</v>
      </c>
      <c r="C34" s="26" t="s">
        <v>2338</v>
      </c>
      <c r="D34" t="s">
        <v>167</v>
      </c>
      <c r="E34" s="27" t="s">
        <v>2339</v>
      </c>
      <c r="F34" s="28" t="s">
        <v>447</v>
      </c>
      <c r="G34" s="29">
        <v>481.75400000000002</v>
      </c>
      <c r="H34" s="28">
        <v>0</v>
      </c>
      <c r="I34" s="30">
        <f>ROUND(G34*H34,P4)</f>
        <v>0</v>
      </c>
      <c r="L34" s="31">
        <v>0</v>
      </c>
      <c r="M34" s="24">
        <f>ROUND(G34*L34,P4)</f>
        <v>0</v>
      </c>
      <c r="N34" s="25" t="s">
        <v>185</v>
      </c>
      <c r="O34" s="32">
        <f>M34*AA34</f>
        <v>0</v>
      </c>
      <c r="P34" s="1">
        <v>3</v>
      </c>
      <c r="AA34" s="1">
        <f>IF(P34=1,$O$3,IF(P34=2,$O$4,$O$5))</f>
        <v>0</v>
      </c>
    </row>
    <row r="35" ht="25.5">
      <c r="A35" s="1" t="s">
        <v>171</v>
      </c>
      <c r="E35" s="27" t="s">
        <v>2339</v>
      </c>
    </row>
    <row r="36" ht="76.5">
      <c r="A36" s="1" t="s">
        <v>172</v>
      </c>
      <c r="E36" s="33" t="s">
        <v>3456</v>
      </c>
    </row>
    <row r="37">
      <c r="A37" s="1" t="s">
        <v>173</v>
      </c>
      <c r="E37" s="27" t="s">
        <v>167</v>
      </c>
    </row>
    <row r="38">
      <c r="A38" s="1" t="s">
        <v>162</v>
      </c>
      <c r="C38" s="22" t="s">
        <v>395</v>
      </c>
      <c r="E38" s="23" t="s">
        <v>627</v>
      </c>
      <c r="L38" s="24">
        <f>SUMIFS(L39:L46,A39:A46,"P")</f>
        <v>0</v>
      </c>
      <c r="M38" s="24">
        <f>SUMIFS(M39:M46,A39:A46,"P")</f>
        <v>0</v>
      </c>
      <c r="N38" s="25"/>
    </row>
    <row r="39" ht="25.5">
      <c r="A39" s="1" t="s">
        <v>165</v>
      </c>
      <c r="B39" s="1">
        <v>8</v>
      </c>
      <c r="C39" s="26" t="s">
        <v>3457</v>
      </c>
      <c r="D39" t="s">
        <v>167</v>
      </c>
      <c r="E39" s="27" t="s">
        <v>3458</v>
      </c>
      <c r="F39" s="28" t="s">
        <v>447</v>
      </c>
      <c r="G39" s="29">
        <v>375.88999999999999</v>
      </c>
      <c r="H39" s="28">
        <v>0.00013999999999999999</v>
      </c>
      <c r="I39" s="30">
        <f>ROUND(G39*H39,P4)</f>
        <v>0</v>
      </c>
      <c r="L39" s="31">
        <v>0</v>
      </c>
      <c r="M39" s="24">
        <f>ROUND(G39*L39,P4)</f>
        <v>0</v>
      </c>
      <c r="N39" s="25" t="s">
        <v>185</v>
      </c>
      <c r="O39" s="32">
        <f>M39*AA39</f>
        <v>0</v>
      </c>
      <c r="P39" s="1">
        <v>3</v>
      </c>
      <c r="AA39" s="1">
        <f>IF(P39=1,$O$3,IF(P39=2,$O$4,$O$5))</f>
        <v>0</v>
      </c>
    </row>
    <row r="40" ht="25.5">
      <c r="A40" s="1" t="s">
        <v>171</v>
      </c>
      <c r="E40" s="27" t="s">
        <v>3458</v>
      </c>
    </row>
    <row r="41" ht="63.75">
      <c r="A41" s="1" t="s">
        <v>172</v>
      </c>
      <c r="E41" s="33" t="s">
        <v>3459</v>
      </c>
    </row>
    <row r="42">
      <c r="A42" s="1" t="s">
        <v>173</v>
      </c>
      <c r="E42" s="27" t="s">
        <v>167</v>
      </c>
    </row>
    <row r="43">
      <c r="A43" s="1" t="s">
        <v>165</v>
      </c>
      <c r="B43" s="1">
        <v>9</v>
      </c>
      <c r="C43" s="26" t="s">
        <v>3460</v>
      </c>
      <c r="D43" t="s">
        <v>167</v>
      </c>
      <c r="E43" s="27" t="s">
        <v>3461</v>
      </c>
      <c r="F43" s="28" t="s">
        <v>447</v>
      </c>
      <c r="G43" s="29">
        <v>432.274</v>
      </c>
      <c r="H43" s="28">
        <v>0.00040000000000000002</v>
      </c>
      <c r="I43" s="30">
        <f>ROUND(G43*H43,P4)</f>
        <v>0</v>
      </c>
      <c r="L43" s="31">
        <v>0</v>
      </c>
      <c r="M43" s="24">
        <f>ROUND(G43*L43,P4)</f>
        <v>0</v>
      </c>
      <c r="N43" s="25" t="s">
        <v>185</v>
      </c>
      <c r="O43" s="32">
        <f>M43*AA43</f>
        <v>0</v>
      </c>
      <c r="P43" s="1">
        <v>3</v>
      </c>
      <c r="AA43" s="1">
        <f>IF(P43=1,$O$3,IF(P43=2,$O$4,$O$5))</f>
        <v>0</v>
      </c>
    </row>
    <row r="44">
      <c r="A44" s="1" t="s">
        <v>171</v>
      </c>
      <c r="E44" s="27" t="s">
        <v>3461</v>
      </c>
    </row>
    <row r="45" ht="25.5">
      <c r="A45" s="1" t="s">
        <v>172</v>
      </c>
      <c r="E45" s="33" t="s">
        <v>3462</v>
      </c>
    </row>
    <row r="46">
      <c r="A46" s="1" t="s">
        <v>173</v>
      </c>
      <c r="E46" s="27" t="s">
        <v>167</v>
      </c>
    </row>
    <row r="47">
      <c r="A47" s="1" t="s">
        <v>162</v>
      </c>
      <c r="C47" s="22" t="s">
        <v>556</v>
      </c>
      <c r="E47" s="23" t="s">
        <v>639</v>
      </c>
      <c r="L47" s="24">
        <f>SUMIFS(L48:L51,A48:A51,"P")</f>
        <v>0</v>
      </c>
      <c r="M47" s="24">
        <f>SUMIFS(M48:M51,A48:A51,"P")</f>
        <v>0</v>
      </c>
      <c r="N47" s="25"/>
    </row>
    <row r="48" ht="25.5">
      <c r="A48" s="1" t="s">
        <v>165</v>
      </c>
      <c r="B48" s="1">
        <v>10</v>
      </c>
      <c r="C48" s="26" t="s">
        <v>3463</v>
      </c>
      <c r="D48" t="s">
        <v>167</v>
      </c>
      <c r="E48" s="27" t="s">
        <v>3464</v>
      </c>
      <c r="F48" s="28" t="s">
        <v>192</v>
      </c>
      <c r="G48" s="29">
        <v>19.199999999999999</v>
      </c>
      <c r="H48" s="28">
        <v>0.00048000000000000001</v>
      </c>
      <c r="I48" s="30">
        <f>ROUND(G48*H48,P4)</f>
        <v>0</v>
      </c>
      <c r="L48" s="31">
        <v>0</v>
      </c>
      <c r="M48" s="24">
        <f>ROUND(G48*L48,P4)</f>
        <v>0</v>
      </c>
      <c r="N48" s="25" t="s">
        <v>185</v>
      </c>
      <c r="O48" s="32">
        <f>M48*AA48</f>
        <v>0</v>
      </c>
      <c r="P48" s="1">
        <v>3</v>
      </c>
      <c r="AA48" s="1">
        <f>IF(P48=1,$O$3,IF(P48=2,$O$4,$O$5))</f>
        <v>0</v>
      </c>
    </row>
    <row r="49" ht="25.5">
      <c r="A49" s="1" t="s">
        <v>171</v>
      </c>
      <c r="E49" s="27" t="s">
        <v>3464</v>
      </c>
    </row>
    <row r="50" ht="51">
      <c r="A50" s="1" t="s">
        <v>172</v>
      </c>
      <c r="E50" s="33" t="s">
        <v>3465</v>
      </c>
    </row>
    <row r="51">
      <c r="A51" s="1" t="s">
        <v>173</v>
      </c>
      <c r="E51" s="27" t="s">
        <v>167</v>
      </c>
    </row>
    <row r="52">
      <c r="A52" s="1" t="s">
        <v>162</v>
      </c>
      <c r="C52" s="22" t="s">
        <v>443</v>
      </c>
      <c r="E52" s="23" t="s">
        <v>444</v>
      </c>
      <c r="L52" s="24">
        <f>SUMIFS(L53:L124,A53:A124,"P")</f>
        <v>0</v>
      </c>
      <c r="M52" s="24">
        <f>SUMIFS(M53:M124,A53:A124,"P")</f>
        <v>0</v>
      </c>
      <c r="N52" s="25"/>
    </row>
    <row r="53">
      <c r="A53" s="1" t="s">
        <v>165</v>
      </c>
      <c r="B53" s="1">
        <v>14</v>
      </c>
      <c r="C53" s="26" t="s">
        <v>3466</v>
      </c>
      <c r="D53" t="s">
        <v>167</v>
      </c>
      <c r="E53" s="27" t="s">
        <v>3467</v>
      </c>
      <c r="F53" s="28" t="s">
        <v>201</v>
      </c>
      <c r="G53" s="29">
        <v>142.667</v>
      </c>
      <c r="H53" s="28">
        <v>0.0074200000000000004</v>
      </c>
      <c r="I53" s="30">
        <f>ROUND(G53*H53,P4)</f>
        <v>0</v>
      </c>
      <c r="L53" s="31">
        <v>0</v>
      </c>
      <c r="M53" s="24">
        <f>ROUND(G53*L53,P4)</f>
        <v>0</v>
      </c>
      <c r="N53" s="25" t="s">
        <v>185</v>
      </c>
      <c r="O53" s="32">
        <f>M53*AA53</f>
        <v>0</v>
      </c>
      <c r="P53" s="1">
        <v>3</v>
      </c>
      <c r="AA53" s="1">
        <f>IF(P53=1,$O$3,IF(P53=2,$O$4,$O$5))</f>
        <v>0</v>
      </c>
    </row>
    <row r="54">
      <c r="A54" s="1" t="s">
        <v>171</v>
      </c>
      <c r="E54" s="27" t="s">
        <v>3467</v>
      </c>
    </row>
    <row r="55" ht="38.25">
      <c r="A55" s="1" t="s">
        <v>172</v>
      </c>
      <c r="E55" s="33" t="s">
        <v>3468</v>
      </c>
    </row>
    <row r="56">
      <c r="A56" s="1" t="s">
        <v>173</v>
      </c>
      <c r="E56" s="27" t="s">
        <v>167</v>
      </c>
    </row>
    <row r="57">
      <c r="A57" s="1" t="s">
        <v>165</v>
      </c>
      <c r="B57" s="1">
        <v>15</v>
      </c>
      <c r="C57" s="26" t="s">
        <v>3466</v>
      </c>
      <c r="D57" t="s">
        <v>394</v>
      </c>
      <c r="E57" s="27" t="s">
        <v>3467</v>
      </c>
      <c r="F57" s="28" t="s">
        <v>201</v>
      </c>
      <c r="G57" s="29">
        <v>60</v>
      </c>
      <c r="H57" s="28">
        <v>0.0074200000000000004</v>
      </c>
      <c r="I57" s="30">
        <f>ROUND(G57*H57,P4)</f>
        <v>0</v>
      </c>
      <c r="L57" s="31">
        <v>0</v>
      </c>
      <c r="M57" s="24">
        <f>ROUND(G57*L57,P4)</f>
        <v>0</v>
      </c>
      <c r="N57" s="25" t="s">
        <v>185</v>
      </c>
      <c r="O57" s="32">
        <f>M57*AA57</f>
        <v>0</v>
      </c>
      <c r="P57" s="1">
        <v>3</v>
      </c>
      <c r="AA57" s="1">
        <f>IF(P57=1,$O$3,IF(P57=2,$O$4,$O$5))</f>
        <v>0</v>
      </c>
    </row>
    <row r="58">
      <c r="A58" s="1" t="s">
        <v>171</v>
      </c>
      <c r="E58" s="27" t="s">
        <v>3467</v>
      </c>
    </row>
    <row r="59" ht="51">
      <c r="A59" s="1" t="s">
        <v>172</v>
      </c>
      <c r="E59" s="33" t="s">
        <v>3469</v>
      </c>
    </row>
    <row r="60">
      <c r="A60" s="1" t="s">
        <v>173</v>
      </c>
      <c r="E60" s="27" t="s">
        <v>167</v>
      </c>
    </row>
    <row r="61">
      <c r="A61" s="1" t="s">
        <v>165</v>
      </c>
      <c r="B61" s="1">
        <v>16</v>
      </c>
      <c r="C61" s="26" t="s">
        <v>3470</v>
      </c>
      <c r="D61" t="s">
        <v>167</v>
      </c>
      <c r="E61" s="27" t="s">
        <v>3471</v>
      </c>
      <c r="F61" s="28" t="s">
        <v>201</v>
      </c>
      <c r="G61" s="29">
        <v>192.36699999999999</v>
      </c>
      <c r="H61" s="28">
        <v>0</v>
      </c>
      <c r="I61" s="30">
        <f>ROUND(G61*H61,P4)</f>
        <v>0</v>
      </c>
      <c r="L61" s="31">
        <v>0</v>
      </c>
      <c r="M61" s="24">
        <f>ROUND(G61*L61,P4)</f>
        <v>0</v>
      </c>
      <c r="N61" s="25" t="s">
        <v>185</v>
      </c>
      <c r="O61" s="32">
        <f>M61*AA61</f>
        <v>0</v>
      </c>
      <c r="P61" s="1">
        <v>3</v>
      </c>
      <c r="AA61" s="1">
        <f>IF(P61=1,$O$3,IF(P61=2,$O$4,$O$5))</f>
        <v>0</v>
      </c>
    </row>
    <row r="62">
      <c r="A62" s="1" t="s">
        <v>171</v>
      </c>
      <c r="E62" s="27" t="s">
        <v>3471</v>
      </c>
    </row>
    <row r="63" ht="38.25">
      <c r="A63" s="1" t="s">
        <v>172</v>
      </c>
      <c r="E63" s="33" t="s">
        <v>3472</v>
      </c>
    </row>
    <row r="64">
      <c r="A64" s="1" t="s">
        <v>173</v>
      </c>
      <c r="E64" s="27" t="s">
        <v>167</v>
      </c>
    </row>
    <row r="65">
      <c r="A65" s="1" t="s">
        <v>165</v>
      </c>
      <c r="B65" s="1">
        <v>17</v>
      </c>
      <c r="C65" s="26" t="s">
        <v>3473</v>
      </c>
      <c r="D65" t="s">
        <v>167</v>
      </c>
      <c r="E65" s="27" t="s">
        <v>3474</v>
      </c>
      <c r="F65" s="28" t="s">
        <v>432</v>
      </c>
      <c r="G65" s="29">
        <v>10.736000000000001</v>
      </c>
      <c r="H65" s="28">
        <v>1</v>
      </c>
      <c r="I65" s="30">
        <f>ROUND(G65*H65,P4)</f>
        <v>0</v>
      </c>
      <c r="L65" s="31">
        <v>0</v>
      </c>
      <c r="M65" s="24">
        <f>ROUND(G65*L65,P4)</f>
        <v>0</v>
      </c>
      <c r="N65" s="25" t="s">
        <v>185</v>
      </c>
      <c r="O65" s="32">
        <f>M65*AA65</f>
        <v>0</v>
      </c>
      <c r="P65" s="1">
        <v>3</v>
      </c>
      <c r="AA65" s="1">
        <f>IF(P65=1,$O$3,IF(P65=2,$O$4,$O$5))</f>
        <v>0</v>
      </c>
    </row>
    <row r="66">
      <c r="A66" s="1" t="s">
        <v>171</v>
      </c>
      <c r="E66" s="27" t="s">
        <v>3474</v>
      </c>
    </row>
    <row r="67" ht="38.25">
      <c r="A67" s="1" t="s">
        <v>172</v>
      </c>
      <c r="E67" s="33" t="s">
        <v>3475</v>
      </c>
    </row>
    <row r="68">
      <c r="A68" s="1" t="s">
        <v>173</v>
      </c>
      <c r="E68" s="27" t="s">
        <v>167</v>
      </c>
    </row>
    <row r="69">
      <c r="A69" s="1" t="s">
        <v>165</v>
      </c>
      <c r="B69" s="1">
        <v>21</v>
      </c>
      <c r="C69" s="26" t="s">
        <v>3476</v>
      </c>
      <c r="D69" t="s">
        <v>167</v>
      </c>
      <c r="E69" s="27" t="s">
        <v>3474</v>
      </c>
      <c r="F69" s="28" t="s">
        <v>432</v>
      </c>
      <c r="G69" s="29">
        <v>1.923</v>
      </c>
      <c r="H69" s="28">
        <v>1</v>
      </c>
      <c r="I69" s="30">
        <f>ROUND(G69*H69,P4)</f>
        <v>0</v>
      </c>
      <c r="L69" s="31">
        <v>0</v>
      </c>
      <c r="M69" s="24">
        <f>ROUND(G69*L69,P4)</f>
        <v>0</v>
      </c>
      <c r="N69" s="25" t="s">
        <v>185</v>
      </c>
      <c r="O69" s="32">
        <f>M69*AA69</f>
        <v>0</v>
      </c>
      <c r="P69" s="1">
        <v>3</v>
      </c>
      <c r="AA69" s="1">
        <f>IF(P69=1,$O$3,IF(P69=2,$O$4,$O$5))</f>
        <v>0</v>
      </c>
    </row>
    <row r="70">
      <c r="A70" s="1" t="s">
        <v>171</v>
      </c>
      <c r="E70" s="27" t="s">
        <v>3474</v>
      </c>
    </row>
    <row r="71" ht="51">
      <c r="A71" s="1" t="s">
        <v>172</v>
      </c>
      <c r="E71" s="33" t="s">
        <v>3477</v>
      </c>
    </row>
    <row r="72">
      <c r="A72" s="1" t="s">
        <v>173</v>
      </c>
      <c r="E72" s="27" t="s">
        <v>167</v>
      </c>
    </row>
    <row r="73">
      <c r="A73" s="1" t="s">
        <v>165</v>
      </c>
      <c r="B73" s="1">
        <v>18</v>
      </c>
      <c r="C73" s="26" t="s">
        <v>3478</v>
      </c>
      <c r="D73" t="s">
        <v>167</v>
      </c>
      <c r="E73" s="27" t="s">
        <v>3479</v>
      </c>
      <c r="F73" s="28" t="s">
        <v>432</v>
      </c>
      <c r="G73" s="29">
        <v>6.165</v>
      </c>
      <c r="H73" s="28">
        <v>0</v>
      </c>
      <c r="I73" s="30">
        <f>ROUND(G73*H73,P4)</f>
        <v>0</v>
      </c>
      <c r="L73" s="31">
        <v>0</v>
      </c>
      <c r="M73" s="24">
        <f>ROUND(G73*L73,P4)</f>
        <v>0</v>
      </c>
      <c r="N73" s="25" t="s">
        <v>170</v>
      </c>
      <c r="O73" s="32">
        <f>M73*AA73</f>
        <v>0</v>
      </c>
      <c r="P73" s="1">
        <v>3</v>
      </c>
      <c r="AA73" s="1">
        <f>IF(P73=1,$O$3,IF(P73=2,$O$4,$O$5))</f>
        <v>0</v>
      </c>
    </row>
    <row r="74">
      <c r="A74" s="1" t="s">
        <v>171</v>
      </c>
      <c r="E74" s="27" t="s">
        <v>3479</v>
      </c>
    </row>
    <row r="75" ht="51">
      <c r="A75" s="1" t="s">
        <v>172</v>
      </c>
      <c r="E75" s="33" t="s">
        <v>3480</v>
      </c>
    </row>
    <row r="76">
      <c r="A76" s="1" t="s">
        <v>173</v>
      </c>
      <c r="E76" s="27" t="s">
        <v>167</v>
      </c>
    </row>
    <row r="77">
      <c r="A77" s="1" t="s">
        <v>165</v>
      </c>
      <c r="B77" s="1">
        <v>11</v>
      </c>
      <c r="C77" s="26" t="s">
        <v>3481</v>
      </c>
      <c r="D77" t="s">
        <v>167</v>
      </c>
      <c r="E77" s="27" t="s">
        <v>3482</v>
      </c>
      <c r="F77" s="28" t="s">
        <v>424</v>
      </c>
      <c r="G77" s="29">
        <v>164.31999999999999</v>
      </c>
      <c r="H77" s="28">
        <v>0</v>
      </c>
      <c r="I77" s="30">
        <f>ROUND(G77*H77,P4)</f>
        <v>0</v>
      </c>
      <c r="L77" s="31">
        <v>0</v>
      </c>
      <c r="M77" s="24">
        <f>ROUND(G77*L77,P4)</f>
        <v>0</v>
      </c>
      <c r="N77" s="25" t="s">
        <v>185</v>
      </c>
      <c r="O77" s="32">
        <f>M77*AA77</f>
        <v>0</v>
      </c>
      <c r="P77" s="1">
        <v>3</v>
      </c>
      <c r="AA77" s="1">
        <f>IF(P77=1,$O$3,IF(P77=2,$O$4,$O$5))</f>
        <v>0</v>
      </c>
    </row>
    <row r="78">
      <c r="A78" s="1" t="s">
        <v>171</v>
      </c>
      <c r="E78" s="27" t="s">
        <v>3482</v>
      </c>
    </row>
    <row r="79" ht="63.75">
      <c r="A79" s="1" t="s">
        <v>172</v>
      </c>
      <c r="E79" s="33" t="s">
        <v>3483</v>
      </c>
    </row>
    <row r="80">
      <c r="A80" s="1" t="s">
        <v>173</v>
      </c>
      <c r="E80" s="27" t="s">
        <v>167</v>
      </c>
    </row>
    <row r="81">
      <c r="A81" s="1" t="s">
        <v>165</v>
      </c>
      <c r="B81" s="1">
        <v>13</v>
      </c>
      <c r="C81" s="26" t="s">
        <v>3484</v>
      </c>
      <c r="D81" t="s">
        <v>167</v>
      </c>
      <c r="E81" s="27" t="s">
        <v>3485</v>
      </c>
      <c r="F81" s="28" t="s">
        <v>192</v>
      </c>
      <c r="G81" s="29">
        <v>100.48999999999999</v>
      </c>
      <c r="H81" s="28">
        <v>0</v>
      </c>
      <c r="I81" s="30">
        <f>ROUND(G81*H81,P4)</f>
        <v>0</v>
      </c>
      <c r="L81" s="31">
        <v>0</v>
      </c>
      <c r="M81" s="24">
        <f>ROUND(G81*L81,P4)</f>
        <v>0</v>
      </c>
      <c r="N81" s="25" t="s">
        <v>185</v>
      </c>
      <c r="O81" s="32">
        <f>M81*AA81</f>
        <v>0</v>
      </c>
      <c r="P81" s="1">
        <v>3</v>
      </c>
      <c r="AA81" s="1">
        <f>IF(P81=1,$O$3,IF(P81=2,$O$4,$O$5))</f>
        <v>0</v>
      </c>
    </row>
    <row r="82">
      <c r="A82" s="1" t="s">
        <v>171</v>
      </c>
      <c r="E82" s="27" t="s">
        <v>3485</v>
      </c>
    </row>
    <row r="83" ht="51">
      <c r="A83" s="1" t="s">
        <v>172</v>
      </c>
      <c r="E83" s="33" t="s">
        <v>3486</v>
      </c>
    </row>
    <row r="84">
      <c r="A84" s="1" t="s">
        <v>173</v>
      </c>
      <c r="E84" s="27" t="s">
        <v>167</v>
      </c>
    </row>
    <row r="85">
      <c r="A85" s="1" t="s">
        <v>165</v>
      </c>
      <c r="B85" s="1">
        <v>20</v>
      </c>
      <c r="C85" s="26" t="s">
        <v>3487</v>
      </c>
      <c r="D85" t="s">
        <v>167</v>
      </c>
      <c r="E85" s="27" t="s">
        <v>3488</v>
      </c>
      <c r="F85" s="28" t="s">
        <v>192</v>
      </c>
      <c r="G85" s="29">
        <v>18</v>
      </c>
      <c r="H85" s="28">
        <v>0</v>
      </c>
      <c r="I85" s="30">
        <f>ROUND(G85*H85,P4)</f>
        <v>0</v>
      </c>
      <c r="L85" s="31">
        <v>0</v>
      </c>
      <c r="M85" s="24">
        <f>ROUND(G85*L85,P4)</f>
        <v>0</v>
      </c>
      <c r="N85" s="25" t="s">
        <v>185</v>
      </c>
      <c r="O85" s="32">
        <f>M85*AA85</f>
        <v>0</v>
      </c>
      <c r="P85" s="1">
        <v>3</v>
      </c>
      <c r="AA85" s="1">
        <f>IF(P85=1,$O$3,IF(P85=2,$O$4,$O$5))</f>
        <v>0</v>
      </c>
    </row>
    <row r="86">
      <c r="A86" s="1" t="s">
        <v>171</v>
      </c>
      <c r="E86" s="27" t="s">
        <v>3488</v>
      </c>
    </row>
    <row r="87" ht="51">
      <c r="A87" s="1" t="s">
        <v>172</v>
      </c>
      <c r="E87" s="33" t="s">
        <v>3489</v>
      </c>
    </row>
    <row r="88">
      <c r="A88" s="1" t="s">
        <v>173</v>
      </c>
      <c r="E88" s="27" t="s">
        <v>167</v>
      </c>
    </row>
    <row r="89">
      <c r="A89" s="1" t="s">
        <v>165</v>
      </c>
      <c r="B89" s="1">
        <v>22</v>
      </c>
      <c r="C89" s="26" t="s">
        <v>3490</v>
      </c>
      <c r="D89" t="s">
        <v>167</v>
      </c>
      <c r="E89" s="27" t="s">
        <v>3491</v>
      </c>
      <c r="F89" s="28" t="s">
        <v>192</v>
      </c>
      <c r="G89" s="29">
        <v>205</v>
      </c>
      <c r="H89" s="28">
        <v>0</v>
      </c>
      <c r="I89" s="30">
        <f>ROUND(G89*H89,P4)</f>
        <v>0</v>
      </c>
      <c r="L89" s="31">
        <v>0</v>
      </c>
      <c r="M89" s="24">
        <f>ROUND(G89*L89,P4)</f>
        <v>0</v>
      </c>
      <c r="N89" s="25" t="s">
        <v>185</v>
      </c>
      <c r="O89" s="32">
        <f>M89*AA89</f>
        <v>0</v>
      </c>
      <c r="P89" s="1">
        <v>3</v>
      </c>
      <c r="AA89" s="1">
        <f>IF(P89=1,$O$3,IF(P89=2,$O$4,$O$5))</f>
        <v>0</v>
      </c>
    </row>
    <row r="90">
      <c r="A90" s="1" t="s">
        <v>171</v>
      </c>
      <c r="E90" s="27" t="s">
        <v>3491</v>
      </c>
    </row>
    <row r="91" ht="38.25">
      <c r="A91" s="1" t="s">
        <v>172</v>
      </c>
      <c r="E91" s="33" t="s">
        <v>3492</v>
      </c>
    </row>
    <row r="92">
      <c r="A92" s="1" t="s">
        <v>173</v>
      </c>
      <c r="E92" s="27" t="s">
        <v>167</v>
      </c>
    </row>
    <row r="93">
      <c r="A93" s="1" t="s">
        <v>165</v>
      </c>
      <c r="B93" s="1">
        <v>23</v>
      </c>
      <c r="C93" s="26" t="s">
        <v>3493</v>
      </c>
      <c r="D93" t="s">
        <v>167</v>
      </c>
      <c r="E93" s="27" t="s">
        <v>3494</v>
      </c>
      <c r="F93" s="28" t="s">
        <v>192</v>
      </c>
      <c r="G93" s="29">
        <v>24.039999999999999</v>
      </c>
      <c r="H93" s="28">
        <v>0</v>
      </c>
      <c r="I93" s="30">
        <f>ROUND(G93*H93,P4)</f>
        <v>0</v>
      </c>
      <c r="L93" s="31">
        <v>0</v>
      </c>
      <c r="M93" s="24">
        <f>ROUND(G93*L93,P4)</f>
        <v>0</v>
      </c>
      <c r="N93" s="25" t="s">
        <v>170</v>
      </c>
      <c r="O93" s="32">
        <f>M93*AA93</f>
        <v>0</v>
      </c>
      <c r="P93" s="1">
        <v>3</v>
      </c>
      <c r="AA93" s="1">
        <f>IF(P93=1,$O$3,IF(P93=2,$O$4,$O$5))</f>
        <v>0</v>
      </c>
    </row>
    <row r="94">
      <c r="A94" s="1" t="s">
        <v>171</v>
      </c>
      <c r="E94" s="27" t="s">
        <v>3494</v>
      </c>
    </row>
    <row r="95" ht="51">
      <c r="A95" s="1" t="s">
        <v>172</v>
      </c>
      <c r="E95" s="33" t="s">
        <v>3495</v>
      </c>
    </row>
    <row r="96">
      <c r="A96" s="1" t="s">
        <v>173</v>
      </c>
      <c r="E96" s="27" t="s">
        <v>167</v>
      </c>
    </row>
    <row r="97">
      <c r="A97" s="1" t="s">
        <v>165</v>
      </c>
      <c r="B97" s="1">
        <v>24</v>
      </c>
      <c r="C97" s="26" t="s">
        <v>3496</v>
      </c>
      <c r="D97" t="s">
        <v>167</v>
      </c>
      <c r="E97" s="27" t="s">
        <v>3497</v>
      </c>
      <c r="F97" s="28" t="s">
        <v>192</v>
      </c>
      <c r="G97" s="29">
        <v>53.520000000000003</v>
      </c>
      <c r="H97" s="28">
        <v>0</v>
      </c>
      <c r="I97" s="30">
        <f>ROUND(G97*H97,P4)</f>
        <v>0</v>
      </c>
      <c r="L97" s="31">
        <v>0</v>
      </c>
      <c r="M97" s="24">
        <f>ROUND(G97*L97,P4)</f>
        <v>0</v>
      </c>
      <c r="N97" s="25" t="s">
        <v>185</v>
      </c>
      <c r="O97" s="32">
        <f>M97*AA97</f>
        <v>0</v>
      </c>
      <c r="P97" s="1">
        <v>3</v>
      </c>
      <c r="AA97" s="1">
        <f>IF(P97=1,$O$3,IF(P97=2,$O$4,$O$5))</f>
        <v>0</v>
      </c>
    </row>
    <row r="98">
      <c r="A98" s="1" t="s">
        <v>171</v>
      </c>
      <c r="E98" s="27" t="s">
        <v>3497</v>
      </c>
    </row>
    <row r="99" ht="38.25">
      <c r="A99" s="1" t="s">
        <v>172</v>
      </c>
      <c r="E99" s="33" t="s">
        <v>3498</v>
      </c>
    </row>
    <row r="100">
      <c r="A100" s="1" t="s">
        <v>173</v>
      </c>
      <c r="E100" s="27" t="s">
        <v>167</v>
      </c>
    </row>
    <row r="101">
      <c r="A101" s="1" t="s">
        <v>165</v>
      </c>
      <c r="B101" s="1">
        <v>25</v>
      </c>
      <c r="C101" s="26" t="s">
        <v>3499</v>
      </c>
      <c r="D101" t="s">
        <v>167</v>
      </c>
      <c r="E101" s="27" t="s">
        <v>3500</v>
      </c>
      <c r="F101" s="28" t="s">
        <v>201</v>
      </c>
      <c r="G101" s="29">
        <v>14</v>
      </c>
      <c r="H101" s="28">
        <v>0</v>
      </c>
      <c r="I101" s="30">
        <f>ROUND(G101*H101,P4)</f>
        <v>0</v>
      </c>
      <c r="L101" s="31">
        <v>0</v>
      </c>
      <c r="M101" s="24">
        <f>ROUND(G101*L101,P4)</f>
        <v>0</v>
      </c>
      <c r="N101" s="25" t="s">
        <v>185</v>
      </c>
      <c r="O101" s="32">
        <f>M101*AA101</f>
        <v>0</v>
      </c>
      <c r="P101" s="1">
        <v>3</v>
      </c>
      <c r="AA101" s="1">
        <f>IF(P101=1,$O$3,IF(P101=2,$O$4,$O$5))</f>
        <v>0</v>
      </c>
    </row>
    <row r="102">
      <c r="A102" s="1" t="s">
        <v>171</v>
      </c>
      <c r="E102" s="27" t="s">
        <v>3500</v>
      </c>
    </row>
    <row r="103" ht="51">
      <c r="A103" s="1" t="s">
        <v>172</v>
      </c>
      <c r="E103" s="33" t="s">
        <v>3501</v>
      </c>
    </row>
    <row r="104">
      <c r="A104" s="1" t="s">
        <v>173</v>
      </c>
      <c r="E104" s="27" t="s">
        <v>167</v>
      </c>
    </row>
    <row r="105">
      <c r="A105" s="1" t="s">
        <v>165</v>
      </c>
      <c r="B105" s="1">
        <v>26</v>
      </c>
      <c r="C105" s="26" t="s">
        <v>3502</v>
      </c>
      <c r="D105" t="s">
        <v>167</v>
      </c>
      <c r="E105" s="27" t="s">
        <v>3503</v>
      </c>
      <c r="F105" s="28" t="s">
        <v>201</v>
      </c>
      <c r="G105" s="29">
        <v>273.33300000000003</v>
      </c>
      <c r="H105" s="28">
        <v>0</v>
      </c>
      <c r="I105" s="30">
        <f>ROUND(G105*H105,P4)</f>
        <v>0</v>
      </c>
      <c r="L105" s="31">
        <v>0</v>
      </c>
      <c r="M105" s="24">
        <f>ROUND(G105*L105,P4)</f>
        <v>0</v>
      </c>
      <c r="N105" s="25" t="s">
        <v>185</v>
      </c>
      <c r="O105" s="32">
        <f>M105*AA105</f>
        <v>0</v>
      </c>
      <c r="P105" s="1">
        <v>3</v>
      </c>
      <c r="AA105" s="1">
        <f>IF(P105=1,$O$3,IF(P105=2,$O$4,$O$5))</f>
        <v>0</v>
      </c>
    </row>
    <row r="106">
      <c r="A106" s="1" t="s">
        <v>171</v>
      </c>
      <c r="E106" s="27" t="s">
        <v>3503</v>
      </c>
    </row>
    <row r="107" ht="38.25">
      <c r="A107" s="1" t="s">
        <v>172</v>
      </c>
      <c r="E107" s="33" t="s">
        <v>3504</v>
      </c>
    </row>
    <row r="108">
      <c r="A108" s="1" t="s">
        <v>173</v>
      </c>
      <c r="E108" s="27" t="s">
        <v>167</v>
      </c>
    </row>
    <row r="109" ht="25.5">
      <c r="A109" s="1" t="s">
        <v>165</v>
      </c>
      <c r="B109" s="1">
        <v>27</v>
      </c>
      <c r="C109" s="26" t="s">
        <v>3505</v>
      </c>
      <c r="D109" t="s">
        <v>167</v>
      </c>
      <c r="E109" s="27" t="s">
        <v>3506</v>
      </c>
      <c r="F109" s="28" t="s">
        <v>447</v>
      </c>
      <c r="G109" s="29">
        <v>128.34999999999999</v>
      </c>
      <c r="H109" s="28">
        <v>0.46000000000000002</v>
      </c>
      <c r="I109" s="30">
        <f>ROUND(G109*H109,P4)</f>
        <v>0</v>
      </c>
      <c r="L109" s="31">
        <v>0</v>
      </c>
      <c r="M109" s="24">
        <f>ROUND(G109*L109,P4)</f>
        <v>0</v>
      </c>
      <c r="N109" s="25" t="s">
        <v>185</v>
      </c>
      <c r="O109" s="32">
        <f>M109*AA109</f>
        <v>0</v>
      </c>
      <c r="P109" s="1">
        <v>3</v>
      </c>
      <c r="AA109" s="1">
        <f>IF(P109=1,$O$3,IF(P109=2,$O$4,$O$5))</f>
        <v>0</v>
      </c>
    </row>
    <row r="110" ht="25.5">
      <c r="A110" s="1" t="s">
        <v>171</v>
      </c>
      <c r="E110" s="27" t="s">
        <v>3506</v>
      </c>
    </row>
    <row r="111" ht="38.25">
      <c r="A111" s="1" t="s">
        <v>172</v>
      </c>
      <c r="E111" s="33" t="s">
        <v>3507</v>
      </c>
    </row>
    <row r="112">
      <c r="A112" s="1" t="s">
        <v>173</v>
      </c>
      <c r="E112" s="27" t="s">
        <v>167</v>
      </c>
    </row>
    <row r="113" ht="25.5">
      <c r="A113" s="1" t="s">
        <v>165</v>
      </c>
      <c r="B113" s="1">
        <v>28</v>
      </c>
      <c r="C113" s="26" t="s">
        <v>3508</v>
      </c>
      <c r="D113" t="s">
        <v>167</v>
      </c>
      <c r="E113" s="27" t="s">
        <v>3509</v>
      </c>
      <c r="F113" s="28" t="s">
        <v>447</v>
      </c>
      <c r="G113" s="29">
        <v>248.24000000000001</v>
      </c>
      <c r="H113" s="28">
        <v>0.57499999999999996</v>
      </c>
      <c r="I113" s="30">
        <f>ROUND(G113*H113,P4)</f>
        <v>0</v>
      </c>
      <c r="L113" s="31">
        <v>0</v>
      </c>
      <c r="M113" s="24">
        <f>ROUND(G113*L113,P4)</f>
        <v>0</v>
      </c>
      <c r="N113" s="25" t="s">
        <v>185</v>
      </c>
      <c r="O113" s="32">
        <f>M113*AA113</f>
        <v>0</v>
      </c>
      <c r="P113" s="1">
        <v>3</v>
      </c>
      <c r="AA113" s="1">
        <f>IF(P113=1,$O$3,IF(P113=2,$O$4,$O$5))</f>
        <v>0</v>
      </c>
    </row>
    <row r="114" ht="25.5">
      <c r="A114" s="1" t="s">
        <v>171</v>
      </c>
      <c r="E114" s="27" t="s">
        <v>3509</v>
      </c>
    </row>
    <row r="115" ht="38.25">
      <c r="A115" s="1" t="s">
        <v>172</v>
      </c>
      <c r="E115" s="33" t="s">
        <v>3510</v>
      </c>
    </row>
    <row r="116">
      <c r="A116" s="1" t="s">
        <v>173</v>
      </c>
      <c r="E116" s="27" t="s">
        <v>167</v>
      </c>
    </row>
    <row r="117">
      <c r="A117" s="1" t="s">
        <v>165</v>
      </c>
      <c r="B117" s="1">
        <v>12</v>
      </c>
      <c r="C117" s="26" t="s">
        <v>3511</v>
      </c>
      <c r="D117" t="s">
        <v>167</v>
      </c>
      <c r="E117" s="27" t="s">
        <v>3512</v>
      </c>
      <c r="F117" s="28" t="s">
        <v>432</v>
      </c>
      <c r="G117" s="29">
        <v>338.49900000000002</v>
      </c>
      <c r="H117" s="28">
        <v>1</v>
      </c>
      <c r="I117" s="30">
        <f>ROUND(G117*H117,P4)</f>
        <v>0</v>
      </c>
      <c r="L117" s="31">
        <v>0</v>
      </c>
      <c r="M117" s="24">
        <f>ROUND(G117*L117,P4)</f>
        <v>0</v>
      </c>
      <c r="N117" s="25" t="s">
        <v>185</v>
      </c>
      <c r="O117" s="32">
        <f>M117*AA117</f>
        <v>0</v>
      </c>
      <c r="P117" s="1">
        <v>3</v>
      </c>
      <c r="AA117" s="1">
        <f>IF(P117=1,$O$3,IF(P117=2,$O$4,$O$5))</f>
        <v>0</v>
      </c>
    </row>
    <row r="118">
      <c r="A118" s="1" t="s">
        <v>171</v>
      </c>
      <c r="E118" s="27" t="s">
        <v>3512</v>
      </c>
    </row>
    <row r="119" ht="25.5">
      <c r="A119" s="1" t="s">
        <v>172</v>
      </c>
      <c r="E119" s="33" t="s">
        <v>3513</v>
      </c>
    </row>
    <row r="120">
      <c r="A120" s="1" t="s">
        <v>173</v>
      </c>
      <c r="E120" s="27" t="s">
        <v>167</v>
      </c>
    </row>
    <row r="121">
      <c r="A121" s="1" t="s">
        <v>165</v>
      </c>
      <c r="B121" s="1">
        <v>19</v>
      </c>
      <c r="C121" s="26" t="s">
        <v>3514</v>
      </c>
      <c r="D121" t="s">
        <v>167</v>
      </c>
      <c r="E121" s="27" t="s">
        <v>3515</v>
      </c>
      <c r="F121" s="28" t="s">
        <v>201</v>
      </c>
      <c r="G121" s="29">
        <v>167.483</v>
      </c>
      <c r="H121" s="28">
        <v>0.28306999999999999</v>
      </c>
      <c r="I121" s="30">
        <f>ROUND(G121*H121,P4)</f>
        <v>0</v>
      </c>
      <c r="L121" s="31">
        <v>0</v>
      </c>
      <c r="M121" s="24">
        <f>ROUND(G121*L121,P4)</f>
        <v>0</v>
      </c>
      <c r="N121" s="25" t="s">
        <v>185</v>
      </c>
      <c r="O121" s="32">
        <f>M121*AA121</f>
        <v>0</v>
      </c>
      <c r="P121" s="1">
        <v>3</v>
      </c>
      <c r="AA121" s="1">
        <f>IF(P121=1,$O$3,IF(P121=2,$O$4,$O$5))</f>
        <v>0</v>
      </c>
    </row>
    <row r="122">
      <c r="A122" s="1" t="s">
        <v>171</v>
      </c>
      <c r="E122" s="27" t="s">
        <v>3515</v>
      </c>
    </row>
    <row r="123" ht="38.25">
      <c r="A123" s="1" t="s">
        <v>172</v>
      </c>
      <c r="E123" s="33" t="s">
        <v>3516</v>
      </c>
    </row>
    <row r="124">
      <c r="A124" s="1" t="s">
        <v>173</v>
      </c>
      <c r="E124" s="27" t="s">
        <v>167</v>
      </c>
    </row>
    <row r="125">
      <c r="A125" s="1" t="s">
        <v>162</v>
      </c>
      <c r="C125" s="22" t="s">
        <v>486</v>
      </c>
      <c r="E125" s="23" t="s">
        <v>487</v>
      </c>
      <c r="L125" s="24">
        <f>SUMIFS(L126:L129,A126:A129,"P")</f>
        <v>0</v>
      </c>
      <c r="M125" s="24">
        <f>SUMIFS(M126:M129,A126:A129,"P")</f>
        <v>0</v>
      </c>
      <c r="N125" s="25"/>
    </row>
    <row r="126">
      <c r="A126" s="1" t="s">
        <v>165</v>
      </c>
      <c r="B126" s="1">
        <v>38</v>
      </c>
      <c r="C126" s="26" t="s">
        <v>3517</v>
      </c>
      <c r="D126" t="s">
        <v>167</v>
      </c>
      <c r="E126" s="27" t="s">
        <v>3518</v>
      </c>
      <c r="F126" s="28" t="s">
        <v>447</v>
      </c>
      <c r="G126" s="29">
        <v>32.024999999999999</v>
      </c>
      <c r="H126" s="28">
        <v>0.00021000000000000001</v>
      </c>
      <c r="I126" s="30">
        <f>ROUND(G126*H126,P4)</f>
        <v>0</v>
      </c>
      <c r="L126" s="31">
        <v>0</v>
      </c>
      <c r="M126" s="24">
        <f>ROUND(G126*L126,P4)</f>
        <v>0</v>
      </c>
      <c r="N126" s="25" t="s">
        <v>185</v>
      </c>
      <c r="O126" s="32">
        <f>M126*AA126</f>
        <v>0</v>
      </c>
      <c r="P126" s="1">
        <v>3</v>
      </c>
      <c r="AA126" s="1">
        <f>IF(P126=1,$O$3,IF(P126=2,$O$4,$O$5))</f>
        <v>0</v>
      </c>
    </row>
    <row r="127">
      <c r="A127" s="1" t="s">
        <v>171</v>
      </c>
      <c r="E127" s="27" t="s">
        <v>3518</v>
      </c>
    </row>
    <row r="128" ht="76.5">
      <c r="A128" s="1" t="s">
        <v>172</v>
      </c>
      <c r="E128" s="33" t="s">
        <v>3519</v>
      </c>
    </row>
    <row r="129">
      <c r="A129" s="1" t="s">
        <v>173</v>
      </c>
      <c r="E129" s="27" t="s">
        <v>167</v>
      </c>
    </row>
    <row r="130">
      <c r="A130" s="1" t="s">
        <v>162</v>
      </c>
      <c r="C130" s="22" t="s">
        <v>1259</v>
      </c>
      <c r="E130" s="23" t="s">
        <v>1260</v>
      </c>
      <c r="L130" s="24">
        <f>SUMIFS(L131:L150,A131:A150,"P")</f>
        <v>0</v>
      </c>
      <c r="M130" s="24">
        <f>SUMIFS(M131:M150,A131:A150,"P")</f>
        <v>0</v>
      </c>
      <c r="N130" s="25"/>
    </row>
    <row r="131">
      <c r="A131" s="1" t="s">
        <v>165</v>
      </c>
      <c r="B131" s="1">
        <v>33</v>
      </c>
      <c r="C131" s="26" t="s">
        <v>3520</v>
      </c>
      <c r="D131" t="s">
        <v>167</v>
      </c>
      <c r="E131" s="27" t="s">
        <v>3521</v>
      </c>
      <c r="F131" s="28" t="s">
        <v>201</v>
      </c>
      <c r="G131" s="29">
        <v>2</v>
      </c>
      <c r="H131" s="28">
        <v>0.059999999999999998</v>
      </c>
      <c r="I131" s="30">
        <f>ROUND(G131*H131,P4)</f>
        <v>0</v>
      </c>
      <c r="L131" s="31">
        <v>0</v>
      </c>
      <c r="M131" s="24">
        <f>ROUND(G131*L131,P4)</f>
        <v>0</v>
      </c>
      <c r="N131" s="25" t="s">
        <v>185</v>
      </c>
      <c r="O131" s="32">
        <f>M131*AA131</f>
        <v>0</v>
      </c>
      <c r="P131" s="1">
        <v>3</v>
      </c>
      <c r="AA131" s="1">
        <f>IF(P131=1,$O$3,IF(P131=2,$O$4,$O$5))</f>
        <v>0</v>
      </c>
    </row>
    <row r="132">
      <c r="A132" s="1" t="s">
        <v>171</v>
      </c>
      <c r="E132" s="27" t="s">
        <v>3521</v>
      </c>
    </row>
    <row r="133" ht="38.25">
      <c r="A133" s="1" t="s">
        <v>172</v>
      </c>
      <c r="E133" s="33" t="s">
        <v>3522</v>
      </c>
    </row>
    <row r="134">
      <c r="A134" s="1" t="s">
        <v>173</v>
      </c>
      <c r="E134" s="27" t="s">
        <v>167</v>
      </c>
    </row>
    <row r="135" ht="25.5">
      <c r="A135" s="1" t="s">
        <v>165</v>
      </c>
      <c r="B135" s="1">
        <v>29</v>
      </c>
      <c r="C135" s="26" t="s">
        <v>3523</v>
      </c>
      <c r="D135" t="s">
        <v>167</v>
      </c>
      <c r="E135" s="27" t="s">
        <v>3524</v>
      </c>
      <c r="F135" s="28" t="s">
        <v>447</v>
      </c>
      <c r="G135" s="29">
        <v>111.28</v>
      </c>
      <c r="H135" s="28">
        <v>0.18906999999999999</v>
      </c>
      <c r="I135" s="30">
        <f>ROUND(G135*H135,P4)</f>
        <v>0</v>
      </c>
      <c r="L135" s="31">
        <v>0</v>
      </c>
      <c r="M135" s="24">
        <f>ROUND(G135*L135,P4)</f>
        <v>0</v>
      </c>
      <c r="N135" s="25" t="s">
        <v>185</v>
      </c>
      <c r="O135" s="32">
        <f>M135*AA135</f>
        <v>0</v>
      </c>
      <c r="P135" s="1">
        <v>3</v>
      </c>
      <c r="AA135" s="1">
        <f>IF(P135=1,$O$3,IF(P135=2,$O$4,$O$5))</f>
        <v>0</v>
      </c>
    </row>
    <row r="136" ht="25.5">
      <c r="A136" s="1" t="s">
        <v>171</v>
      </c>
      <c r="E136" s="27" t="s">
        <v>3524</v>
      </c>
    </row>
    <row r="137" ht="38.25">
      <c r="A137" s="1" t="s">
        <v>172</v>
      </c>
      <c r="E137" s="33" t="s">
        <v>3525</v>
      </c>
    </row>
    <row r="138">
      <c r="A138" s="1" t="s">
        <v>173</v>
      </c>
      <c r="E138" s="27" t="s">
        <v>167</v>
      </c>
    </row>
    <row r="139">
      <c r="A139" s="1" t="s">
        <v>165</v>
      </c>
      <c r="B139" s="1">
        <v>30</v>
      </c>
      <c r="C139" s="26" t="s">
        <v>3526</v>
      </c>
      <c r="D139" t="s">
        <v>167</v>
      </c>
      <c r="E139" s="27" t="s">
        <v>3527</v>
      </c>
      <c r="F139" s="28" t="s">
        <v>201</v>
      </c>
      <c r="G139" s="29">
        <v>1</v>
      </c>
      <c r="H139" s="28">
        <v>5.58535</v>
      </c>
      <c r="I139" s="30">
        <f>ROUND(G139*H139,P4)</f>
        <v>0</v>
      </c>
      <c r="L139" s="31">
        <v>0</v>
      </c>
      <c r="M139" s="24">
        <f>ROUND(G139*L139,P4)</f>
        <v>0</v>
      </c>
      <c r="N139" s="25" t="s">
        <v>185</v>
      </c>
      <c r="O139" s="32">
        <f>M139*AA139</f>
        <v>0</v>
      </c>
      <c r="P139" s="1">
        <v>3</v>
      </c>
      <c r="AA139" s="1">
        <f>IF(P139=1,$O$3,IF(P139=2,$O$4,$O$5))</f>
        <v>0</v>
      </c>
    </row>
    <row r="140">
      <c r="A140" s="1" t="s">
        <v>171</v>
      </c>
      <c r="E140" s="27" t="s">
        <v>3527</v>
      </c>
    </row>
    <row r="141" ht="38.25">
      <c r="A141" s="1" t="s">
        <v>172</v>
      </c>
      <c r="E141" s="33" t="s">
        <v>3528</v>
      </c>
    </row>
    <row r="142">
      <c r="A142" s="1" t="s">
        <v>173</v>
      </c>
      <c r="E142" s="27" t="s">
        <v>167</v>
      </c>
    </row>
    <row r="143">
      <c r="A143" s="1" t="s">
        <v>165</v>
      </c>
      <c r="B143" s="1">
        <v>31</v>
      </c>
      <c r="C143" s="26" t="s">
        <v>3529</v>
      </c>
      <c r="D143" t="s">
        <v>167</v>
      </c>
      <c r="E143" s="27" t="s">
        <v>3530</v>
      </c>
      <c r="F143" s="28" t="s">
        <v>201</v>
      </c>
      <c r="G143" s="29">
        <v>1</v>
      </c>
      <c r="H143" s="28">
        <v>0</v>
      </c>
      <c r="I143" s="30">
        <f>ROUND(G143*H143,P4)</f>
        <v>0</v>
      </c>
      <c r="L143" s="31">
        <v>0</v>
      </c>
      <c r="M143" s="24">
        <f>ROUND(G143*L143,P4)</f>
        <v>0</v>
      </c>
      <c r="N143" s="25" t="s">
        <v>170</v>
      </c>
      <c r="O143" s="32">
        <f>M143*AA143</f>
        <v>0</v>
      </c>
      <c r="P143" s="1">
        <v>3</v>
      </c>
      <c r="AA143" s="1">
        <f>IF(P143=1,$O$3,IF(P143=2,$O$4,$O$5))</f>
        <v>0</v>
      </c>
    </row>
    <row r="144">
      <c r="A144" s="1" t="s">
        <v>171</v>
      </c>
      <c r="E144" s="27" t="s">
        <v>3530</v>
      </c>
    </row>
    <row r="145" ht="38.25">
      <c r="A145" s="1" t="s">
        <v>172</v>
      </c>
      <c r="E145" s="33" t="s">
        <v>3528</v>
      </c>
    </row>
    <row r="146">
      <c r="A146" s="1" t="s">
        <v>173</v>
      </c>
      <c r="E146" s="27" t="s">
        <v>167</v>
      </c>
    </row>
    <row r="147">
      <c r="A147" s="1" t="s">
        <v>165</v>
      </c>
      <c r="B147" s="1">
        <v>32</v>
      </c>
      <c r="C147" s="26" t="s">
        <v>3531</v>
      </c>
      <c r="D147" t="s">
        <v>167</v>
      </c>
      <c r="E147" s="27" t="s">
        <v>3532</v>
      </c>
      <c r="F147" s="28" t="s">
        <v>201</v>
      </c>
      <c r="G147" s="29">
        <v>2</v>
      </c>
      <c r="H147" s="28">
        <v>0</v>
      </c>
      <c r="I147" s="30">
        <f>ROUND(G147*H147,P4)</f>
        <v>0</v>
      </c>
      <c r="L147" s="31">
        <v>0</v>
      </c>
      <c r="M147" s="24">
        <f>ROUND(G147*L147,P4)</f>
        <v>0</v>
      </c>
      <c r="N147" s="25" t="s">
        <v>185</v>
      </c>
      <c r="O147" s="32">
        <f>M147*AA147</f>
        <v>0</v>
      </c>
      <c r="P147" s="1">
        <v>3</v>
      </c>
      <c r="AA147" s="1">
        <f>IF(P147=1,$O$3,IF(P147=2,$O$4,$O$5))</f>
        <v>0</v>
      </c>
    </row>
    <row r="148">
      <c r="A148" s="1" t="s">
        <v>171</v>
      </c>
      <c r="E148" s="27" t="s">
        <v>3532</v>
      </c>
    </row>
    <row r="149" ht="38.25">
      <c r="A149" s="1" t="s">
        <v>172</v>
      </c>
      <c r="E149" s="33" t="s">
        <v>3522</v>
      </c>
    </row>
    <row r="150">
      <c r="A150" s="1" t="s">
        <v>173</v>
      </c>
      <c r="E150" s="27" t="s">
        <v>167</v>
      </c>
    </row>
    <row r="151">
      <c r="A151" s="1" t="s">
        <v>162</v>
      </c>
      <c r="C151" s="22" t="s">
        <v>1383</v>
      </c>
      <c r="E151" s="23" t="s">
        <v>1384</v>
      </c>
      <c r="L151" s="24">
        <f>SUMIFS(L152:L163,A152:A163,"P")</f>
        <v>0</v>
      </c>
      <c r="M151" s="24">
        <f>SUMIFS(M152:M163,A152:A163,"P")</f>
        <v>0</v>
      </c>
      <c r="N151" s="25"/>
    </row>
    <row r="152" ht="38.25">
      <c r="A152" s="1" t="s">
        <v>165</v>
      </c>
      <c r="B152" s="1">
        <v>36</v>
      </c>
      <c r="C152" s="26" t="s">
        <v>1407</v>
      </c>
      <c r="D152" t="s">
        <v>1408</v>
      </c>
      <c r="E152" s="27" t="s">
        <v>1409</v>
      </c>
      <c r="F152" s="28" t="s">
        <v>432</v>
      </c>
      <c r="G152" s="29">
        <v>48.067</v>
      </c>
      <c r="H152" s="28">
        <v>0</v>
      </c>
      <c r="I152" s="30">
        <f>ROUND(G152*H152,P4)</f>
        <v>0</v>
      </c>
      <c r="L152" s="31">
        <v>0</v>
      </c>
      <c r="M152" s="24">
        <f>ROUND(G152*L152,P4)</f>
        <v>0</v>
      </c>
      <c r="N152" s="25" t="s">
        <v>185</v>
      </c>
      <c r="O152" s="32">
        <f>M152*AA152</f>
        <v>0</v>
      </c>
      <c r="P152" s="1">
        <v>3</v>
      </c>
      <c r="AA152" s="1">
        <f>IF(P152=1,$O$3,IF(P152=2,$O$4,$O$5))</f>
        <v>0</v>
      </c>
    </row>
    <row r="153" ht="25.5">
      <c r="A153" s="1" t="s">
        <v>171</v>
      </c>
      <c r="E153" s="27" t="s">
        <v>1410</v>
      </c>
    </row>
    <row r="154" ht="38.25">
      <c r="A154" s="1" t="s">
        <v>172</v>
      </c>
      <c r="E154" s="33" t="s">
        <v>3533</v>
      </c>
    </row>
    <row r="155">
      <c r="A155" s="1" t="s">
        <v>173</v>
      </c>
      <c r="E155" s="27" t="s">
        <v>167</v>
      </c>
    </row>
    <row r="156" ht="25.5">
      <c r="A156" s="1" t="s">
        <v>165</v>
      </c>
      <c r="B156" s="1">
        <v>35</v>
      </c>
      <c r="C156" s="26" t="s">
        <v>3534</v>
      </c>
      <c r="D156" t="s">
        <v>3535</v>
      </c>
      <c r="E156" s="27" t="s">
        <v>3536</v>
      </c>
      <c r="F156" s="28" t="s">
        <v>432</v>
      </c>
      <c r="G156" s="29">
        <v>28.079999999999998</v>
      </c>
      <c r="H156" s="28">
        <v>0</v>
      </c>
      <c r="I156" s="30">
        <f>ROUND(G156*H156,P4)</f>
        <v>0</v>
      </c>
      <c r="L156" s="31">
        <v>0</v>
      </c>
      <c r="M156" s="24">
        <f>ROUND(G156*L156,P4)</f>
        <v>0</v>
      </c>
      <c r="N156" s="25" t="s">
        <v>185</v>
      </c>
      <c r="O156" s="32">
        <f>M156*AA156</f>
        <v>0</v>
      </c>
      <c r="P156" s="1">
        <v>3</v>
      </c>
      <c r="AA156" s="1">
        <f>IF(P156=1,$O$3,IF(P156=2,$O$4,$O$5))</f>
        <v>0</v>
      </c>
    </row>
    <row r="157" ht="25.5">
      <c r="A157" s="1" t="s">
        <v>171</v>
      </c>
      <c r="E157" s="27" t="s">
        <v>3537</v>
      </c>
    </row>
    <row r="158" ht="38.25">
      <c r="A158" s="1" t="s">
        <v>172</v>
      </c>
      <c r="E158" s="33" t="s">
        <v>3538</v>
      </c>
    </row>
    <row r="159">
      <c r="A159" s="1" t="s">
        <v>173</v>
      </c>
      <c r="E159" s="27" t="s">
        <v>167</v>
      </c>
    </row>
    <row r="160" ht="25.5">
      <c r="A160" s="1" t="s">
        <v>165</v>
      </c>
      <c r="B160" s="1">
        <v>34</v>
      </c>
      <c r="C160" s="26" t="s">
        <v>3539</v>
      </c>
      <c r="D160" t="s">
        <v>167</v>
      </c>
      <c r="E160" s="27" t="s">
        <v>3540</v>
      </c>
      <c r="F160" s="28" t="s">
        <v>432</v>
      </c>
      <c r="G160" s="29">
        <v>76.147000000000006</v>
      </c>
      <c r="H160" s="28">
        <v>0</v>
      </c>
      <c r="I160" s="30">
        <f>ROUND(G160*H160,P4)</f>
        <v>0</v>
      </c>
      <c r="L160" s="31">
        <v>0</v>
      </c>
      <c r="M160" s="24">
        <f>ROUND(G160*L160,P4)</f>
        <v>0</v>
      </c>
      <c r="N160" s="25" t="s">
        <v>185</v>
      </c>
      <c r="O160" s="32">
        <f>M160*AA160</f>
        <v>0</v>
      </c>
      <c r="P160" s="1">
        <v>3</v>
      </c>
      <c r="AA160" s="1">
        <f>IF(P160=1,$O$3,IF(P160=2,$O$4,$O$5))</f>
        <v>0</v>
      </c>
    </row>
    <row r="161" ht="25.5">
      <c r="A161" s="1" t="s">
        <v>171</v>
      </c>
      <c r="E161" s="27" t="s">
        <v>3540</v>
      </c>
    </row>
    <row r="162">
      <c r="A162" s="1" t="s">
        <v>172</v>
      </c>
    </row>
    <row r="163">
      <c r="A163" s="1" t="s">
        <v>173</v>
      </c>
      <c r="E163" s="27" t="s">
        <v>167</v>
      </c>
    </row>
    <row r="164">
      <c r="A164" s="1" t="s">
        <v>162</v>
      </c>
      <c r="C164" s="22" t="s">
        <v>499</v>
      </c>
      <c r="E164" s="23" t="s">
        <v>500</v>
      </c>
      <c r="L164" s="24">
        <f>SUMIFS(L165:L168,A165:A168,"P")</f>
        <v>0</v>
      </c>
      <c r="M164" s="24">
        <f>SUMIFS(M165:M168,A165:A168,"P")</f>
        <v>0</v>
      </c>
      <c r="N164" s="25"/>
    </row>
    <row r="165">
      <c r="A165" s="1" t="s">
        <v>165</v>
      </c>
      <c r="B165" s="1">
        <v>37</v>
      </c>
      <c r="C165" s="26" t="s">
        <v>3541</v>
      </c>
      <c r="D165" t="s">
        <v>167</v>
      </c>
      <c r="E165" s="27" t="s">
        <v>3542</v>
      </c>
      <c r="F165" s="28" t="s">
        <v>432</v>
      </c>
      <c r="G165" s="29">
        <v>435.19099999999997</v>
      </c>
      <c r="H165" s="28">
        <v>0</v>
      </c>
      <c r="I165" s="30">
        <f>ROUND(G165*H165,P4)</f>
        <v>0</v>
      </c>
      <c r="L165" s="31">
        <v>0</v>
      </c>
      <c r="M165" s="24">
        <f>ROUND(G165*L165,P4)</f>
        <v>0</v>
      </c>
      <c r="N165" s="25" t="s">
        <v>185</v>
      </c>
      <c r="O165" s="32">
        <f>M165*AA165</f>
        <v>0</v>
      </c>
      <c r="P165" s="1">
        <v>3</v>
      </c>
      <c r="AA165" s="1">
        <f>IF(P165=1,$O$3,IF(P165=2,$O$4,$O$5))</f>
        <v>0</v>
      </c>
    </row>
    <row r="166">
      <c r="A166" s="1" t="s">
        <v>171</v>
      </c>
      <c r="E166" s="27" t="s">
        <v>3542</v>
      </c>
    </row>
    <row r="167">
      <c r="A167" s="1" t="s">
        <v>172</v>
      </c>
    </row>
    <row r="168">
      <c r="A168" s="1" t="s">
        <v>173</v>
      </c>
      <c r="E168" s="27" t="s">
        <v>167</v>
      </c>
    </row>
    <row r="169">
      <c r="A169" s="1" t="s">
        <v>162</v>
      </c>
      <c r="C169" s="22" t="s">
        <v>180</v>
      </c>
      <c r="E169" s="23" t="s">
        <v>181</v>
      </c>
      <c r="L169" s="24">
        <f>SUMIFS(L170:L177,A170:A177,"P")</f>
        <v>0</v>
      </c>
      <c r="M169" s="24">
        <f>SUMIFS(M170:M177,A170:A177,"P")</f>
        <v>0</v>
      </c>
      <c r="N169" s="25"/>
    </row>
    <row r="170">
      <c r="A170" s="1" t="s">
        <v>165</v>
      </c>
      <c r="B170" s="1">
        <v>40</v>
      </c>
      <c r="C170" s="26" t="s">
        <v>534</v>
      </c>
      <c r="D170" t="s">
        <v>167</v>
      </c>
      <c r="E170" s="27" t="s">
        <v>3543</v>
      </c>
      <c r="F170" s="28" t="s">
        <v>184</v>
      </c>
      <c r="G170" s="29">
        <v>30</v>
      </c>
      <c r="H170" s="28">
        <v>0</v>
      </c>
      <c r="I170" s="30">
        <f>ROUND(G170*H170,P4)</f>
        <v>0</v>
      </c>
      <c r="L170" s="31">
        <v>0</v>
      </c>
      <c r="M170" s="24">
        <f>ROUND(G170*L170,P4)</f>
        <v>0</v>
      </c>
      <c r="N170" s="25" t="s">
        <v>185</v>
      </c>
      <c r="O170" s="32">
        <f>M170*AA170</f>
        <v>0</v>
      </c>
      <c r="P170" s="1">
        <v>3</v>
      </c>
      <c r="AA170" s="1">
        <f>IF(P170=1,$O$3,IF(P170=2,$O$4,$O$5))</f>
        <v>0</v>
      </c>
    </row>
    <row r="171">
      <c r="A171" s="1" t="s">
        <v>171</v>
      </c>
      <c r="E171" s="27" t="s">
        <v>3543</v>
      </c>
    </row>
    <row r="172">
      <c r="A172" s="1" t="s">
        <v>172</v>
      </c>
    </row>
    <row r="173">
      <c r="A173" s="1" t="s">
        <v>173</v>
      </c>
      <c r="E173" s="27" t="s">
        <v>167</v>
      </c>
    </row>
    <row r="174">
      <c r="A174" s="1" t="s">
        <v>165</v>
      </c>
      <c r="B174" s="1">
        <v>39</v>
      </c>
      <c r="C174" s="26" t="s">
        <v>540</v>
      </c>
      <c r="D174" t="s">
        <v>167</v>
      </c>
      <c r="E174" s="27" t="s">
        <v>541</v>
      </c>
      <c r="F174" s="28" t="s">
        <v>184</v>
      </c>
      <c r="G174" s="29">
        <v>30</v>
      </c>
      <c r="H174" s="28">
        <v>0</v>
      </c>
      <c r="I174" s="30">
        <f>ROUND(G174*H174,P4)</f>
        <v>0</v>
      </c>
      <c r="L174" s="31">
        <v>0</v>
      </c>
      <c r="M174" s="24">
        <f>ROUND(G174*L174,P4)</f>
        <v>0</v>
      </c>
      <c r="N174" s="25" t="s">
        <v>185</v>
      </c>
      <c r="O174" s="32">
        <f>M174*AA174</f>
        <v>0</v>
      </c>
      <c r="P174" s="1">
        <v>3</v>
      </c>
      <c r="AA174" s="1">
        <f>IF(P174=1,$O$3,IF(P174=2,$O$4,$O$5))</f>
        <v>0</v>
      </c>
    </row>
    <row r="175">
      <c r="A175" s="1" t="s">
        <v>171</v>
      </c>
      <c r="E175" s="27" t="s">
        <v>541</v>
      </c>
    </row>
    <row r="176">
      <c r="A176" s="1" t="s">
        <v>172</v>
      </c>
      <c r="E176" s="33" t="s">
        <v>3544</v>
      </c>
    </row>
    <row r="177">
      <c r="A177" s="1" t="s">
        <v>173</v>
      </c>
      <c r="E177" s="27" t="s">
        <v>167</v>
      </c>
    </row>
  </sheetData>
  <sheetProtection sheet="1" objects="1" scenarios="1" spinCount="100000" saltValue="DO5ZtXnxXa6nL6byll74ncUe0BRvWyRZmIzRAsBl7IHRnTOu5Yhgea8E916+YrISML68lnlJtXd+eayHgIlDTA==" hashValue="FVgAMNLeNOsG/GAp4oO9mSKi6dtZnsH5nsQkqehs2m7e9O5vYcs9V1sYif0n7FPaNaLMFhF8nN6Y6KQzYPl0u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COUNTIFS(L8:L145,"=0",A8:A145,"P")+COUNTIFS(L8:L145,"",A8:A145,"P")+SUM(Q8:Q145)</f>
        <v>0</v>
      </c>
    </row>
    <row r="8">
      <c r="A8" s="1" t="s">
        <v>160</v>
      </c>
      <c r="C8" s="22" t="s">
        <v>3545</v>
      </c>
      <c r="E8" s="23" t="s">
        <v>87</v>
      </c>
      <c r="L8" s="24">
        <f>L9+L22+L39+L84+L105+L114+L131+L136</f>
        <v>0</v>
      </c>
      <c r="M8" s="24">
        <f>M9+M22+M39+M84+M105+M114+M131+M136</f>
        <v>0</v>
      </c>
      <c r="N8" s="25"/>
    </row>
    <row r="9">
      <c r="A9" s="1" t="s">
        <v>162</v>
      </c>
      <c r="C9" s="22" t="s">
        <v>197</v>
      </c>
      <c r="E9" s="23" t="s">
        <v>198</v>
      </c>
      <c r="L9" s="24">
        <f>SUMIFS(L10:L21,A10:A21,"P")</f>
        <v>0</v>
      </c>
      <c r="M9" s="24">
        <f>SUMIFS(M10:M21,A10:A21,"P")</f>
        <v>0</v>
      </c>
      <c r="N9" s="25"/>
    </row>
    <row r="10" ht="25.5">
      <c r="A10" s="1" t="s">
        <v>165</v>
      </c>
      <c r="B10" s="1">
        <v>3</v>
      </c>
      <c r="C10" s="26" t="s">
        <v>3546</v>
      </c>
      <c r="D10" t="s">
        <v>167</v>
      </c>
      <c r="E10" s="27" t="s">
        <v>3547</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3548</v>
      </c>
    </row>
    <row r="12">
      <c r="A12" s="1" t="s">
        <v>172</v>
      </c>
    </row>
    <row r="13">
      <c r="A13" s="1" t="s">
        <v>173</v>
      </c>
      <c r="E13" s="27" t="s">
        <v>167</v>
      </c>
    </row>
    <row r="14" ht="25.5">
      <c r="A14" s="1" t="s">
        <v>165</v>
      </c>
      <c r="B14" s="1">
        <v>4</v>
      </c>
      <c r="C14" s="26" t="s">
        <v>203</v>
      </c>
      <c r="D14" t="s">
        <v>167</v>
      </c>
      <c r="E14" s="27" t="s">
        <v>204</v>
      </c>
      <c r="F14" s="28" t="s">
        <v>201</v>
      </c>
      <c r="G14" s="29">
        <v>1</v>
      </c>
      <c r="H14" s="28">
        <v>0</v>
      </c>
      <c r="I14" s="30">
        <f>ROUND(G14*H14,P4)</f>
        <v>0</v>
      </c>
      <c r="L14" s="31">
        <v>0</v>
      </c>
      <c r="M14" s="24">
        <f>ROUND(G14*L14,P4)</f>
        <v>0</v>
      </c>
      <c r="N14" s="25" t="s">
        <v>185</v>
      </c>
      <c r="O14" s="32">
        <f>M14*AA14</f>
        <v>0</v>
      </c>
      <c r="P14" s="1">
        <v>3</v>
      </c>
      <c r="AA14" s="1">
        <f>IF(P14=1,$O$3,IF(P14=2,$O$4,$O$5))</f>
        <v>0</v>
      </c>
    </row>
    <row r="15" ht="25.5">
      <c r="A15" s="1" t="s">
        <v>171</v>
      </c>
      <c r="E15" s="27" t="s">
        <v>204</v>
      </c>
    </row>
    <row r="16">
      <c r="A16" s="1" t="s">
        <v>172</v>
      </c>
    </row>
    <row r="17">
      <c r="A17" s="1" t="s">
        <v>173</v>
      </c>
      <c r="E17" s="27" t="s">
        <v>167</v>
      </c>
    </row>
    <row r="18" ht="25.5">
      <c r="A18" s="1" t="s">
        <v>165</v>
      </c>
      <c r="B18" s="1">
        <v>5</v>
      </c>
      <c r="C18" s="26" t="s">
        <v>337</v>
      </c>
      <c r="D18" t="s">
        <v>167</v>
      </c>
      <c r="E18" s="27" t="s">
        <v>206</v>
      </c>
      <c r="F18" s="28" t="s">
        <v>201</v>
      </c>
      <c r="G18" s="29">
        <v>1</v>
      </c>
      <c r="H18" s="28">
        <v>0</v>
      </c>
      <c r="I18" s="30">
        <f>ROUND(G18*H18,P4)</f>
        <v>0</v>
      </c>
      <c r="L18" s="31">
        <v>0</v>
      </c>
      <c r="M18" s="24">
        <f>ROUND(G18*L18,P4)</f>
        <v>0</v>
      </c>
      <c r="N18" s="25" t="s">
        <v>185</v>
      </c>
      <c r="O18" s="32">
        <f>M18*AA18</f>
        <v>0</v>
      </c>
      <c r="P18" s="1">
        <v>3</v>
      </c>
      <c r="AA18" s="1">
        <f>IF(P18=1,$O$3,IF(P18=2,$O$4,$O$5))</f>
        <v>0</v>
      </c>
    </row>
    <row r="19" ht="76.5">
      <c r="A19" s="1" t="s">
        <v>171</v>
      </c>
      <c r="E19" s="27" t="s">
        <v>338</v>
      </c>
    </row>
    <row r="20">
      <c r="A20" s="1" t="s">
        <v>172</v>
      </c>
    </row>
    <row r="21">
      <c r="A21" s="1" t="s">
        <v>173</v>
      </c>
      <c r="E21" s="27" t="s">
        <v>167</v>
      </c>
    </row>
    <row r="22">
      <c r="A22" s="1" t="s">
        <v>162</v>
      </c>
      <c r="C22" s="22" t="s">
        <v>208</v>
      </c>
      <c r="E22" s="23" t="s">
        <v>209</v>
      </c>
      <c r="L22" s="24">
        <f>SUMIFS(L23:L38,A23:A38,"P")</f>
        <v>0</v>
      </c>
      <c r="M22" s="24">
        <f>SUMIFS(M23:M38,A23:A38,"P")</f>
        <v>0</v>
      </c>
      <c r="N22" s="25"/>
    </row>
    <row r="23">
      <c r="A23" s="1" t="s">
        <v>165</v>
      </c>
      <c r="B23" s="1">
        <v>8</v>
      </c>
      <c r="C23" s="26" t="s">
        <v>166</v>
      </c>
      <c r="D23" t="s">
        <v>167</v>
      </c>
      <c r="E23" s="27" t="s">
        <v>3549</v>
      </c>
      <c r="F23" s="28" t="s">
        <v>201</v>
      </c>
      <c r="G23" s="29">
        <v>3</v>
      </c>
      <c r="H23" s="28">
        <v>0</v>
      </c>
      <c r="I23" s="30">
        <f>ROUND(G23*H23,P4)</f>
        <v>0</v>
      </c>
      <c r="L23" s="31">
        <v>0</v>
      </c>
      <c r="M23" s="24">
        <f>ROUND(G23*L23,P4)</f>
        <v>0</v>
      </c>
      <c r="N23" s="25" t="s">
        <v>170</v>
      </c>
      <c r="O23" s="32">
        <f>M23*AA23</f>
        <v>0</v>
      </c>
      <c r="P23" s="1">
        <v>3</v>
      </c>
      <c r="AA23" s="1">
        <f>IF(P23=1,$O$3,IF(P23=2,$O$4,$O$5))</f>
        <v>0</v>
      </c>
    </row>
    <row r="24">
      <c r="A24" s="1" t="s">
        <v>171</v>
      </c>
      <c r="E24" s="27" t="s">
        <v>3549</v>
      </c>
    </row>
    <row r="25">
      <c r="A25" s="1" t="s">
        <v>172</v>
      </c>
    </row>
    <row r="26">
      <c r="A26" s="1" t="s">
        <v>173</v>
      </c>
      <c r="E26" s="27" t="s">
        <v>167</v>
      </c>
    </row>
    <row r="27">
      <c r="A27" s="1" t="s">
        <v>165</v>
      </c>
      <c r="B27" s="1">
        <v>6</v>
      </c>
      <c r="C27" s="26" t="s">
        <v>3017</v>
      </c>
      <c r="D27" t="s">
        <v>167</v>
      </c>
      <c r="E27" s="27" t="s">
        <v>3550</v>
      </c>
      <c r="F27" s="28" t="s">
        <v>201</v>
      </c>
      <c r="G27" s="29">
        <v>1</v>
      </c>
      <c r="H27" s="28">
        <v>0</v>
      </c>
      <c r="I27" s="30">
        <f>ROUND(G27*H27,P4)</f>
        <v>0</v>
      </c>
      <c r="L27" s="31">
        <v>0</v>
      </c>
      <c r="M27" s="24">
        <f>ROUND(G27*L27,P4)</f>
        <v>0</v>
      </c>
      <c r="N27" s="25" t="s">
        <v>170</v>
      </c>
      <c r="O27" s="32">
        <f>M27*AA27</f>
        <v>0</v>
      </c>
      <c r="P27" s="1">
        <v>3</v>
      </c>
      <c r="AA27" s="1">
        <f>IF(P27=1,$O$3,IF(P27=2,$O$4,$O$5))</f>
        <v>0</v>
      </c>
    </row>
    <row r="28">
      <c r="A28" s="1" t="s">
        <v>171</v>
      </c>
      <c r="E28" s="27" t="s">
        <v>3550</v>
      </c>
    </row>
    <row r="29">
      <c r="A29" s="1" t="s">
        <v>172</v>
      </c>
    </row>
    <row r="30">
      <c r="A30" s="1" t="s">
        <v>173</v>
      </c>
      <c r="E30" s="27" t="s">
        <v>167</v>
      </c>
    </row>
    <row r="31" ht="25.5">
      <c r="A31" s="1" t="s">
        <v>165</v>
      </c>
      <c r="B31" s="1">
        <v>9</v>
      </c>
      <c r="C31" s="26" t="s">
        <v>2285</v>
      </c>
      <c r="D31" t="s">
        <v>167</v>
      </c>
      <c r="E31" s="27" t="s">
        <v>2286</v>
      </c>
      <c r="F31" s="28" t="s">
        <v>201</v>
      </c>
      <c r="G31" s="29">
        <v>4</v>
      </c>
      <c r="H31" s="28">
        <v>0</v>
      </c>
      <c r="I31" s="30">
        <f>ROUND(G31*H31,P4)</f>
        <v>0</v>
      </c>
      <c r="L31" s="31">
        <v>0</v>
      </c>
      <c r="M31" s="24">
        <f>ROUND(G31*L31,P4)</f>
        <v>0</v>
      </c>
      <c r="N31" s="25" t="s">
        <v>185</v>
      </c>
      <c r="O31" s="32">
        <f>M31*AA31</f>
        <v>0</v>
      </c>
      <c r="P31" s="1">
        <v>3</v>
      </c>
      <c r="AA31" s="1">
        <f>IF(P31=1,$O$3,IF(P31=2,$O$4,$O$5))</f>
        <v>0</v>
      </c>
    </row>
    <row r="32" ht="25.5">
      <c r="A32" s="1" t="s">
        <v>171</v>
      </c>
      <c r="E32" s="27" t="s">
        <v>2286</v>
      </c>
    </row>
    <row r="33">
      <c r="A33" s="1" t="s">
        <v>172</v>
      </c>
    </row>
    <row r="34">
      <c r="A34" s="1" t="s">
        <v>173</v>
      </c>
      <c r="E34" s="27" t="s">
        <v>167</v>
      </c>
    </row>
    <row r="35">
      <c r="A35" s="1" t="s">
        <v>165</v>
      </c>
      <c r="B35" s="1">
        <v>7</v>
      </c>
      <c r="C35" s="26" t="s">
        <v>3551</v>
      </c>
      <c r="D35" t="s">
        <v>167</v>
      </c>
      <c r="E35" s="27" t="s">
        <v>3552</v>
      </c>
      <c r="F35" s="28" t="s">
        <v>201</v>
      </c>
      <c r="G35" s="29">
        <v>1</v>
      </c>
      <c r="H35" s="28">
        <v>0</v>
      </c>
      <c r="I35" s="30">
        <f>ROUND(G35*H35,P4)</f>
        <v>0</v>
      </c>
      <c r="L35" s="31">
        <v>0</v>
      </c>
      <c r="M35" s="24">
        <f>ROUND(G35*L35,P4)</f>
        <v>0</v>
      </c>
      <c r="N35" s="25" t="s">
        <v>170</v>
      </c>
      <c r="O35" s="32">
        <f>M35*AA35</f>
        <v>0</v>
      </c>
      <c r="P35" s="1">
        <v>3</v>
      </c>
      <c r="AA35" s="1">
        <f>IF(P35=1,$O$3,IF(P35=2,$O$4,$O$5))</f>
        <v>0</v>
      </c>
    </row>
    <row r="36">
      <c r="A36" s="1" t="s">
        <v>171</v>
      </c>
      <c r="E36" s="27" t="s">
        <v>3552</v>
      </c>
    </row>
    <row r="37">
      <c r="A37" s="1" t="s">
        <v>172</v>
      </c>
    </row>
    <row r="38">
      <c r="A38" s="1" t="s">
        <v>173</v>
      </c>
      <c r="E38" s="27" t="s">
        <v>167</v>
      </c>
    </row>
    <row r="39">
      <c r="A39" s="1" t="s">
        <v>162</v>
      </c>
      <c r="C39" s="22" t="s">
        <v>224</v>
      </c>
      <c r="E39" s="23" t="s">
        <v>225</v>
      </c>
      <c r="L39" s="24">
        <f>SUMIFS(L40:L83,A40:A83,"P")</f>
        <v>0</v>
      </c>
      <c r="M39" s="24">
        <f>SUMIFS(M40:M83,A40:A83,"P")</f>
        <v>0</v>
      </c>
      <c r="N39" s="25"/>
    </row>
    <row r="40" ht="25.5">
      <c r="A40" s="1" t="s">
        <v>165</v>
      </c>
      <c r="B40" s="1">
        <v>10</v>
      </c>
      <c r="C40" s="26" t="s">
        <v>174</v>
      </c>
      <c r="D40" t="s">
        <v>167</v>
      </c>
      <c r="E40" s="27" t="s">
        <v>3553</v>
      </c>
      <c r="F40" s="28" t="s">
        <v>201</v>
      </c>
      <c r="G40" s="29">
        <v>2</v>
      </c>
      <c r="H40" s="28">
        <v>0</v>
      </c>
      <c r="I40" s="30">
        <f>ROUND(G40*H40,P4)</f>
        <v>0</v>
      </c>
      <c r="L40" s="31">
        <v>0</v>
      </c>
      <c r="M40" s="24">
        <f>ROUND(G40*L40,P4)</f>
        <v>0</v>
      </c>
      <c r="N40" s="25" t="s">
        <v>170</v>
      </c>
      <c r="O40" s="32">
        <f>M40*AA40</f>
        <v>0</v>
      </c>
      <c r="P40" s="1">
        <v>3</v>
      </c>
      <c r="AA40" s="1">
        <f>IF(P40=1,$O$3,IF(P40=2,$O$4,$O$5))</f>
        <v>0</v>
      </c>
    </row>
    <row r="41" ht="25.5">
      <c r="A41" s="1" t="s">
        <v>171</v>
      </c>
      <c r="E41" s="27" t="s">
        <v>3553</v>
      </c>
    </row>
    <row r="42">
      <c r="A42" s="1" t="s">
        <v>172</v>
      </c>
    </row>
    <row r="43">
      <c r="A43" s="1" t="s">
        <v>173</v>
      </c>
      <c r="E43" s="27" t="s">
        <v>167</v>
      </c>
    </row>
    <row r="44">
      <c r="A44" s="1" t="s">
        <v>165</v>
      </c>
      <c r="B44" s="1">
        <v>11</v>
      </c>
      <c r="C44" s="26" t="s">
        <v>178</v>
      </c>
      <c r="D44" t="s">
        <v>167</v>
      </c>
      <c r="E44" s="27" t="s">
        <v>3554</v>
      </c>
      <c r="F44" s="28" t="s">
        <v>328</v>
      </c>
      <c r="G44" s="29">
        <v>2</v>
      </c>
      <c r="H44" s="28">
        <v>0</v>
      </c>
      <c r="I44" s="30">
        <f>ROUND(G44*H44,P4)</f>
        <v>0</v>
      </c>
      <c r="L44" s="31">
        <v>0</v>
      </c>
      <c r="M44" s="24">
        <f>ROUND(G44*L44,P4)</f>
        <v>0</v>
      </c>
      <c r="N44" s="25" t="s">
        <v>170</v>
      </c>
      <c r="O44" s="32">
        <f>M44*AA44</f>
        <v>0</v>
      </c>
      <c r="P44" s="1">
        <v>3</v>
      </c>
      <c r="AA44" s="1">
        <f>IF(P44=1,$O$3,IF(P44=2,$O$4,$O$5))</f>
        <v>0</v>
      </c>
    </row>
    <row r="45">
      <c r="A45" s="1" t="s">
        <v>171</v>
      </c>
      <c r="E45" s="27" t="s">
        <v>3554</v>
      </c>
    </row>
    <row r="46">
      <c r="A46" s="1" t="s">
        <v>172</v>
      </c>
    </row>
    <row r="47">
      <c r="A47" s="1" t="s">
        <v>173</v>
      </c>
      <c r="E47" s="27" t="s">
        <v>167</v>
      </c>
    </row>
    <row r="48">
      <c r="A48" s="1" t="s">
        <v>165</v>
      </c>
      <c r="B48" s="1">
        <v>16</v>
      </c>
      <c r="C48" s="26" t="s">
        <v>194</v>
      </c>
      <c r="D48" t="s">
        <v>167</v>
      </c>
      <c r="E48" s="27" t="s">
        <v>3555</v>
      </c>
      <c r="F48" s="28" t="s">
        <v>201</v>
      </c>
      <c r="G48" s="29">
        <v>6</v>
      </c>
      <c r="H48" s="28">
        <v>0</v>
      </c>
      <c r="I48" s="30">
        <f>ROUND(G48*H48,P4)</f>
        <v>0</v>
      </c>
      <c r="L48" s="31">
        <v>0</v>
      </c>
      <c r="M48" s="24">
        <f>ROUND(G48*L48,P4)</f>
        <v>0</v>
      </c>
      <c r="N48" s="25" t="s">
        <v>170</v>
      </c>
      <c r="O48" s="32">
        <f>M48*AA48</f>
        <v>0</v>
      </c>
      <c r="P48" s="1">
        <v>3</v>
      </c>
      <c r="AA48" s="1">
        <f>IF(P48=1,$O$3,IF(P48=2,$O$4,$O$5))</f>
        <v>0</v>
      </c>
    </row>
    <row r="49">
      <c r="A49" s="1" t="s">
        <v>171</v>
      </c>
      <c r="E49" s="27" t="s">
        <v>3555</v>
      </c>
    </row>
    <row r="50">
      <c r="A50" s="1" t="s">
        <v>172</v>
      </c>
    </row>
    <row r="51">
      <c r="A51" s="1" t="s">
        <v>173</v>
      </c>
      <c r="E51" s="27" t="s">
        <v>167</v>
      </c>
    </row>
    <row r="52">
      <c r="A52" s="1" t="s">
        <v>165</v>
      </c>
      <c r="B52" s="1">
        <v>17</v>
      </c>
      <c r="C52" s="26" t="s">
        <v>376</v>
      </c>
      <c r="D52" t="s">
        <v>167</v>
      </c>
      <c r="E52" s="27" t="s">
        <v>3556</v>
      </c>
      <c r="F52" s="28" t="s">
        <v>201</v>
      </c>
      <c r="G52" s="29">
        <v>6</v>
      </c>
      <c r="H52" s="28">
        <v>0</v>
      </c>
      <c r="I52" s="30">
        <f>ROUND(G52*H52,P4)</f>
        <v>0</v>
      </c>
      <c r="L52" s="31">
        <v>0</v>
      </c>
      <c r="M52" s="24">
        <f>ROUND(G52*L52,P4)</f>
        <v>0</v>
      </c>
      <c r="N52" s="25" t="s">
        <v>170</v>
      </c>
      <c r="O52" s="32">
        <f>M52*AA52</f>
        <v>0</v>
      </c>
      <c r="P52" s="1">
        <v>3</v>
      </c>
      <c r="AA52" s="1">
        <f>IF(P52=1,$O$3,IF(P52=2,$O$4,$O$5))</f>
        <v>0</v>
      </c>
    </row>
    <row r="53">
      <c r="A53" s="1" t="s">
        <v>171</v>
      </c>
      <c r="E53" s="27" t="s">
        <v>3556</v>
      </c>
    </row>
    <row r="54">
      <c r="A54" s="1" t="s">
        <v>172</v>
      </c>
    </row>
    <row r="55">
      <c r="A55" s="1" t="s">
        <v>173</v>
      </c>
      <c r="E55" s="27" t="s">
        <v>167</v>
      </c>
    </row>
    <row r="56">
      <c r="A56" s="1" t="s">
        <v>165</v>
      </c>
      <c r="B56" s="1">
        <v>18</v>
      </c>
      <c r="C56" s="26" t="s">
        <v>378</v>
      </c>
      <c r="D56" t="s">
        <v>167</v>
      </c>
      <c r="E56" s="27" t="s">
        <v>3557</v>
      </c>
      <c r="F56" s="28" t="s">
        <v>192</v>
      </c>
      <c r="G56" s="29">
        <v>30</v>
      </c>
      <c r="H56" s="28">
        <v>0</v>
      </c>
      <c r="I56" s="30">
        <f>ROUND(G56*H56,P4)</f>
        <v>0</v>
      </c>
      <c r="L56" s="31">
        <v>0</v>
      </c>
      <c r="M56" s="24">
        <f>ROUND(G56*L56,P4)</f>
        <v>0</v>
      </c>
      <c r="N56" s="25" t="s">
        <v>170</v>
      </c>
      <c r="O56" s="32">
        <f>M56*AA56</f>
        <v>0</v>
      </c>
      <c r="P56" s="1">
        <v>3</v>
      </c>
      <c r="AA56" s="1">
        <f>IF(P56=1,$O$3,IF(P56=2,$O$4,$O$5))</f>
        <v>0</v>
      </c>
    </row>
    <row r="57">
      <c r="A57" s="1" t="s">
        <v>171</v>
      </c>
      <c r="E57" s="27" t="s">
        <v>3557</v>
      </c>
    </row>
    <row r="58">
      <c r="A58" s="1" t="s">
        <v>172</v>
      </c>
    </row>
    <row r="59">
      <c r="A59" s="1" t="s">
        <v>173</v>
      </c>
      <c r="E59" s="27" t="s">
        <v>167</v>
      </c>
    </row>
    <row r="60">
      <c r="A60" s="1" t="s">
        <v>165</v>
      </c>
      <c r="B60" s="1">
        <v>19</v>
      </c>
      <c r="C60" s="26" t="s">
        <v>380</v>
      </c>
      <c r="D60" t="s">
        <v>167</v>
      </c>
      <c r="E60" s="27" t="s">
        <v>3558</v>
      </c>
      <c r="F60" s="28" t="s">
        <v>192</v>
      </c>
      <c r="G60" s="29">
        <v>80</v>
      </c>
      <c r="H60" s="28">
        <v>0</v>
      </c>
      <c r="I60" s="30">
        <f>ROUND(G60*H60,P4)</f>
        <v>0</v>
      </c>
      <c r="L60" s="31">
        <v>0</v>
      </c>
      <c r="M60" s="24">
        <f>ROUND(G60*L60,P4)</f>
        <v>0</v>
      </c>
      <c r="N60" s="25" t="s">
        <v>170</v>
      </c>
      <c r="O60" s="32">
        <f>M60*AA60</f>
        <v>0</v>
      </c>
      <c r="P60" s="1">
        <v>3</v>
      </c>
      <c r="AA60" s="1">
        <f>IF(P60=1,$O$3,IF(P60=2,$O$4,$O$5))</f>
        <v>0</v>
      </c>
    </row>
    <row r="61">
      <c r="A61" s="1" t="s">
        <v>171</v>
      </c>
      <c r="E61" s="27" t="s">
        <v>3558</v>
      </c>
    </row>
    <row r="62">
      <c r="A62" s="1" t="s">
        <v>172</v>
      </c>
    </row>
    <row r="63">
      <c r="A63" s="1" t="s">
        <v>173</v>
      </c>
      <c r="E63" s="27" t="s">
        <v>167</v>
      </c>
    </row>
    <row r="64">
      <c r="A64" s="1" t="s">
        <v>165</v>
      </c>
      <c r="B64" s="1">
        <v>12</v>
      </c>
      <c r="C64" s="26" t="s">
        <v>3559</v>
      </c>
      <c r="D64" t="s">
        <v>167</v>
      </c>
      <c r="E64" s="27" t="s">
        <v>3560</v>
      </c>
      <c r="F64" s="28" t="s">
        <v>192</v>
      </c>
      <c r="G64" s="29">
        <v>340</v>
      </c>
      <c r="H64" s="28">
        <v>0.00381</v>
      </c>
      <c r="I64" s="30">
        <f>ROUND(G64*H64,P4)</f>
        <v>0</v>
      </c>
      <c r="L64" s="31">
        <v>0</v>
      </c>
      <c r="M64" s="24">
        <f>ROUND(G64*L64,P4)</f>
        <v>0</v>
      </c>
      <c r="N64" s="25" t="s">
        <v>185</v>
      </c>
      <c r="O64" s="32">
        <f>M64*AA64</f>
        <v>0</v>
      </c>
      <c r="P64" s="1">
        <v>3</v>
      </c>
      <c r="AA64" s="1">
        <f>IF(P64=1,$O$3,IF(P64=2,$O$4,$O$5))</f>
        <v>0</v>
      </c>
    </row>
    <row r="65">
      <c r="A65" s="1" t="s">
        <v>171</v>
      </c>
      <c r="E65" s="27" t="s">
        <v>3560</v>
      </c>
    </row>
    <row r="66">
      <c r="A66" s="1" t="s">
        <v>172</v>
      </c>
    </row>
    <row r="67">
      <c r="A67" s="1" t="s">
        <v>173</v>
      </c>
      <c r="E67" s="27" t="s">
        <v>167</v>
      </c>
    </row>
    <row r="68" ht="25.5">
      <c r="A68" s="1" t="s">
        <v>165</v>
      </c>
      <c r="B68" s="1">
        <v>15</v>
      </c>
      <c r="C68" s="26" t="s">
        <v>3561</v>
      </c>
      <c r="D68" t="s">
        <v>167</v>
      </c>
      <c r="E68" s="27" t="s">
        <v>3562</v>
      </c>
      <c r="F68" s="28" t="s">
        <v>192</v>
      </c>
      <c r="G68" s="29">
        <v>190</v>
      </c>
      <c r="H68" s="28">
        <v>0</v>
      </c>
      <c r="I68" s="30">
        <f>ROUND(G68*H68,P4)</f>
        <v>0</v>
      </c>
      <c r="L68" s="31">
        <v>0</v>
      </c>
      <c r="M68" s="24">
        <f>ROUND(G68*L68,P4)</f>
        <v>0</v>
      </c>
      <c r="N68" s="25" t="s">
        <v>718</v>
      </c>
      <c r="O68" s="32">
        <f>M68*AA68</f>
        <v>0</v>
      </c>
      <c r="P68" s="1">
        <v>3</v>
      </c>
      <c r="AA68" s="1">
        <f>IF(P68=1,$O$3,IF(P68=2,$O$4,$O$5))</f>
        <v>0</v>
      </c>
    </row>
    <row r="69" ht="25.5">
      <c r="A69" s="1" t="s">
        <v>171</v>
      </c>
      <c r="E69" s="27" t="s">
        <v>3562</v>
      </c>
    </row>
    <row r="70">
      <c r="A70" s="1" t="s">
        <v>172</v>
      </c>
    </row>
    <row r="71">
      <c r="A71" s="1" t="s">
        <v>173</v>
      </c>
      <c r="E71" s="27" t="s">
        <v>167</v>
      </c>
    </row>
    <row r="72" ht="25.5">
      <c r="A72" s="1" t="s">
        <v>165</v>
      </c>
      <c r="B72" s="1">
        <v>14</v>
      </c>
      <c r="C72" s="26" t="s">
        <v>3563</v>
      </c>
      <c r="D72" t="s">
        <v>167</v>
      </c>
      <c r="E72" s="27" t="s">
        <v>3564</v>
      </c>
      <c r="F72" s="28" t="s">
        <v>192</v>
      </c>
      <c r="G72" s="29">
        <v>190</v>
      </c>
      <c r="H72" s="28">
        <v>6.9999999999999994E-05</v>
      </c>
      <c r="I72" s="30">
        <f>ROUND(G72*H72,P4)</f>
        <v>0</v>
      </c>
      <c r="L72" s="31">
        <v>0</v>
      </c>
      <c r="M72" s="24">
        <f>ROUND(G72*L72,P4)</f>
        <v>0</v>
      </c>
      <c r="N72" s="25" t="s">
        <v>185</v>
      </c>
      <c r="O72" s="32">
        <f>M72*AA72</f>
        <v>0</v>
      </c>
      <c r="P72" s="1">
        <v>3</v>
      </c>
      <c r="AA72" s="1">
        <f>IF(P72=1,$O$3,IF(P72=2,$O$4,$O$5))</f>
        <v>0</v>
      </c>
    </row>
    <row r="73" ht="25.5">
      <c r="A73" s="1" t="s">
        <v>171</v>
      </c>
      <c r="E73" s="27" t="s">
        <v>3564</v>
      </c>
    </row>
    <row r="74">
      <c r="A74" s="1" t="s">
        <v>172</v>
      </c>
    </row>
    <row r="75">
      <c r="A75" s="1" t="s">
        <v>173</v>
      </c>
      <c r="E75" s="27" t="s">
        <v>167</v>
      </c>
    </row>
    <row r="76" ht="25.5">
      <c r="A76" s="1" t="s">
        <v>165</v>
      </c>
      <c r="B76" s="1">
        <v>20</v>
      </c>
      <c r="C76" s="26" t="s">
        <v>3565</v>
      </c>
      <c r="D76" t="s">
        <v>167</v>
      </c>
      <c r="E76" s="27" t="s">
        <v>3566</v>
      </c>
      <c r="F76" s="28" t="s">
        <v>192</v>
      </c>
      <c r="G76" s="29">
        <v>110</v>
      </c>
      <c r="H76" s="28">
        <v>0</v>
      </c>
      <c r="I76" s="30">
        <f>ROUND(G76*H76,P4)</f>
        <v>0</v>
      </c>
      <c r="L76" s="31">
        <v>0</v>
      </c>
      <c r="M76" s="24">
        <f>ROUND(G76*L76,P4)</f>
        <v>0</v>
      </c>
      <c r="N76" s="25" t="s">
        <v>185</v>
      </c>
      <c r="O76" s="32">
        <f>M76*AA76</f>
        <v>0</v>
      </c>
      <c r="P76" s="1">
        <v>3</v>
      </c>
      <c r="AA76" s="1">
        <f>IF(P76=1,$O$3,IF(P76=2,$O$4,$O$5))</f>
        <v>0</v>
      </c>
    </row>
    <row r="77" ht="25.5">
      <c r="A77" s="1" t="s">
        <v>171</v>
      </c>
      <c r="E77" s="27" t="s">
        <v>3566</v>
      </c>
    </row>
    <row r="78">
      <c r="A78" s="1" t="s">
        <v>172</v>
      </c>
    </row>
    <row r="79">
      <c r="A79" s="1" t="s">
        <v>173</v>
      </c>
      <c r="E79" s="27" t="s">
        <v>167</v>
      </c>
    </row>
    <row r="80">
      <c r="A80" s="1" t="s">
        <v>165</v>
      </c>
      <c r="B80" s="1">
        <v>13</v>
      </c>
      <c r="C80" s="26" t="s">
        <v>3567</v>
      </c>
      <c r="D80" t="s">
        <v>167</v>
      </c>
      <c r="E80" s="27" t="s">
        <v>3568</v>
      </c>
      <c r="F80" s="28" t="s">
        <v>192</v>
      </c>
      <c r="G80" s="29">
        <v>340</v>
      </c>
      <c r="H80" s="28">
        <v>0</v>
      </c>
      <c r="I80" s="30">
        <f>ROUND(G80*H80,P4)</f>
        <v>0</v>
      </c>
      <c r="L80" s="31">
        <v>0</v>
      </c>
      <c r="M80" s="24">
        <f>ROUND(G80*L80,P4)</f>
        <v>0</v>
      </c>
      <c r="N80" s="25" t="s">
        <v>185</v>
      </c>
      <c r="O80" s="32">
        <f>M80*AA80</f>
        <v>0</v>
      </c>
      <c r="P80" s="1">
        <v>3</v>
      </c>
      <c r="AA80" s="1">
        <f>IF(P80=1,$O$3,IF(P80=2,$O$4,$O$5))</f>
        <v>0</v>
      </c>
    </row>
    <row r="81">
      <c r="A81" s="1" t="s">
        <v>171</v>
      </c>
      <c r="E81" s="27" t="s">
        <v>3568</v>
      </c>
    </row>
    <row r="82">
      <c r="A82" s="1" t="s">
        <v>172</v>
      </c>
    </row>
    <row r="83">
      <c r="A83" s="1" t="s">
        <v>173</v>
      </c>
      <c r="E83" s="27" t="s">
        <v>167</v>
      </c>
    </row>
    <row r="84">
      <c r="A84" s="1" t="s">
        <v>162</v>
      </c>
      <c r="C84" s="22" t="s">
        <v>266</v>
      </c>
      <c r="E84" s="23" t="s">
        <v>267</v>
      </c>
      <c r="L84" s="24">
        <f>SUMIFS(L85:L104,A85:A104,"P")</f>
        <v>0</v>
      </c>
      <c r="M84" s="24">
        <f>SUMIFS(M85:M104,A85:A104,"P")</f>
        <v>0</v>
      </c>
      <c r="N84" s="25"/>
    </row>
    <row r="85">
      <c r="A85" s="1" t="s">
        <v>165</v>
      </c>
      <c r="B85" s="1">
        <v>23</v>
      </c>
      <c r="C85" s="26" t="s">
        <v>3569</v>
      </c>
      <c r="D85" t="s">
        <v>167</v>
      </c>
      <c r="E85" s="27" t="s">
        <v>3570</v>
      </c>
      <c r="F85" s="28" t="s">
        <v>192</v>
      </c>
      <c r="G85" s="29">
        <v>10</v>
      </c>
      <c r="H85" s="28">
        <v>0</v>
      </c>
      <c r="I85" s="30">
        <f>ROUND(G85*H85,P4)</f>
        <v>0</v>
      </c>
      <c r="L85" s="31">
        <v>0</v>
      </c>
      <c r="M85" s="24">
        <f>ROUND(G85*L85,P4)</f>
        <v>0</v>
      </c>
      <c r="N85" s="25" t="s">
        <v>185</v>
      </c>
      <c r="O85" s="32">
        <f>M85*AA85</f>
        <v>0</v>
      </c>
      <c r="P85" s="1">
        <v>3</v>
      </c>
      <c r="AA85" s="1">
        <f>IF(P85=1,$O$3,IF(P85=2,$O$4,$O$5))</f>
        <v>0</v>
      </c>
    </row>
    <row r="86">
      <c r="A86" s="1" t="s">
        <v>171</v>
      </c>
      <c r="E86" s="27" t="s">
        <v>3570</v>
      </c>
    </row>
    <row r="87">
      <c r="A87" s="1" t="s">
        <v>172</v>
      </c>
    </row>
    <row r="88">
      <c r="A88" s="1" t="s">
        <v>173</v>
      </c>
      <c r="E88" s="27" t="s">
        <v>167</v>
      </c>
    </row>
    <row r="89">
      <c r="A89" s="1" t="s">
        <v>165</v>
      </c>
      <c r="B89" s="1">
        <v>24</v>
      </c>
      <c r="C89" s="26" t="s">
        <v>3571</v>
      </c>
      <c r="D89" t="s">
        <v>167</v>
      </c>
      <c r="E89" s="27" t="s">
        <v>3572</v>
      </c>
      <c r="F89" s="28" t="s">
        <v>192</v>
      </c>
      <c r="G89" s="29">
        <v>10</v>
      </c>
      <c r="H89" s="28">
        <v>0</v>
      </c>
      <c r="I89" s="30">
        <f>ROUND(G89*H89,P4)</f>
        <v>0</v>
      </c>
      <c r="L89" s="31">
        <v>0</v>
      </c>
      <c r="M89" s="24">
        <f>ROUND(G89*L89,P4)</f>
        <v>0</v>
      </c>
      <c r="N89" s="25" t="s">
        <v>185</v>
      </c>
      <c r="O89" s="32">
        <f>M89*AA89</f>
        <v>0</v>
      </c>
      <c r="P89" s="1">
        <v>3</v>
      </c>
      <c r="AA89" s="1">
        <f>IF(P89=1,$O$3,IF(P89=2,$O$4,$O$5))</f>
        <v>0</v>
      </c>
    </row>
    <row r="90">
      <c r="A90" s="1" t="s">
        <v>171</v>
      </c>
      <c r="E90" s="27" t="s">
        <v>3572</v>
      </c>
    </row>
    <row r="91">
      <c r="A91" s="1" t="s">
        <v>172</v>
      </c>
    </row>
    <row r="92">
      <c r="A92" s="1" t="s">
        <v>173</v>
      </c>
      <c r="E92" s="27" t="s">
        <v>167</v>
      </c>
    </row>
    <row r="93" ht="25.5">
      <c r="A93" s="1" t="s">
        <v>165</v>
      </c>
      <c r="B93" s="1">
        <v>21</v>
      </c>
      <c r="C93" s="26" t="s">
        <v>3573</v>
      </c>
      <c r="D93" t="s">
        <v>167</v>
      </c>
      <c r="E93" s="27" t="s">
        <v>3574</v>
      </c>
      <c r="F93" s="28" t="s">
        <v>192</v>
      </c>
      <c r="G93" s="29">
        <v>10</v>
      </c>
      <c r="H93" s="28">
        <v>0.0011100000000000001</v>
      </c>
      <c r="I93" s="30">
        <f>ROUND(G93*H93,P4)</f>
        <v>0</v>
      </c>
      <c r="L93" s="31">
        <v>0</v>
      </c>
      <c r="M93" s="24">
        <f>ROUND(G93*L93,P4)</f>
        <v>0</v>
      </c>
      <c r="N93" s="25" t="s">
        <v>185</v>
      </c>
      <c r="O93" s="32">
        <f>M93*AA93</f>
        <v>0</v>
      </c>
      <c r="P93" s="1">
        <v>3</v>
      </c>
      <c r="AA93" s="1">
        <f>IF(P93=1,$O$3,IF(P93=2,$O$4,$O$5))</f>
        <v>0</v>
      </c>
    </row>
    <row r="94" ht="25.5">
      <c r="A94" s="1" t="s">
        <v>171</v>
      </c>
      <c r="E94" s="27" t="s">
        <v>3574</v>
      </c>
    </row>
    <row r="95">
      <c r="A95" s="1" t="s">
        <v>172</v>
      </c>
    </row>
    <row r="96">
      <c r="A96" s="1" t="s">
        <v>173</v>
      </c>
      <c r="E96" s="27" t="s">
        <v>167</v>
      </c>
    </row>
    <row r="97" ht="25.5">
      <c r="A97" s="1" t="s">
        <v>165</v>
      </c>
      <c r="B97" s="1">
        <v>25</v>
      </c>
      <c r="C97" s="26" t="s">
        <v>3575</v>
      </c>
      <c r="D97" t="s">
        <v>167</v>
      </c>
      <c r="E97" s="27" t="s">
        <v>3576</v>
      </c>
      <c r="F97" s="28" t="s">
        <v>192</v>
      </c>
      <c r="G97" s="29">
        <v>20</v>
      </c>
      <c r="H97" s="28">
        <v>0</v>
      </c>
      <c r="I97" s="30">
        <f>ROUND(G97*H97,P4)</f>
        <v>0</v>
      </c>
      <c r="L97" s="31">
        <v>0</v>
      </c>
      <c r="M97" s="24">
        <f>ROUND(G97*L97,P4)</f>
        <v>0</v>
      </c>
      <c r="N97" s="25" t="s">
        <v>185</v>
      </c>
      <c r="O97" s="32">
        <f>M97*AA97</f>
        <v>0</v>
      </c>
      <c r="P97" s="1">
        <v>3</v>
      </c>
      <c r="AA97" s="1">
        <f>IF(P97=1,$O$3,IF(P97=2,$O$4,$O$5))</f>
        <v>0</v>
      </c>
    </row>
    <row r="98" ht="38.25">
      <c r="A98" s="1" t="s">
        <v>171</v>
      </c>
      <c r="E98" s="27" t="s">
        <v>3577</v>
      </c>
    </row>
    <row r="99">
      <c r="A99" s="1" t="s">
        <v>172</v>
      </c>
    </row>
    <row r="100">
      <c r="A100" s="1" t="s">
        <v>173</v>
      </c>
      <c r="E100" s="27" t="s">
        <v>167</v>
      </c>
    </row>
    <row r="101" ht="25.5">
      <c r="A101" s="1" t="s">
        <v>165</v>
      </c>
      <c r="B101" s="1">
        <v>22</v>
      </c>
      <c r="C101" s="26" t="s">
        <v>3578</v>
      </c>
      <c r="D101" t="s">
        <v>167</v>
      </c>
      <c r="E101" s="27" t="s">
        <v>3579</v>
      </c>
      <c r="F101" s="28" t="s">
        <v>192</v>
      </c>
      <c r="G101" s="29">
        <v>120</v>
      </c>
      <c r="H101" s="28">
        <v>0</v>
      </c>
      <c r="I101" s="30">
        <f>ROUND(G101*H101,P4)</f>
        <v>0</v>
      </c>
      <c r="L101" s="31">
        <v>0</v>
      </c>
      <c r="M101" s="24">
        <f>ROUND(G101*L101,P4)</f>
        <v>0</v>
      </c>
      <c r="N101" s="25" t="s">
        <v>185</v>
      </c>
      <c r="O101" s="32">
        <f>M101*AA101</f>
        <v>0</v>
      </c>
      <c r="P101" s="1">
        <v>3</v>
      </c>
      <c r="AA101" s="1">
        <f>IF(P101=1,$O$3,IF(P101=2,$O$4,$O$5))</f>
        <v>0</v>
      </c>
    </row>
    <row r="102" ht="25.5">
      <c r="A102" s="1" t="s">
        <v>171</v>
      </c>
      <c r="E102" s="27" t="s">
        <v>3579</v>
      </c>
    </row>
    <row r="103">
      <c r="A103" s="1" t="s">
        <v>172</v>
      </c>
    </row>
    <row r="104">
      <c r="A104" s="1" t="s">
        <v>173</v>
      </c>
      <c r="E104" s="27" t="s">
        <v>167</v>
      </c>
    </row>
    <row r="105">
      <c r="A105" s="1" t="s">
        <v>162</v>
      </c>
      <c r="C105" s="22" t="s">
        <v>299</v>
      </c>
      <c r="E105" s="23" t="s">
        <v>300</v>
      </c>
      <c r="L105" s="24">
        <f>SUMIFS(L106:L113,A106:A113,"P")</f>
        <v>0</v>
      </c>
      <c r="M105" s="24">
        <f>SUMIFS(M106:M113,A106:A113,"P")</f>
        <v>0</v>
      </c>
      <c r="N105" s="25"/>
    </row>
    <row r="106">
      <c r="A106" s="1" t="s">
        <v>165</v>
      </c>
      <c r="B106" s="1">
        <v>26</v>
      </c>
      <c r="C106" s="26" t="s">
        <v>415</v>
      </c>
      <c r="D106" t="s">
        <v>167</v>
      </c>
      <c r="E106" s="27" t="s">
        <v>416</v>
      </c>
      <c r="F106" s="28" t="s">
        <v>201</v>
      </c>
      <c r="G106" s="29">
        <v>4</v>
      </c>
      <c r="H106" s="28">
        <v>0</v>
      </c>
      <c r="I106" s="30">
        <f>ROUND(G106*H106,P4)</f>
        <v>0</v>
      </c>
      <c r="L106" s="31">
        <v>0</v>
      </c>
      <c r="M106" s="24">
        <f>ROUND(G106*L106,P4)</f>
        <v>0</v>
      </c>
      <c r="N106" s="25" t="s">
        <v>185</v>
      </c>
      <c r="O106" s="32">
        <f>M106*AA106</f>
        <v>0</v>
      </c>
      <c r="P106" s="1">
        <v>3</v>
      </c>
      <c r="AA106" s="1">
        <f>IF(P106=1,$O$3,IF(P106=2,$O$4,$O$5))</f>
        <v>0</v>
      </c>
    </row>
    <row r="107">
      <c r="A107" s="1" t="s">
        <v>171</v>
      </c>
      <c r="E107" s="27" t="s">
        <v>416</v>
      </c>
    </row>
    <row r="108">
      <c r="A108" s="1" t="s">
        <v>172</v>
      </c>
    </row>
    <row r="109">
      <c r="A109" s="1" t="s">
        <v>173</v>
      </c>
      <c r="E109" s="27" t="s">
        <v>167</v>
      </c>
    </row>
    <row r="110">
      <c r="A110" s="1" t="s">
        <v>165</v>
      </c>
      <c r="B110" s="1">
        <v>27</v>
      </c>
      <c r="C110" s="26" t="s">
        <v>313</v>
      </c>
      <c r="D110" t="s">
        <v>167</v>
      </c>
      <c r="E110" s="27" t="s">
        <v>314</v>
      </c>
      <c r="F110" s="28" t="s">
        <v>201</v>
      </c>
      <c r="G110" s="29">
        <v>8</v>
      </c>
      <c r="H110" s="28">
        <v>0</v>
      </c>
      <c r="I110" s="30">
        <f>ROUND(G110*H110,P4)</f>
        <v>0</v>
      </c>
      <c r="L110" s="31">
        <v>0</v>
      </c>
      <c r="M110" s="24">
        <f>ROUND(G110*L110,P4)</f>
        <v>0</v>
      </c>
      <c r="N110" s="25" t="s">
        <v>185</v>
      </c>
      <c r="O110" s="32">
        <f>M110*AA110</f>
        <v>0</v>
      </c>
      <c r="P110" s="1">
        <v>3</v>
      </c>
      <c r="AA110" s="1">
        <f>IF(P110=1,$O$3,IF(P110=2,$O$4,$O$5))</f>
        <v>0</v>
      </c>
    </row>
    <row r="111">
      <c r="A111" s="1" t="s">
        <v>171</v>
      </c>
      <c r="E111" s="27" t="s">
        <v>314</v>
      </c>
    </row>
    <row r="112">
      <c r="A112" s="1" t="s">
        <v>172</v>
      </c>
    </row>
    <row r="113">
      <c r="A113" s="1" t="s">
        <v>173</v>
      </c>
      <c r="E113" s="27" t="s">
        <v>167</v>
      </c>
    </row>
    <row r="114">
      <c r="A114" s="1" t="s">
        <v>162</v>
      </c>
      <c r="C114" s="22" t="s">
        <v>325</v>
      </c>
      <c r="E114" s="23" t="s">
        <v>326</v>
      </c>
      <c r="L114" s="24">
        <f>SUMIFS(L115:L130,A115:A130,"P")</f>
        <v>0</v>
      </c>
      <c r="M114" s="24">
        <f>SUMIFS(M115:M130,A115:A130,"P")</f>
        <v>0</v>
      </c>
      <c r="N114" s="25"/>
    </row>
    <row r="115">
      <c r="A115" s="1" t="s">
        <v>165</v>
      </c>
      <c r="B115" s="1">
        <v>31</v>
      </c>
      <c r="C115" s="26" t="s">
        <v>3580</v>
      </c>
      <c r="D115" t="s">
        <v>167</v>
      </c>
      <c r="E115" s="27" t="s">
        <v>3581</v>
      </c>
      <c r="F115" s="28" t="s">
        <v>192</v>
      </c>
      <c r="G115" s="29">
        <v>120</v>
      </c>
      <c r="H115" s="28">
        <v>0</v>
      </c>
      <c r="I115" s="30">
        <f>ROUND(G115*H115,P4)</f>
        <v>0</v>
      </c>
      <c r="L115" s="31">
        <v>0</v>
      </c>
      <c r="M115" s="24">
        <f>ROUND(G115*L115,P4)</f>
        <v>0</v>
      </c>
      <c r="N115" s="25" t="s">
        <v>185</v>
      </c>
      <c r="O115" s="32">
        <f>M115*AA115</f>
        <v>0</v>
      </c>
      <c r="P115" s="1">
        <v>3</v>
      </c>
      <c r="AA115" s="1">
        <f>IF(P115=1,$O$3,IF(P115=2,$O$4,$O$5))</f>
        <v>0</v>
      </c>
    </row>
    <row r="116">
      <c r="A116" s="1" t="s">
        <v>171</v>
      </c>
      <c r="E116" s="27" t="s">
        <v>3581</v>
      </c>
    </row>
    <row r="117">
      <c r="A117" s="1" t="s">
        <v>172</v>
      </c>
    </row>
    <row r="118">
      <c r="A118" s="1" t="s">
        <v>173</v>
      </c>
      <c r="E118" s="27" t="s">
        <v>167</v>
      </c>
    </row>
    <row r="119">
      <c r="A119" s="1" t="s">
        <v>165</v>
      </c>
      <c r="B119" s="1">
        <v>28</v>
      </c>
      <c r="C119" s="26" t="s">
        <v>274</v>
      </c>
      <c r="D119" t="s">
        <v>167</v>
      </c>
      <c r="E119" s="27" t="s">
        <v>275</v>
      </c>
      <c r="F119" s="28" t="s">
        <v>192</v>
      </c>
      <c r="G119" s="29">
        <v>50</v>
      </c>
      <c r="H119" s="28">
        <v>0.00052999999999999998</v>
      </c>
      <c r="I119" s="30">
        <f>ROUND(G119*H119,P4)</f>
        <v>0</v>
      </c>
      <c r="L119" s="31">
        <v>0</v>
      </c>
      <c r="M119" s="24">
        <f>ROUND(G119*L119,P4)</f>
        <v>0</v>
      </c>
      <c r="N119" s="25" t="s">
        <v>185</v>
      </c>
      <c r="O119" s="32">
        <f>M119*AA119</f>
        <v>0</v>
      </c>
      <c r="P119" s="1">
        <v>3</v>
      </c>
      <c r="AA119" s="1">
        <f>IF(P119=1,$O$3,IF(P119=2,$O$4,$O$5))</f>
        <v>0</v>
      </c>
    </row>
    <row r="120">
      <c r="A120" s="1" t="s">
        <v>171</v>
      </c>
      <c r="E120" s="27" t="s">
        <v>275</v>
      </c>
    </row>
    <row r="121">
      <c r="A121" s="1" t="s">
        <v>172</v>
      </c>
    </row>
    <row r="122">
      <c r="A122" s="1" t="s">
        <v>173</v>
      </c>
      <c r="E122" s="27" t="s">
        <v>167</v>
      </c>
    </row>
    <row r="123">
      <c r="A123" s="1" t="s">
        <v>165</v>
      </c>
      <c r="B123" s="1">
        <v>30</v>
      </c>
      <c r="C123" s="26" t="s">
        <v>3582</v>
      </c>
      <c r="D123" t="s">
        <v>167</v>
      </c>
      <c r="E123" s="27" t="s">
        <v>3583</v>
      </c>
      <c r="F123" s="28" t="s">
        <v>192</v>
      </c>
      <c r="G123" s="29">
        <v>120</v>
      </c>
      <c r="H123" s="28">
        <v>1.0000000000000001E-05</v>
      </c>
      <c r="I123" s="30">
        <f>ROUND(G123*H123,P4)</f>
        <v>0</v>
      </c>
      <c r="L123" s="31">
        <v>0</v>
      </c>
      <c r="M123" s="24">
        <f>ROUND(G123*L123,P4)</f>
        <v>0</v>
      </c>
      <c r="N123" s="25" t="s">
        <v>185</v>
      </c>
      <c r="O123" s="32">
        <f>M123*AA123</f>
        <v>0</v>
      </c>
      <c r="P123" s="1">
        <v>3</v>
      </c>
      <c r="AA123" s="1">
        <f>IF(P123=1,$O$3,IF(P123=2,$O$4,$O$5))</f>
        <v>0</v>
      </c>
    </row>
    <row r="124">
      <c r="A124" s="1" t="s">
        <v>171</v>
      </c>
      <c r="E124" s="27" t="s">
        <v>3583</v>
      </c>
    </row>
    <row r="125">
      <c r="A125" s="1" t="s">
        <v>172</v>
      </c>
    </row>
    <row r="126">
      <c r="A126" s="1" t="s">
        <v>173</v>
      </c>
      <c r="E126" s="27" t="s">
        <v>167</v>
      </c>
    </row>
    <row r="127">
      <c r="A127" s="1" t="s">
        <v>165</v>
      </c>
      <c r="B127" s="1">
        <v>29</v>
      </c>
      <c r="C127" s="26" t="s">
        <v>295</v>
      </c>
      <c r="D127" t="s">
        <v>167</v>
      </c>
      <c r="E127" s="27" t="s">
        <v>3584</v>
      </c>
      <c r="F127" s="28" t="s">
        <v>192</v>
      </c>
      <c r="G127" s="29">
        <v>50</v>
      </c>
      <c r="H127" s="28">
        <v>0</v>
      </c>
      <c r="I127" s="30">
        <f>ROUND(G127*H127,P4)</f>
        <v>0</v>
      </c>
      <c r="L127" s="31">
        <v>0</v>
      </c>
      <c r="M127" s="24">
        <f>ROUND(G127*L127,P4)</f>
        <v>0</v>
      </c>
      <c r="N127" s="25" t="s">
        <v>185</v>
      </c>
      <c r="O127" s="32">
        <f>M127*AA127</f>
        <v>0</v>
      </c>
      <c r="P127" s="1">
        <v>3</v>
      </c>
      <c r="AA127" s="1">
        <f>IF(P127=1,$O$3,IF(P127=2,$O$4,$O$5))</f>
        <v>0</v>
      </c>
    </row>
    <row r="128">
      <c r="A128" s="1" t="s">
        <v>171</v>
      </c>
      <c r="E128" s="27" t="s">
        <v>3584</v>
      </c>
    </row>
    <row r="129">
      <c r="A129" s="1" t="s">
        <v>172</v>
      </c>
    </row>
    <row r="130">
      <c r="A130" s="1" t="s">
        <v>173</v>
      </c>
      <c r="E130" s="27" t="s">
        <v>167</v>
      </c>
    </row>
    <row r="131">
      <c r="A131" s="1" t="s">
        <v>162</v>
      </c>
      <c r="C131" s="22" t="s">
        <v>180</v>
      </c>
      <c r="E131" s="23" t="s">
        <v>181</v>
      </c>
      <c r="L131" s="24">
        <f>SUMIFS(L132:L135,A132:A135,"P")</f>
        <v>0</v>
      </c>
      <c r="M131" s="24">
        <f>SUMIFS(M132:M135,A132:A135,"P")</f>
        <v>0</v>
      </c>
      <c r="N131" s="25"/>
    </row>
    <row r="132" ht="25.5">
      <c r="A132" s="1" t="s">
        <v>165</v>
      </c>
      <c r="B132" s="1">
        <v>32</v>
      </c>
      <c r="C132" s="26" t="s">
        <v>182</v>
      </c>
      <c r="D132" t="s">
        <v>167</v>
      </c>
      <c r="E132" s="27" t="s">
        <v>183</v>
      </c>
      <c r="F132" s="28" t="s">
        <v>184</v>
      </c>
      <c r="G132" s="29">
        <v>30</v>
      </c>
      <c r="H132" s="28">
        <v>0</v>
      </c>
      <c r="I132" s="30">
        <f>ROUND(G132*H132,P4)</f>
        <v>0</v>
      </c>
      <c r="L132" s="31">
        <v>0</v>
      </c>
      <c r="M132" s="24">
        <f>ROUND(G132*L132,P4)</f>
        <v>0</v>
      </c>
      <c r="N132" s="25" t="s">
        <v>185</v>
      </c>
      <c r="O132" s="32">
        <f>M132*AA132</f>
        <v>0</v>
      </c>
      <c r="P132" s="1">
        <v>3</v>
      </c>
      <c r="AA132" s="1">
        <f>IF(P132=1,$O$3,IF(P132=2,$O$4,$O$5))</f>
        <v>0</v>
      </c>
    </row>
    <row r="133" ht="25.5">
      <c r="A133" s="1" t="s">
        <v>171</v>
      </c>
      <c r="E133" s="27" t="s">
        <v>183</v>
      </c>
    </row>
    <row r="134">
      <c r="A134" s="1" t="s">
        <v>172</v>
      </c>
    </row>
    <row r="135">
      <c r="A135" s="1" t="s">
        <v>173</v>
      </c>
      <c r="E135" s="27" t="s">
        <v>167</v>
      </c>
    </row>
    <row r="136">
      <c r="A136" s="1" t="s">
        <v>162</v>
      </c>
      <c r="C136" s="22" t="s">
        <v>3585</v>
      </c>
      <c r="E136" s="23" t="s">
        <v>3586</v>
      </c>
      <c r="L136" s="24">
        <f>SUMIFS(L137:L144,A137:A144,"P")</f>
        <v>0</v>
      </c>
      <c r="M136" s="24">
        <f>SUMIFS(M137:M144,A137:A144,"P")</f>
        <v>0</v>
      </c>
      <c r="N136" s="25"/>
    </row>
    <row r="137" ht="25.5">
      <c r="A137" s="1" t="s">
        <v>165</v>
      </c>
      <c r="B137" s="1">
        <v>1</v>
      </c>
      <c r="C137" s="26" t="s">
        <v>3587</v>
      </c>
      <c r="D137" t="s">
        <v>167</v>
      </c>
      <c r="E137" s="27" t="s">
        <v>3588</v>
      </c>
      <c r="F137" s="28" t="s">
        <v>201</v>
      </c>
      <c r="G137" s="29">
        <v>2</v>
      </c>
      <c r="H137" s="28">
        <v>0</v>
      </c>
      <c r="I137" s="30">
        <f>ROUND(G137*H137,P4)</f>
        <v>0</v>
      </c>
      <c r="L137" s="31">
        <v>0</v>
      </c>
      <c r="M137" s="24">
        <f>ROUND(G137*L137,P4)</f>
        <v>0</v>
      </c>
      <c r="N137" s="25" t="s">
        <v>185</v>
      </c>
      <c r="O137" s="32">
        <f>M137*AA137</f>
        <v>0</v>
      </c>
      <c r="P137" s="1">
        <v>3</v>
      </c>
      <c r="AA137" s="1">
        <f>IF(P137=1,$O$3,IF(P137=2,$O$4,$O$5))</f>
        <v>0</v>
      </c>
    </row>
    <row r="138" ht="25.5">
      <c r="A138" s="1" t="s">
        <v>171</v>
      </c>
      <c r="E138" s="27" t="s">
        <v>3588</v>
      </c>
    </row>
    <row r="139">
      <c r="A139" s="1" t="s">
        <v>172</v>
      </c>
    </row>
    <row r="140">
      <c r="A140" s="1" t="s">
        <v>173</v>
      </c>
      <c r="E140" s="27" t="s">
        <v>167</v>
      </c>
    </row>
    <row r="141" ht="25.5">
      <c r="A141" s="1" t="s">
        <v>165</v>
      </c>
      <c r="B141" s="1">
        <v>2</v>
      </c>
      <c r="C141" s="26" t="s">
        <v>3589</v>
      </c>
      <c r="D141" t="s">
        <v>167</v>
      </c>
      <c r="E141" s="27" t="s">
        <v>3590</v>
      </c>
      <c r="F141" s="28" t="s">
        <v>201</v>
      </c>
      <c r="G141" s="29">
        <v>2</v>
      </c>
      <c r="H141" s="28">
        <v>0</v>
      </c>
      <c r="I141" s="30">
        <f>ROUND(G141*H141,P4)</f>
        <v>0</v>
      </c>
      <c r="L141" s="31">
        <v>0</v>
      </c>
      <c r="M141" s="24">
        <f>ROUND(G141*L141,P4)</f>
        <v>0</v>
      </c>
      <c r="N141" s="25" t="s">
        <v>185</v>
      </c>
      <c r="O141" s="32">
        <f>M141*AA141</f>
        <v>0</v>
      </c>
      <c r="P141" s="1">
        <v>3</v>
      </c>
      <c r="AA141" s="1">
        <f>IF(P141=1,$O$3,IF(P141=2,$O$4,$O$5))</f>
        <v>0</v>
      </c>
    </row>
    <row r="142" ht="25.5">
      <c r="A142" s="1" t="s">
        <v>171</v>
      </c>
      <c r="E142" s="27" t="s">
        <v>3590</v>
      </c>
    </row>
    <row r="143">
      <c r="A143" s="1" t="s">
        <v>172</v>
      </c>
    </row>
    <row r="144">
      <c r="A144" s="1" t="s">
        <v>173</v>
      </c>
      <c r="E144" s="27" t="s">
        <v>167</v>
      </c>
    </row>
  </sheetData>
  <sheetProtection sheet="1" objects="1" scenarios="1" spinCount="100000" saltValue="n5WrPnEdIHGwsyByUL+7CK6d4FGlP9hEnhh4hLMGYqwxSZ1jaM+Dhe38c/+CbA4TOPdfsFkQxE4Uly8mHOsNaw==" hashValue="3AdbORQiHcvRatUmuDIRYmwKpjP58sSiC5v5gldTn/0+igxGAR/KIonXwQ13spkRgzIFxW8HHZ1yf7KOGGVcj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COUNTIFS(L8:L66,"=0",A8:A66,"P")+COUNTIFS(L8:L66,"",A8:A66,"P")+SUM(Q8:Q66)</f>
        <v>0</v>
      </c>
    </row>
    <row r="8">
      <c r="A8" s="1" t="s">
        <v>160</v>
      </c>
      <c r="C8" s="22" t="s">
        <v>3591</v>
      </c>
      <c r="E8" s="23" t="s">
        <v>89</v>
      </c>
      <c r="L8" s="24">
        <f>L9+L14+L31+L40+L61</f>
        <v>0</v>
      </c>
      <c r="M8" s="24">
        <f>M9+M14+M31+M40+M61</f>
        <v>0</v>
      </c>
      <c r="N8" s="25"/>
    </row>
    <row r="9">
      <c r="A9" s="1" t="s">
        <v>162</v>
      </c>
      <c r="C9" s="22" t="s">
        <v>394</v>
      </c>
      <c r="E9" s="23" t="s">
        <v>421</v>
      </c>
      <c r="L9" s="24">
        <f>SUMIFS(L10:L13,A10:A13,"P")</f>
        <v>0</v>
      </c>
      <c r="M9" s="24">
        <f>SUMIFS(M10:M13,A10:A13,"P")</f>
        <v>0</v>
      </c>
      <c r="N9" s="25"/>
    </row>
    <row r="10" ht="25.5">
      <c r="A10" s="1" t="s">
        <v>165</v>
      </c>
      <c r="B10" s="1">
        <v>1</v>
      </c>
      <c r="C10" s="26" t="s">
        <v>3592</v>
      </c>
      <c r="D10" t="s">
        <v>167</v>
      </c>
      <c r="E10" s="27" t="s">
        <v>3593</v>
      </c>
      <c r="F10" s="28" t="s">
        <v>447</v>
      </c>
      <c r="G10" s="29">
        <v>27.940000000000001</v>
      </c>
      <c r="H10" s="28">
        <v>0</v>
      </c>
      <c r="I10" s="30">
        <f>ROUND(G10*H10,P4)</f>
        <v>0</v>
      </c>
      <c r="L10" s="31">
        <v>0</v>
      </c>
      <c r="M10" s="24">
        <f>ROUND(G10*L10,P4)</f>
        <v>0</v>
      </c>
      <c r="N10" s="25" t="s">
        <v>185</v>
      </c>
      <c r="O10" s="32">
        <f>M10*AA10</f>
        <v>0</v>
      </c>
      <c r="P10" s="1">
        <v>3</v>
      </c>
      <c r="AA10" s="1">
        <f>IF(P10=1,$O$3,IF(P10=2,$O$4,$O$5))</f>
        <v>0</v>
      </c>
    </row>
    <row r="11" ht="25.5">
      <c r="A11" s="1" t="s">
        <v>171</v>
      </c>
      <c r="E11" s="27" t="s">
        <v>3594</v>
      </c>
    </row>
    <row r="12" ht="38.25">
      <c r="A12" s="1" t="s">
        <v>172</v>
      </c>
      <c r="E12" s="33" t="s">
        <v>3595</v>
      </c>
    </row>
    <row r="13">
      <c r="A13" s="1" t="s">
        <v>173</v>
      </c>
      <c r="E13" s="27" t="s">
        <v>167</v>
      </c>
    </row>
    <row r="14">
      <c r="A14" s="1" t="s">
        <v>162</v>
      </c>
      <c r="C14" s="22" t="s">
        <v>1125</v>
      </c>
      <c r="E14" s="23" t="s">
        <v>1126</v>
      </c>
      <c r="L14" s="24">
        <f>SUMIFS(L15:L30,A15:A30,"P")</f>
        <v>0</v>
      </c>
      <c r="M14" s="24">
        <f>SUMIFS(M15:M30,A15:A30,"P")</f>
        <v>0</v>
      </c>
      <c r="N14" s="25"/>
    </row>
    <row r="15">
      <c r="A15" s="1" t="s">
        <v>165</v>
      </c>
      <c r="B15" s="1">
        <v>10</v>
      </c>
      <c r="C15" s="26" t="s">
        <v>3596</v>
      </c>
      <c r="D15" t="s">
        <v>167</v>
      </c>
      <c r="E15" s="27" t="s">
        <v>3597</v>
      </c>
      <c r="F15" s="28" t="s">
        <v>447</v>
      </c>
      <c r="G15" s="29">
        <v>29.440000000000001</v>
      </c>
      <c r="H15" s="28">
        <v>0</v>
      </c>
      <c r="I15" s="30">
        <f>ROUND(G15*H15,P4)</f>
        <v>0</v>
      </c>
      <c r="L15" s="31">
        <v>0</v>
      </c>
      <c r="M15" s="24">
        <f>ROUND(G15*L15,P4)</f>
        <v>0</v>
      </c>
      <c r="N15" s="25" t="s">
        <v>185</v>
      </c>
      <c r="O15" s="32">
        <f>M15*AA15</f>
        <v>0</v>
      </c>
      <c r="P15" s="1">
        <v>3</v>
      </c>
      <c r="AA15" s="1">
        <f>IF(P15=1,$O$3,IF(P15=2,$O$4,$O$5))</f>
        <v>0</v>
      </c>
    </row>
    <row r="16">
      <c r="A16" s="1" t="s">
        <v>171</v>
      </c>
      <c r="E16" s="27" t="s">
        <v>3597</v>
      </c>
    </row>
    <row r="17" ht="38.25">
      <c r="A17" s="1" t="s">
        <v>172</v>
      </c>
      <c r="E17" s="33" t="s">
        <v>3598</v>
      </c>
    </row>
    <row r="18">
      <c r="A18" s="1" t="s">
        <v>173</v>
      </c>
      <c r="E18" s="27" t="s">
        <v>167</v>
      </c>
    </row>
    <row r="19">
      <c r="A19" s="1" t="s">
        <v>165</v>
      </c>
      <c r="B19" s="1">
        <v>11</v>
      </c>
      <c r="C19" s="26" t="s">
        <v>2074</v>
      </c>
      <c r="D19" t="s">
        <v>167</v>
      </c>
      <c r="E19" s="27" t="s">
        <v>2075</v>
      </c>
      <c r="F19" s="28" t="s">
        <v>447</v>
      </c>
      <c r="G19" s="29">
        <v>29.670000000000002</v>
      </c>
      <c r="H19" s="28">
        <v>0</v>
      </c>
      <c r="I19" s="30">
        <f>ROUND(G19*H19,P4)</f>
        <v>0</v>
      </c>
      <c r="L19" s="31">
        <v>0</v>
      </c>
      <c r="M19" s="24">
        <f>ROUND(G19*L19,P4)</f>
        <v>0</v>
      </c>
      <c r="N19" s="25" t="s">
        <v>185</v>
      </c>
      <c r="O19" s="32">
        <f>M19*AA19</f>
        <v>0</v>
      </c>
      <c r="P19" s="1">
        <v>3</v>
      </c>
      <c r="AA19" s="1">
        <f>IF(P19=1,$O$3,IF(P19=2,$O$4,$O$5))</f>
        <v>0</v>
      </c>
    </row>
    <row r="20">
      <c r="A20" s="1" t="s">
        <v>171</v>
      </c>
      <c r="E20" s="27" t="s">
        <v>2075</v>
      </c>
    </row>
    <row r="21" ht="38.25">
      <c r="A21" s="1" t="s">
        <v>172</v>
      </c>
      <c r="E21" s="33" t="s">
        <v>3599</v>
      </c>
    </row>
    <row r="22">
      <c r="A22" s="1" t="s">
        <v>173</v>
      </c>
      <c r="E22" s="27" t="s">
        <v>167</v>
      </c>
    </row>
    <row r="23">
      <c r="A23" s="1" t="s">
        <v>165</v>
      </c>
      <c r="B23" s="1">
        <v>12</v>
      </c>
      <c r="C23" s="26" t="s">
        <v>2081</v>
      </c>
      <c r="D23" t="s">
        <v>167</v>
      </c>
      <c r="E23" s="27" t="s">
        <v>2082</v>
      </c>
      <c r="F23" s="28" t="s">
        <v>331</v>
      </c>
      <c r="G23" s="29">
        <v>11000</v>
      </c>
      <c r="H23" s="28">
        <v>0</v>
      </c>
      <c r="I23" s="30">
        <f>ROUND(G23*H23,P4)</f>
        <v>0</v>
      </c>
      <c r="L23" s="31">
        <v>0</v>
      </c>
      <c r="M23" s="24">
        <f>ROUND(G23*L23,P4)</f>
        <v>0</v>
      </c>
      <c r="N23" s="25" t="s">
        <v>170</v>
      </c>
      <c r="O23" s="32">
        <f>M23*AA23</f>
        <v>0</v>
      </c>
      <c r="P23" s="1">
        <v>3</v>
      </c>
      <c r="AA23" s="1">
        <f>IF(P23=1,$O$3,IF(P23=2,$O$4,$O$5))</f>
        <v>0</v>
      </c>
    </row>
    <row r="24">
      <c r="A24" s="1" t="s">
        <v>171</v>
      </c>
      <c r="E24" s="27" t="s">
        <v>2082</v>
      </c>
    </row>
    <row r="25" ht="63.75">
      <c r="A25" s="1" t="s">
        <v>172</v>
      </c>
      <c r="E25" s="33" t="s">
        <v>3600</v>
      </c>
    </row>
    <row r="26">
      <c r="A26" s="1" t="s">
        <v>173</v>
      </c>
      <c r="E26" s="27" t="s">
        <v>167</v>
      </c>
    </row>
    <row r="27" ht="25.5">
      <c r="A27" s="1" t="s">
        <v>165</v>
      </c>
      <c r="B27" s="1">
        <v>13</v>
      </c>
      <c r="C27" s="26" t="s">
        <v>2084</v>
      </c>
      <c r="D27" t="s">
        <v>167</v>
      </c>
      <c r="E27" s="27" t="s">
        <v>2085</v>
      </c>
      <c r="F27" s="28" t="s">
        <v>485</v>
      </c>
      <c r="G27" s="29">
        <v>1042.2539999999999</v>
      </c>
      <c r="H27" s="28">
        <v>0</v>
      </c>
      <c r="I27" s="30">
        <f>ROUND(G27*H27,P4)</f>
        <v>0</v>
      </c>
      <c r="L27" s="31">
        <v>0</v>
      </c>
      <c r="M27" s="24">
        <f>ROUND(G27*L27,P4)</f>
        <v>0</v>
      </c>
      <c r="N27" s="25" t="s">
        <v>185</v>
      </c>
      <c r="O27" s="32">
        <f>M27*AA27</f>
        <v>0</v>
      </c>
      <c r="P27" s="1">
        <v>3</v>
      </c>
      <c r="AA27" s="1">
        <f>IF(P27=1,$O$3,IF(P27=2,$O$4,$O$5))</f>
        <v>0</v>
      </c>
    </row>
    <row r="28" ht="25.5">
      <c r="A28" s="1" t="s">
        <v>171</v>
      </c>
      <c r="E28" s="27" t="s">
        <v>2085</v>
      </c>
    </row>
    <row r="29">
      <c r="A29" s="1" t="s">
        <v>172</v>
      </c>
    </row>
    <row r="30">
      <c r="A30" s="1" t="s">
        <v>173</v>
      </c>
      <c r="E30" s="27" t="s">
        <v>167</v>
      </c>
    </row>
    <row r="31">
      <c r="A31" s="1" t="s">
        <v>162</v>
      </c>
      <c r="C31" s="22" t="s">
        <v>1259</v>
      </c>
      <c r="E31" s="23" t="s">
        <v>1260</v>
      </c>
      <c r="L31" s="24">
        <f>SUMIFS(L32:L39,A32:A39,"P")</f>
        <v>0</v>
      </c>
      <c r="M31" s="24">
        <f>SUMIFS(M32:M39,A32:A39,"P")</f>
        <v>0</v>
      </c>
      <c r="N31" s="25"/>
    </row>
    <row r="32" ht="25.5">
      <c r="A32" s="1" t="s">
        <v>165</v>
      </c>
      <c r="B32" s="1">
        <v>2</v>
      </c>
      <c r="C32" s="26" t="s">
        <v>1275</v>
      </c>
      <c r="D32" t="s">
        <v>167</v>
      </c>
      <c r="E32" s="27" t="s">
        <v>1276</v>
      </c>
      <c r="F32" s="28" t="s">
        <v>447</v>
      </c>
      <c r="G32" s="29">
        <v>29.670000000000002</v>
      </c>
      <c r="H32" s="28">
        <v>0.00021000000000000001</v>
      </c>
      <c r="I32" s="30">
        <f>ROUND(G32*H32,P4)</f>
        <v>0</v>
      </c>
      <c r="L32" s="31">
        <v>0</v>
      </c>
      <c r="M32" s="24">
        <f>ROUND(G32*L32,P4)</f>
        <v>0</v>
      </c>
      <c r="N32" s="25" t="s">
        <v>185</v>
      </c>
      <c r="O32" s="32">
        <f>M32*AA32</f>
        <v>0</v>
      </c>
      <c r="P32" s="1">
        <v>3</v>
      </c>
      <c r="AA32" s="1">
        <f>IF(P32=1,$O$3,IF(P32=2,$O$4,$O$5))</f>
        <v>0</v>
      </c>
    </row>
    <row r="33" ht="25.5">
      <c r="A33" s="1" t="s">
        <v>171</v>
      </c>
      <c r="E33" s="27" t="s">
        <v>1276</v>
      </c>
    </row>
    <row r="34" ht="38.25">
      <c r="A34" s="1" t="s">
        <v>172</v>
      </c>
      <c r="E34" s="33" t="s">
        <v>3599</v>
      </c>
    </row>
    <row r="35">
      <c r="A35" s="1" t="s">
        <v>173</v>
      </c>
      <c r="E35" s="27" t="s">
        <v>167</v>
      </c>
    </row>
    <row r="36">
      <c r="A36" s="1" t="s">
        <v>165</v>
      </c>
      <c r="B36" s="1">
        <v>3</v>
      </c>
      <c r="C36" s="26" t="s">
        <v>1302</v>
      </c>
      <c r="D36" t="s">
        <v>167</v>
      </c>
      <c r="E36" s="27" t="s">
        <v>1303</v>
      </c>
      <c r="F36" s="28" t="s">
        <v>424</v>
      </c>
      <c r="G36" s="29">
        <v>18</v>
      </c>
      <c r="H36" s="28">
        <v>0</v>
      </c>
      <c r="I36" s="30">
        <f>ROUND(G36*H36,P4)</f>
        <v>0</v>
      </c>
      <c r="L36" s="31">
        <v>0</v>
      </c>
      <c r="M36" s="24">
        <f>ROUND(G36*L36,P4)</f>
        <v>0</v>
      </c>
      <c r="N36" s="25" t="s">
        <v>185</v>
      </c>
      <c r="O36" s="32">
        <f>M36*AA36</f>
        <v>0</v>
      </c>
      <c r="P36" s="1">
        <v>3</v>
      </c>
      <c r="AA36" s="1">
        <f>IF(P36=1,$O$3,IF(P36=2,$O$4,$O$5))</f>
        <v>0</v>
      </c>
    </row>
    <row r="37">
      <c r="A37" s="1" t="s">
        <v>171</v>
      </c>
      <c r="E37" s="27" t="s">
        <v>1303</v>
      </c>
    </row>
    <row r="38" ht="63.75">
      <c r="A38" s="1" t="s">
        <v>172</v>
      </c>
      <c r="E38" s="33" t="s">
        <v>3601</v>
      </c>
    </row>
    <row r="39">
      <c r="A39" s="1" t="s">
        <v>173</v>
      </c>
      <c r="E39" s="27" t="s">
        <v>167</v>
      </c>
    </row>
    <row r="40">
      <c r="A40" s="1" t="s">
        <v>162</v>
      </c>
      <c r="C40" s="22" t="s">
        <v>1383</v>
      </c>
      <c r="E40" s="23" t="s">
        <v>1384</v>
      </c>
      <c r="L40" s="24">
        <f>SUMIFS(L41:L60,A41:A60,"P")</f>
        <v>0</v>
      </c>
      <c r="M40" s="24">
        <f>SUMIFS(M41:M60,A41:A60,"P")</f>
        <v>0</v>
      </c>
      <c r="N40" s="25"/>
    </row>
    <row r="41" ht="25.5">
      <c r="A41" s="1" t="s">
        <v>165</v>
      </c>
      <c r="B41" s="1">
        <v>4</v>
      </c>
      <c r="C41" s="26" t="s">
        <v>1387</v>
      </c>
      <c r="D41" t="s">
        <v>167</v>
      </c>
      <c r="E41" s="27" t="s">
        <v>1388</v>
      </c>
      <c r="F41" s="28" t="s">
        <v>432</v>
      </c>
      <c r="G41" s="29">
        <v>50.055</v>
      </c>
      <c r="H41" s="28">
        <v>0</v>
      </c>
      <c r="I41" s="30">
        <f>ROUND(G41*H41,P4)</f>
        <v>0</v>
      </c>
      <c r="L41" s="31">
        <v>0</v>
      </c>
      <c r="M41" s="24">
        <f>ROUND(G41*L41,P4)</f>
        <v>0</v>
      </c>
      <c r="N41" s="25" t="s">
        <v>185</v>
      </c>
      <c r="O41" s="32">
        <f>M41*AA41</f>
        <v>0</v>
      </c>
      <c r="P41" s="1">
        <v>3</v>
      </c>
      <c r="AA41" s="1">
        <f>IF(P41=1,$O$3,IF(P41=2,$O$4,$O$5))</f>
        <v>0</v>
      </c>
    </row>
    <row r="42" ht="25.5">
      <c r="A42" s="1" t="s">
        <v>171</v>
      </c>
      <c r="E42" s="27" t="s">
        <v>1388</v>
      </c>
    </row>
    <row r="43">
      <c r="A43" s="1" t="s">
        <v>172</v>
      </c>
    </row>
    <row r="44">
      <c r="A44" s="1" t="s">
        <v>173</v>
      </c>
      <c r="E44" s="27" t="s">
        <v>167</v>
      </c>
    </row>
    <row r="45" ht="25.5">
      <c r="A45" s="1" t="s">
        <v>165</v>
      </c>
      <c r="B45" s="1">
        <v>5</v>
      </c>
      <c r="C45" s="26" t="s">
        <v>1389</v>
      </c>
      <c r="D45" t="s">
        <v>167</v>
      </c>
      <c r="E45" s="27" t="s">
        <v>1390</v>
      </c>
      <c r="F45" s="28" t="s">
        <v>432</v>
      </c>
      <c r="G45" s="29">
        <v>951.04499999999996</v>
      </c>
      <c r="H45" s="28">
        <v>0</v>
      </c>
      <c r="I45" s="30">
        <f>ROUND(G45*H45,P4)</f>
        <v>0</v>
      </c>
      <c r="L45" s="31">
        <v>0</v>
      </c>
      <c r="M45" s="24">
        <f>ROUND(G45*L45,P4)</f>
        <v>0</v>
      </c>
      <c r="N45" s="25" t="s">
        <v>185</v>
      </c>
      <c r="O45" s="32">
        <f>M45*AA45</f>
        <v>0</v>
      </c>
      <c r="P45" s="1">
        <v>3</v>
      </c>
      <c r="AA45" s="1">
        <f>IF(P45=1,$O$3,IF(P45=2,$O$4,$O$5))</f>
        <v>0</v>
      </c>
    </row>
    <row r="46" ht="25.5">
      <c r="A46" s="1" t="s">
        <v>171</v>
      </c>
      <c r="E46" s="27" t="s">
        <v>1390</v>
      </c>
    </row>
    <row r="47">
      <c r="A47" s="1" t="s">
        <v>172</v>
      </c>
      <c r="E47" s="33" t="s">
        <v>3602</v>
      </c>
    </row>
    <row r="48">
      <c r="A48" s="1" t="s">
        <v>173</v>
      </c>
      <c r="E48" s="27" t="s">
        <v>167</v>
      </c>
    </row>
    <row r="49" ht="25.5">
      <c r="A49" s="1" t="s">
        <v>165</v>
      </c>
      <c r="B49" s="1">
        <v>6</v>
      </c>
      <c r="C49" s="26" t="s">
        <v>1397</v>
      </c>
      <c r="D49" t="s">
        <v>1398</v>
      </c>
      <c r="E49" s="27" t="s">
        <v>1399</v>
      </c>
      <c r="F49" s="28" t="s">
        <v>432</v>
      </c>
      <c r="G49" s="29">
        <v>43.200000000000003</v>
      </c>
      <c r="H49" s="28">
        <v>0</v>
      </c>
      <c r="I49" s="30">
        <f>ROUND(G49*H49,P4)</f>
        <v>0</v>
      </c>
      <c r="L49" s="31">
        <v>0</v>
      </c>
      <c r="M49" s="24">
        <f>ROUND(G49*L49,P4)</f>
        <v>0</v>
      </c>
      <c r="N49" s="25" t="s">
        <v>185</v>
      </c>
      <c r="O49" s="32">
        <f>M49*AA49</f>
        <v>0</v>
      </c>
      <c r="P49" s="1">
        <v>3</v>
      </c>
      <c r="AA49" s="1">
        <f>IF(P49=1,$O$3,IF(P49=2,$O$4,$O$5))</f>
        <v>0</v>
      </c>
    </row>
    <row r="50" ht="25.5">
      <c r="A50" s="1" t="s">
        <v>171</v>
      </c>
      <c r="E50" s="27" t="s">
        <v>1400</v>
      </c>
    </row>
    <row r="51" ht="25.5">
      <c r="A51" s="1" t="s">
        <v>172</v>
      </c>
      <c r="E51" s="33" t="s">
        <v>3603</v>
      </c>
    </row>
    <row r="52">
      <c r="A52" s="1" t="s">
        <v>173</v>
      </c>
      <c r="E52" s="27" t="s">
        <v>167</v>
      </c>
    </row>
    <row r="53" ht="38.25">
      <c r="A53" s="1" t="s">
        <v>165</v>
      </c>
      <c r="B53" s="1">
        <v>7</v>
      </c>
      <c r="C53" s="26" t="s">
        <v>1407</v>
      </c>
      <c r="D53" t="s">
        <v>1408</v>
      </c>
      <c r="E53" s="27" t="s">
        <v>1409</v>
      </c>
      <c r="F53" s="28" t="s">
        <v>432</v>
      </c>
      <c r="G53" s="29">
        <v>0.70799999999999996</v>
      </c>
      <c r="H53" s="28">
        <v>0</v>
      </c>
      <c r="I53" s="30">
        <f>ROUND(G53*H53,P4)</f>
        <v>0</v>
      </c>
      <c r="L53" s="31">
        <v>0</v>
      </c>
      <c r="M53" s="24">
        <f>ROUND(G53*L53,P4)</f>
        <v>0</v>
      </c>
      <c r="N53" s="25" t="s">
        <v>185</v>
      </c>
      <c r="O53" s="32">
        <f>M53*AA53</f>
        <v>0</v>
      </c>
      <c r="P53" s="1">
        <v>3</v>
      </c>
      <c r="AA53" s="1">
        <f>IF(P53=1,$O$3,IF(P53=2,$O$4,$O$5))</f>
        <v>0</v>
      </c>
    </row>
    <row r="54" ht="25.5">
      <c r="A54" s="1" t="s">
        <v>171</v>
      </c>
      <c r="E54" s="27" t="s">
        <v>1410</v>
      </c>
    </row>
    <row r="55" ht="25.5">
      <c r="A55" s="1" t="s">
        <v>172</v>
      </c>
      <c r="E55" s="33" t="s">
        <v>3604</v>
      </c>
    </row>
    <row r="56">
      <c r="A56" s="1" t="s">
        <v>173</v>
      </c>
      <c r="E56" s="27" t="s">
        <v>167</v>
      </c>
    </row>
    <row r="57" ht="25.5">
      <c r="A57" s="1" t="s">
        <v>165</v>
      </c>
      <c r="B57" s="1">
        <v>8</v>
      </c>
      <c r="C57" s="26" t="s">
        <v>3605</v>
      </c>
      <c r="D57" t="s">
        <v>3606</v>
      </c>
      <c r="E57" s="27" t="s">
        <v>3607</v>
      </c>
      <c r="F57" s="28" t="s">
        <v>432</v>
      </c>
      <c r="G57" s="29">
        <v>6.1470000000000002</v>
      </c>
      <c r="H57" s="28">
        <v>0</v>
      </c>
      <c r="I57" s="30">
        <f>ROUND(G57*H57,P4)</f>
        <v>0</v>
      </c>
      <c r="L57" s="31">
        <v>0</v>
      </c>
      <c r="M57" s="24">
        <f>ROUND(G57*L57,P4)</f>
        <v>0</v>
      </c>
      <c r="N57" s="25" t="s">
        <v>185</v>
      </c>
      <c r="O57" s="32">
        <f>M57*AA57</f>
        <v>0</v>
      </c>
      <c r="P57" s="1">
        <v>3</v>
      </c>
      <c r="AA57" s="1">
        <f>IF(P57=1,$O$3,IF(P57=2,$O$4,$O$5))</f>
        <v>0</v>
      </c>
    </row>
    <row r="58" ht="25.5">
      <c r="A58" s="1" t="s">
        <v>171</v>
      </c>
      <c r="E58" s="27" t="s">
        <v>3608</v>
      </c>
    </row>
    <row r="59" ht="25.5">
      <c r="A59" s="1" t="s">
        <v>172</v>
      </c>
      <c r="E59" s="33" t="s">
        <v>3609</v>
      </c>
    </row>
    <row r="60">
      <c r="A60" s="1" t="s">
        <v>173</v>
      </c>
      <c r="E60" s="27" t="s">
        <v>167</v>
      </c>
    </row>
    <row r="61">
      <c r="A61" s="1" t="s">
        <v>162</v>
      </c>
      <c r="C61" s="22" t="s">
        <v>499</v>
      </c>
      <c r="E61" s="23" t="s">
        <v>500</v>
      </c>
      <c r="L61" s="24">
        <f>SUMIFS(L62:L65,A62:A65,"P")</f>
        <v>0</v>
      </c>
      <c r="M61" s="24">
        <f>SUMIFS(M62:M65,A62:A65,"P")</f>
        <v>0</v>
      </c>
      <c r="N61" s="25"/>
    </row>
    <row r="62" ht="25.5">
      <c r="A62" s="1" t="s">
        <v>165</v>
      </c>
      <c r="B62" s="1">
        <v>9</v>
      </c>
      <c r="C62" s="26" t="s">
        <v>2091</v>
      </c>
      <c r="D62" t="s">
        <v>167</v>
      </c>
      <c r="E62" s="27" t="s">
        <v>2092</v>
      </c>
      <c r="F62" s="28" t="s">
        <v>432</v>
      </c>
      <c r="G62" s="29">
        <v>0.0060000000000000001</v>
      </c>
      <c r="H62" s="28">
        <v>0</v>
      </c>
      <c r="I62" s="30">
        <f>ROUND(G62*H62,P4)</f>
        <v>0</v>
      </c>
      <c r="L62" s="31">
        <v>0</v>
      </c>
      <c r="M62" s="24">
        <f>ROUND(G62*L62,P4)</f>
        <v>0</v>
      </c>
      <c r="N62" s="25" t="s">
        <v>185</v>
      </c>
      <c r="O62" s="32">
        <f>M62*AA62</f>
        <v>0</v>
      </c>
      <c r="P62" s="1">
        <v>3</v>
      </c>
      <c r="AA62" s="1">
        <f>IF(P62=1,$O$3,IF(P62=2,$O$4,$O$5))</f>
        <v>0</v>
      </c>
    </row>
    <row r="63" ht="38.25">
      <c r="A63" s="1" t="s">
        <v>171</v>
      </c>
      <c r="E63" s="27" t="s">
        <v>2093</v>
      </c>
    </row>
    <row r="64">
      <c r="A64" s="1" t="s">
        <v>172</v>
      </c>
    </row>
    <row r="65">
      <c r="A65" s="1" t="s">
        <v>173</v>
      </c>
      <c r="E65" s="27" t="s">
        <v>167</v>
      </c>
    </row>
  </sheetData>
  <sheetProtection sheet="1" objects="1" scenarios="1" spinCount="100000" saltValue="9zkVobpggrO8ifw3MarYxXzSHVqYpwx09u8g0iV9R7Wu+3xX1F6z0+neWYHk8ks8DrSlvOcVVKHjaOtRG1J8dA==" hashValue="YIcVoFvGmVhui0a38CljuL54kWNOAR4uwvs+bjHu2d8PKgYYGJDTxSQzxjwiD4qre7NWhd8vDvKYWSaSS0K+S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COUNTIFS(L8:L27,"=0",A8:A27,"P")+COUNTIFS(L8:L27,"",A8:A27,"P")+SUM(Q8:Q27)</f>
        <v>0</v>
      </c>
    </row>
    <row r="8">
      <c r="A8" s="1" t="s">
        <v>160</v>
      </c>
      <c r="C8" s="22" t="s">
        <v>189</v>
      </c>
      <c r="E8" s="23" t="s">
        <v>19</v>
      </c>
      <c r="L8" s="24">
        <f>L9+L22</f>
        <v>0</v>
      </c>
      <c r="M8" s="24">
        <f>M9+M22</f>
        <v>0</v>
      </c>
      <c r="N8" s="25"/>
    </row>
    <row r="9">
      <c r="A9" s="1" t="s">
        <v>162</v>
      </c>
      <c r="C9" s="22" t="s">
        <v>163</v>
      </c>
      <c r="E9" s="23" t="s">
        <v>164</v>
      </c>
      <c r="L9" s="24">
        <f>SUMIFS(L10:L21,A10:A21,"P")</f>
        <v>0</v>
      </c>
      <c r="M9" s="24">
        <f>SUMIFS(M10:M21,A10:A21,"P")</f>
        <v>0</v>
      </c>
      <c r="N9" s="25"/>
    </row>
    <row r="10">
      <c r="A10" s="1" t="s">
        <v>165</v>
      </c>
      <c r="B10" s="1">
        <v>1</v>
      </c>
      <c r="C10" s="26" t="s">
        <v>166</v>
      </c>
      <c r="D10" t="s">
        <v>167</v>
      </c>
      <c r="E10" s="27" t="s">
        <v>190</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190</v>
      </c>
    </row>
    <row r="12">
      <c r="A12" s="1" t="s">
        <v>172</v>
      </c>
    </row>
    <row r="13">
      <c r="A13" s="1" t="s">
        <v>173</v>
      </c>
      <c r="E13" s="27" t="s">
        <v>167</v>
      </c>
    </row>
    <row r="14">
      <c r="A14" s="1" t="s">
        <v>165</v>
      </c>
      <c r="B14" s="1">
        <v>2</v>
      </c>
      <c r="C14" s="26" t="s">
        <v>174</v>
      </c>
      <c r="D14" t="s">
        <v>167</v>
      </c>
      <c r="E14" s="27" t="s">
        <v>191</v>
      </c>
      <c r="F14" s="28" t="s">
        <v>192</v>
      </c>
      <c r="G14" s="29">
        <v>55</v>
      </c>
      <c r="H14" s="28">
        <v>0</v>
      </c>
      <c r="I14" s="30">
        <f>ROUND(G14*H14,P4)</f>
        <v>0</v>
      </c>
      <c r="L14" s="31">
        <v>0</v>
      </c>
      <c r="M14" s="24">
        <f>ROUND(G14*L14,P4)</f>
        <v>0</v>
      </c>
      <c r="N14" s="25" t="s">
        <v>170</v>
      </c>
      <c r="O14" s="32">
        <f>M14*AA14</f>
        <v>0</v>
      </c>
      <c r="P14" s="1">
        <v>3</v>
      </c>
      <c r="AA14" s="1">
        <f>IF(P14=1,$O$3,IF(P14=2,$O$4,$O$5))</f>
        <v>0</v>
      </c>
    </row>
    <row r="15">
      <c r="A15" s="1" t="s">
        <v>171</v>
      </c>
      <c r="E15" s="27" t="s">
        <v>191</v>
      </c>
    </row>
    <row r="16">
      <c r="A16" s="1" t="s">
        <v>172</v>
      </c>
    </row>
    <row r="17">
      <c r="A17" s="1" t="s">
        <v>173</v>
      </c>
      <c r="E17" s="27" t="s">
        <v>167</v>
      </c>
    </row>
    <row r="18">
      <c r="A18" s="1" t="s">
        <v>165</v>
      </c>
      <c r="B18" s="1">
        <v>3</v>
      </c>
      <c r="C18" s="26" t="s">
        <v>178</v>
      </c>
      <c r="D18" t="s">
        <v>167</v>
      </c>
      <c r="E18" s="27" t="s">
        <v>193</v>
      </c>
      <c r="F18" s="28" t="s">
        <v>192</v>
      </c>
      <c r="G18" s="29">
        <v>110</v>
      </c>
      <c r="H18" s="28">
        <v>0</v>
      </c>
      <c r="I18" s="30">
        <f>ROUND(G18*H18,P4)</f>
        <v>0</v>
      </c>
      <c r="L18" s="31">
        <v>0</v>
      </c>
      <c r="M18" s="24">
        <f>ROUND(G18*L18,P4)</f>
        <v>0</v>
      </c>
      <c r="N18" s="25" t="s">
        <v>170</v>
      </c>
      <c r="O18" s="32">
        <f>M18*AA18</f>
        <v>0</v>
      </c>
      <c r="P18" s="1">
        <v>3</v>
      </c>
      <c r="AA18" s="1">
        <f>IF(P18=1,$O$3,IF(P18=2,$O$4,$O$5))</f>
        <v>0</v>
      </c>
    </row>
    <row r="19">
      <c r="A19" s="1" t="s">
        <v>171</v>
      </c>
      <c r="E19" s="27" t="s">
        <v>193</v>
      </c>
    </row>
    <row r="20">
      <c r="A20" s="1" t="s">
        <v>172</v>
      </c>
    </row>
    <row r="21">
      <c r="A21" s="1" t="s">
        <v>173</v>
      </c>
      <c r="E21" s="27" t="s">
        <v>167</v>
      </c>
    </row>
    <row r="22">
      <c r="A22" s="1" t="s">
        <v>162</v>
      </c>
      <c r="C22" s="22" t="s">
        <v>176</v>
      </c>
      <c r="E22" s="23" t="s">
        <v>177</v>
      </c>
      <c r="L22" s="24">
        <f>SUMIFS(L23:L26,A23:A26,"P")</f>
        <v>0</v>
      </c>
      <c r="M22" s="24">
        <f>SUMIFS(M23:M26,A23:A26,"P")</f>
        <v>0</v>
      </c>
      <c r="N22" s="25"/>
    </row>
    <row r="23">
      <c r="A23" s="1" t="s">
        <v>165</v>
      </c>
      <c r="B23" s="1">
        <v>4</v>
      </c>
      <c r="C23" s="26" t="s">
        <v>194</v>
      </c>
      <c r="D23" t="s">
        <v>167</v>
      </c>
      <c r="E23" s="27" t="s">
        <v>195</v>
      </c>
      <c r="F23" s="28" t="s">
        <v>169</v>
      </c>
      <c r="G23" s="29">
        <v>1</v>
      </c>
      <c r="H23" s="28">
        <v>0</v>
      </c>
      <c r="I23" s="30">
        <f>ROUND(G23*H23,P4)</f>
        <v>0</v>
      </c>
      <c r="L23" s="31">
        <v>0</v>
      </c>
      <c r="M23" s="24">
        <f>ROUND(G23*L23,P4)</f>
        <v>0</v>
      </c>
      <c r="N23" s="25" t="s">
        <v>170</v>
      </c>
      <c r="O23" s="32">
        <f>M23*AA23</f>
        <v>0</v>
      </c>
      <c r="P23" s="1">
        <v>3</v>
      </c>
      <c r="AA23" s="1">
        <f>IF(P23=1,$O$3,IF(P23=2,$O$4,$O$5))</f>
        <v>0</v>
      </c>
    </row>
    <row r="24">
      <c r="A24" s="1" t="s">
        <v>171</v>
      </c>
      <c r="E24" s="27" t="s">
        <v>195</v>
      </c>
    </row>
    <row r="25">
      <c r="A25" s="1" t="s">
        <v>172</v>
      </c>
    </row>
    <row r="26">
      <c r="A26" s="1" t="s">
        <v>173</v>
      </c>
      <c r="E26" s="27" t="s">
        <v>167</v>
      </c>
    </row>
  </sheetData>
  <sheetProtection sheet="1" objects="1" scenarios="1" spinCount="100000" saltValue="Ivzfud6X4A5cnlt+66fhDMuLDa3O7qnqtFhkA2d41ehO21ddq9/1GlbTLjBNtX+6cg5mvO4K+mejB8OnTKthlQ==" hashValue="qjjz5Fgs+2IUqLI39YBC7mGFt3aZtSvEqVlBZwLNHIQILR+ZRLqmKbvrXy/SoB4eoL8GfiUYfGGIJcs7ygzg8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COUNTIFS(L8:L190,"=0",A8:A190,"P")+COUNTIFS(L8:L190,"",A8:A190,"P")+SUM(Q8:Q190)</f>
        <v>0</v>
      </c>
    </row>
    <row r="8">
      <c r="A8" s="1" t="s">
        <v>160</v>
      </c>
      <c r="C8" s="22" t="s">
        <v>3610</v>
      </c>
      <c r="E8" s="23" t="s">
        <v>91</v>
      </c>
      <c r="L8" s="24">
        <f>L9+L50+L99+L108+L129+L150+L167+L172+L185</f>
        <v>0</v>
      </c>
      <c r="M8" s="24">
        <f>M9+M50+M99+M108+M129+M150+M167+M172+M185</f>
        <v>0</v>
      </c>
      <c r="N8" s="25"/>
    </row>
    <row r="9">
      <c r="A9" s="1" t="s">
        <v>162</v>
      </c>
      <c r="C9" s="22" t="s">
        <v>394</v>
      </c>
      <c r="E9" s="23" t="s">
        <v>421</v>
      </c>
      <c r="L9" s="24">
        <f>SUMIFS(L10:L49,A10:A49,"P")</f>
        <v>0</v>
      </c>
      <c r="M9" s="24">
        <f>SUMIFS(M10:M49,A10:A49,"P")</f>
        <v>0</v>
      </c>
      <c r="N9" s="25"/>
    </row>
    <row r="10" ht="25.5">
      <c r="A10" s="1" t="s">
        <v>165</v>
      </c>
      <c r="B10" s="1">
        <v>1</v>
      </c>
      <c r="C10" s="26" t="s">
        <v>2322</v>
      </c>
      <c r="D10" t="s">
        <v>167</v>
      </c>
      <c r="E10" s="27" t="s">
        <v>2323</v>
      </c>
      <c r="F10" s="28" t="s">
        <v>184</v>
      </c>
      <c r="G10" s="29">
        <v>200</v>
      </c>
      <c r="H10" s="28">
        <v>4.0000000000000003E-05</v>
      </c>
      <c r="I10" s="30">
        <f>ROUND(G10*H10,P4)</f>
        <v>0</v>
      </c>
      <c r="L10" s="31">
        <v>0</v>
      </c>
      <c r="M10" s="24">
        <f>ROUND(G10*L10,P4)</f>
        <v>0</v>
      </c>
      <c r="N10" s="25" t="s">
        <v>185</v>
      </c>
      <c r="O10" s="32">
        <f>M10*AA10</f>
        <v>0</v>
      </c>
      <c r="P10" s="1">
        <v>3</v>
      </c>
      <c r="AA10" s="1">
        <f>IF(P10=1,$O$3,IF(P10=2,$O$4,$O$5))</f>
        <v>0</v>
      </c>
    </row>
    <row r="11" ht="25.5">
      <c r="A11" s="1" t="s">
        <v>171</v>
      </c>
      <c r="E11" s="27" t="s">
        <v>2323</v>
      </c>
    </row>
    <row r="12">
      <c r="A12" s="1" t="s">
        <v>172</v>
      </c>
    </row>
    <row r="13">
      <c r="A13" s="1" t="s">
        <v>173</v>
      </c>
      <c r="E13" s="27" t="s">
        <v>167</v>
      </c>
    </row>
    <row r="14" ht="25.5">
      <c r="A14" s="1" t="s">
        <v>165</v>
      </c>
      <c r="B14" s="1">
        <v>2</v>
      </c>
      <c r="C14" s="26" t="s">
        <v>2324</v>
      </c>
      <c r="D14" t="s">
        <v>167</v>
      </c>
      <c r="E14" s="27" t="s">
        <v>2325</v>
      </c>
      <c r="F14" s="28" t="s">
        <v>2326</v>
      </c>
      <c r="G14" s="29">
        <v>20</v>
      </c>
      <c r="H14" s="28">
        <v>0</v>
      </c>
      <c r="I14" s="30">
        <f>ROUND(G14*H14,P4)</f>
        <v>0</v>
      </c>
      <c r="L14" s="31">
        <v>0</v>
      </c>
      <c r="M14" s="24">
        <f>ROUND(G14*L14,P4)</f>
        <v>0</v>
      </c>
      <c r="N14" s="25" t="s">
        <v>185</v>
      </c>
      <c r="O14" s="32">
        <f>M14*AA14</f>
        <v>0</v>
      </c>
      <c r="P14" s="1">
        <v>3</v>
      </c>
      <c r="AA14" s="1">
        <f>IF(P14=1,$O$3,IF(P14=2,$O$4,$O$5))</f>
        <v>0</v>
      </c>
    </row>
    <row r="15" ht="25.5">
      <c r="A15" s="1" t="s">
        <v>171</v>
      </c>
      <c r="E15" s="27" t="s">
        <v>2325</v>
      </c>
    </row>
    <row r="16">
      <c r="A16" s="1" t="s">
        <v>172</v>
      </c>
    </row>
    <row r="17">
      <c r="A17" s="1" t="s">
        <v>173</v>
      </c>
      <c r="E17" s="27" t="s">
        <v>167</v>
      </c>
    </row>
    <row r="18" ht="25.5">
      <c r="A18" s="1" t="s">
        <v>165</v>
      </c>
      <c r="B18" s="1">
        <v>3</v>
      </c>
      <c r="C18" s="26" t="s">
        <v>2327</v>
      </c>
      <c r="D18" t="s">
        <v>167</v>
      </c>
      <c r="E18" s="27" t="s">
        <v>2328</v>
      </c>
      <c r="F18" s="28" t="s">
        <v>424</v>
      </c>
      <c r="G18" s="29">
        <v>250.52000000000001</v>
      </c>
      <c r="H18" s="28">
        <v>0</v>
      </c>
      <c r="I18" s="30">
        <f>ROUND(G18*H18,P4)</f>
        <v>0</v>
      </c>
      <c r="L18" s="31">
        <v>0</v>
      </c>
      <c r="M18" s="24">
        <f>ROUND(G18*L18,P4)</f>
        <v>0</v>
      </c>
      <c r="N18" s="25" t="s">
        <v>185</v>
      </c>
      <c r="O18" s="32">
        <f>M18*AA18</f>
        <v>0</v>
      </c>
      <c r="P18" s="1">
        <v>3</v>
      </c>
      <c r="AA18" s="1">
        <f>IF(P18=1,$O$3,IF(P18=2,$O$4,$O$5))</f>
        <v>0</v>
      </c>
    </row>
    <row r="19" ht="25.5">
      <c r="A19" s="1" t="s">
        <v>171</v>
      </c>
      <c r="E19" s="27" t="s">
        <v>2328</v>
      </c>
    </row>
    <row r="20" ht="63.75">
      <c r="A20" s="1" t="s">
        <v>172</v>
      </c>
      <c r="E20" s="33" t="s">
        <v>3611</v>
      </c>
    </row>
    <row r="21">
      <c r="A21" s="1" t="s">
        <v>173</v>
      </c>
      <c r="E21" s="27" t="s">
        <v>167</v>
      </c>
    </row>
    <row r="22" ht="25.5">
      <c r="A22" s="1" t="s">
        <v>165</v>
      </c>
      <c r="B22" s="1">
        <v>4</v>
      </c>
      <c r="C22" s="26" t="s">
        <v>606</v>
      </c>
      <c r="D22" t="s">
        <v>167</v>
      </c>
      <c r="E22" s="27" t="s">
        <v>607</v>
      </c>
      <c r="F22" s="28" t="s">
        <v>424</v>
      </c>
      <c r="G22" s="29">
        <v>250.52000000000001</v>
      </c>
      <c r="H22" s="28">
        <v>0</v>
      </c>
      <c r="I22" s="30">
        <f>ROUND(G22*H22,P4)</f>
        <v>0</v>
      </c>
      <c r="L22" s="31">
        <v>0</v>
      </c>
      <c r="M22" s="24">
        <f>ROUND(G22*L22,P4)</f>
        <v>0</v>
      </c>
      <c r="N22" s="25" t="s">
        <v>185</v>
      </c>
      <c r="O22" s="32">
        <f>M22*AA22</f>
        <v>0</v>
      </c>
      <c r="P22" s="1">
        <v>3</v>
      </c>
      <c r="AA22" s="1">
        <f>IF(P22=1,$O$3,IF(P22=2,$O$4,$O$5))</f>
        <v>0</v>
      </c>
    </row>
    <row r="23" ht="38.25">
      <c r="A23" s="1" t="s">
        <v>171</v>
      </c>
      <c r="E23" s="27" t="s">
        <v>608</v>
      </c>
    </row>
    <row r="24" ht="38.25">
      <c r="A24" s="1" t="s">
        <v>172</v>
      </c>
      <c r="E24" s="33" t="s">
        <v>3612</v>
      </c>
    </row>
    <row r="25">
      <c r="A25" s="1" t="s">
        <v>173</v>
      </c>
      <c r="E25" s="27" t="s">
        <v>167</v>
      </c>
    </row>
    <row r="26" ht="25.5">
      <c r="A26" s="1" t="s">
        <v>165</v>
      </c>
      <c r="B26" s="1">
        <v>5</v>
      </c>
      <c r="C26" s="26" t="s">
        <v>610</v>
      </c>
      <c r="D26" t="s">
        <v>167</v>
      </c>
      <c r="E26" s="27" t="s">
        <v>607</v>
      </c>
      <c r="F26" s="28" t="s">
        <v>424</v>
      </c>
      <c r="G26" s="29">
        <v>2505.1999999999998</v>
      </c>
      <c r="H26" s="28">
        <v>0</v>
      </c>
      <c r="I26" s="30">
        <f>ROUND(G26*H26,P4)</f>
        <v>0</v>
      </c>
      <c r="L26" s="31">
        <v>0</v>
      </c>
      <c r="M26" s="24">
        <f>ROUND(G26*L26,P4)</f>
        <v>0</v>
      </c>
      <c r="N26" s="25" t="s">
        <v>185</v>
      </c>
      <c r="O26" s="32">
        <f>M26*AA26</f>
        <v>0</v>
      </c>
      <c r="P26" s="1">
        <v>3</v>
      </c>
      <c r="AA26" s="1">
        <f>IF(P26=1,$O$3,IF(P26=2,$O$4,$O$5))</f>
        <v>0</v>
      </c>
    </row>
    <row r="27" ht="51">
      <c r="A27" s="1" t="s">
        <v>171</v>
      </c>
      <c r="E27" s="27" t="s">
        <v>611</v>
      </c>
    </row>
    <row r="28" ht="25.5">
      <c r="A28" s="1" t="s">
        <v>172</v>
      </c>
      <c r="E28" s="33" t="s">
        <v>3613</v>
      </c>
    </row>
    <row r="29">
      <c r="A29" s="1" t="s">
        <v>173</v>
      </c>
      <c r="E29" s="27" t="s">
        <v>167</v>
      </c>
    </row>
    <row r="30" ht="25.5">
      <c r="A30" s="1" t="s">
        <v>165</v>
      </c>
      <c r="B30" s="1">
        <v>7</v>
      </c>
      <c r="C30" s="26" t="s">
        <v>613</v>
      </c>
      <c r="D30" t="s">
        <v>614</v>
      </c>
      <c r="E30" s="27" t="s">
        <v>615</v>
      </c>
      <c r="F30" s="28" t="s">
        <v>432</v>
      </c>
      <c r="G30" s="29">
        <v>425.88400000000001</v>
      </c>
      <c r="H30" s="28">
        <v>0</v>
      </c>
      <c r="I30" s="30">
        <f>ROUND(G30*H30,P4)</f>
        <v>0</v>
      </c>
      <c r="L30" s="31">
        <v>0</v>
      </c>
      <c r="M30" s="24">
        <f>ROUND(G30*L30,P4)</f>
        <v>0</v>
      </c>
      <c r="N30" s="25" t="s">
        <v>185</v>
      </c>
      <c r="O30" s="32">
        <f>M30*AA30</f>
        <v>0</v>
      </c>
      <c r="P30" s="1">
        <v>3</v>
      </c>
      <c r="AA30" s="1">
        <f>IF(P30=1,$O$3,IF(P30=2,$O$4,$O$5))</f>
        <v>0</v>
      </c>
    </row>
    <row r="31" ht="25.5">
      <c r="A31" s="1" t="s">
        <v>171</v>
      </c>
      <c r="E31" s="27" t="s">
        <v>616</v>
      </c>
    </row>
    <row r="32" ht="25.5">
      <c r="A32" s="1" t="s">
        <v>172</v>
      </c>
      <c r="E32" s="33" t="s">
        <v>3614</v>
      </c>
    </row>
    <row r="33">
      <c r="A33" s="1" t="s">
        <v>173</v>
      </c>
      <c r="E33" s="27" t="s">
        <v>167</v>
      </c>
    </row>
    <row r="34" ht="25.5">
      <c r="A34" s="1" t="s">
        <v>165</v>
      </c>
      <c r="B34" s="1">
        <v>6</v>
      </c>
      <c r="C34" s="26" t="s">
        <v>2333</v>
      </c>
      <c r="D34" t="s">
        <v>167</v>
      </c>
      <c r="E34" s="27" t="s">
        <v>2334</v>
      </c>
      <c r="F34" s="28" t="s">
        <v>424</v>
      </c>
      <c r="G34" s="29">
        <v>250.52000000000001</v>
      </c>
      <c r="H34" s="28">
        <v>0</v>
      </c>
      <c r="I34" s="30">
        <f>ROUND(G34*H34,P4)</f>
        <v>0</v>
      </c>
      <c r="L34" s="31">
        <v>0</v>
      </c>
      <c r="M34" s="24">
        <f>ROUND(G34*L34,P4)</f>
        <v>0</v>
      </c>
      <c r="N34" s="25" t="s">
        <v>185</v>
      </c>
      <c r="O34" s="32">
        <f>M34*AA34</f>
        <v>0</v>
      </c>
      <c r="P34" s="1">
        <v>3</v>
      </c>
      <c r="AA34" s="1">
        <f>IF(P34=1,$O$3,IF(P34=2,$O$4,$O$5))</f>
        <v>0</v>
      </c>
    </row>
    <row r="35" ht="25.5">
      <c r="A35" s="1" t="s">
        <v>171</v>
      </c>
      <c r="E35" s="27" t="s">
        <v>2334</v>
      </c>
    </row>
    <row r="36" ht="25.5">
      <c r="A36" s="1" t="s">
        <v>172</v>
      </c>
      <c r="E36" s="33" t="s">
        <v>3615</v>
      </c>
    </row>
    <row r="37">
      <c r="A37" s="1" t="s">
        <v>173</v>
      </c>
      <c r="E37" s="27" t="s">
        <v>167</v>
      </c>
    </row>
    <row r="38" ht="25.5">
      <c r="A38" s="1" t="s">
        <v>165</v>
      </c>
      <c r="B38" s="1">
        <v>8</v>
      </c>
      <c r="C38" s="26" t="s">
        <v>2336</v>
      </c>
      <c r="D38" t="s">
        <v>167</v>
      </c>
      <c r="E38" s="27" t="s">
        <v>426</v>
      </c>
      <c r="F38" s="28" t="s">
        <v>424</v>
      </c>
      <c r="G38" s="29">
        <v>213.59700000000001</v>
      </c>
      <c r="H38" s="28">
        <v>0</v>
      </c>
      <c r="I38" s="30">
        <f>ROUND(G38*H38,P4)</f>
        <v>0</v>
      </c>
      <c r="L38" s="31">
        <v>0</v>
      </c>
      <c r="M38" s="24">
        <f>ROUND(G38*L38,P4)</f>
        <v>0</v>
      </c>
      <c r="N38" s="25" t="s">
        <v>185</v>
      </c>
      <c r="O38" s="32">
        <f>M38*AA38</f>
        <v>0</v>
      </c>
      <c r="P38" s="1">
        <v>3</v>
      </c>
      <c r="AA38" s="1">
        <f>IF(P38=1,$O$3,IF(P38=2,$O$4,$O$5))</f>
        <v>0</v>
      </c>
    </row>
    <row r="39" ht="25.5">
      <c r="A39" s="1" t="s">
        <v>171</v>
      </c>
      <c r="E39" s="27" t="s">
        <v>426</v>
      </c>
    </row>
    <row r="40" ht="25.5">
      <c r="A40" s="1" t="s">
        <v>172</v>
      </c>
      <c r="E40" s="33" t="s">
        <v>3616</v>
      </c>
    </row>
    <row r="41">
      <c r="A41" s="1" t="s">
        <v>173</v>
      </c>
      <c r="E41" s="27" t="s">
        <v>167</v>
      </c>
    </row>
    <row r="42" ht="25.5">
      <c r="A42" s="1" t="s">
        <v>165</v>
      </c>
      <c r="B42" s="1">
        <v>10</v>
      </c>
      <c r="C42" s="26" t="s">
        <v>2338</v>
      </c>
      <c r="D42" t="s">
        <v>167</v>
      </c>
      <c r="E42" s="27" t="s">
        <v>2339</v>
      </c>
      <c r="F42" s="28" t="s">
        <v>447</v>
      </c>
      <c r="G42" s="29">
        <v>209.59999999999999</v>
      </c>
      <c r="H42" s="28">
        <v>0</v>
      </c>
      <c r="I42" s="30">
        <f>ROUND(G42*H42,P4)</f>
        <v>0</v>
      </c>
      <c r="L42" s="31">
        <v>0</v>
      </c>
      <c r="M42" s="24">
        <f>ROUND(G42*L42,P4)</f>
        <v>0</v>
      </c>
      <c r="N42" s="25" t="s">
        <v>185</v>
      </c>
      <c r="O42" s="32">
        <f>M42*AA42</f>
        <v>0</v>
      </c>
      <c r="P42" s="1">
        <v>3</v>
      </c>
      <c r="AA42" s="1">
        <f>IF(P42=1,$O$3,IF(P42=2,$O$4,$O$5))</f>
        <v>0</v>
      </c>
    </row>
    <row r="43" ht="25.5">
      <c r="A43" s="1" t="s">
        <v>171</v>
      </c>
      <c r="E43" s="27" t="s">
        <v>2339</v>
      </c>
    </row>
    <row r="44" ht="63.75">
      <c r="A44" s="1" t="s">
        <v>172</v>
      </c>
      <c r="E44" s="33" t="s">
        <v>3617</v>
      </c>
    </row>
    <row r="45">
      <c r="A45" s="1" t="s">
        <v>173</v>
      </c>
      <c r="E45" s="27" t="s">
        <v>167</v>
      </c>
    </row>
    <row r="46">
      <c r="A46" s="1" t="s">
        <v>165</v>
      </c>
      <c r="B46" s="1">
        <v>9</v>
      </c>
      <c r="C46" s="26" t="s">
        <v>2341</v>
      </c>
      <c r="D46" t="s">
        <v>167</v>
      </c>
      <c r="E46" s="27" t="s">
        <v>2342</v>
      </c>
      <c r="F46" s="28" t="s">
        <v>432</v>
      </c>
      <c r="G46" s="29">
        <v>448.55399999999997</v>
      </c>
      <c r="H46" s="28">
        <v>1</v>
      </c>
      <c r="I46" s="30">
        <f>ROUND(G46*H46,P4)</f>
        <v>0</v>
      </c>
      <c r="L46" s="31">
        <v>0</v>
      </c>
      <c r="M46" s="24">
        <f>ROUND(G46*L46,P4)</f>
        <v>0</v>
      </c>
      <c r="N46" s="25" t="s">
        <v>185</v>
      </c>
      <c r="O46" s="32">
        <f>M46*AA46</f>
        <v>0</v>
      </c>
      <c r="P46" s="1">
        <v>3</v>
      </c>
      <c r="AA46" s="1">
        <f>IF(P46=1,$O$3,IF(P46=2,$O$4,$O$5))</f>
        <v>0</v>
      </c>
    </row>
    <row r="47">
      <c r="A47" s="1" t="s">
        <v>171</v>
      </c>
      <c r="E47" s="27" t="s">
        <v>2342</v>
      </c>
    </row>
    <row r="48" ht="25.5">
      <c r="A48" s="1" t="s">
        <v>172</v>
      </c>
      <c r="E48" s="33" t="s">
        <v>3618</v>
      </c>
    </row>
    <row r="49">
      <c r="A49" s="1" t="s">
        <v>173</v>
      </c>
      <c r="E49" s="27" t="s">
        <v>167</v>
      </c>
    </row>
    <row r="50">
      <c r="A50" s="1" t="s">
        <v>162</v>
      </c>
      <c r="C50" s="22" t="s">
        <v>395</v>
      </c>
      <c r="E50" s="23" t="s">
        <v>627</v>
      </c>
      <c r="L50" s="24">
        <f>SUMIFS(L51:L98,A51:A98,"P")</f>
        <v>0</v>
      </c>
      <c r="M50" s="24">
        <f>SUMIFS(M51:M98,A51:A98,"P")</f>
        <v>0</v>
      </c>
      <c r="N50" s="25"/>
    </row>
    <row r="51" ht="25.5">
      <c r="A51" s="1" t="s">
        <v>165</v>
      </c>
      <c r="B51" s="1">
        <v>11</v>
      </c>
      <c r="C51" s="26" t="s">
        <v>2344</v>
      </c>
      <c r="D51" t="s">
        <v>167</v>
      </c>
      <c r="E51" s="27" t="s">
        <v>2345</v>
      </c>
      <c r="F51" s="28" t="s">
        <v>424</v>
      </c>
      <c r="G51" s="29">
        <v>10.35</v>
      </c>
      <c r="H51" s="28">
        <v>2.5018699999999998</v>
      </c>
      <c r="I51" s="30">
        <f>ROUND(G51*H51,P4)</f>
        <v>0</v>
      </c>
      <c r="L51" s="31">
        <v>0</v>
      </c>
      <c r="M51" s="24">
        <f>ROUND(G51*L51,P4)</f>
        <v>0</v>
      </c>
      <c r="N51" s="25" t="s">
        <v>185</v>
      </c>
      <c r="O51" s="32">
        <f>M51*AA51</f>
        <v>0</v>
      </c>
      <c r="P51" s="1">
        <v>3</v>
      </c>
      <c r="AA51" s="1">
        <f>IF(P51=1,$O$3,IF(P51=2,$O$4,$O$5))</f>
        <v>0</v>
      </c>
    </row>
    <row r="52" ht="25.5">
      <c r="A52" s="1" t="s">
        <v>171</v>
      </c>
      <c r="E52" s="27" t="s">
        <v>2345</v>
      </c>
    </row>
    <row r="53" ht="38.25">
      <c r="A53" s="1" t="s">
        <v>172</v>
      </c>
      <c r="E53" s="33" t="s">
        <v>3619</v>
      </c>
    </row>
    <row r="54">
      <c r="A54" s="1" t="s">
        <v>173</v>
      </c>
      <c r="E54" s="27" t="s">
        <v>167</v>
      </c>
    </row>
    <row r="55">
      <c r="A55" s="1" t="s">
        <v>165</v>
      </c>
      <c r="B55" s="1">
        <v>12</v>
      </c>
      <c r="C55" s="26" t="s">
        <v>2110</v>
      </c>
      <c r="D55" t="s">
        <v>167</v>
      </c>
      <c r="E55" s="27" t="s">
        <v>2111</v>
      </c>
      <c r="F55" s="28" t="s">
        <v>447</v>
      </c>
      <c r="G55" s="29">
        <v>232.09999999999999</v>
      </c>
      <c r="H55" s="28">
        <v>0.0026900000000000001</v>
      </c>
      <c r="I55" s="30">
        <f>ROUND(G55*H55,P4)</f>
        <v>0</v>
      </c>
      <c r="L55" s="31">
        <v>0</v>
      </c>
      <c r="M55" s="24">
        <f>ROUND(G55*L55,P4)</f>
        <v>0</v>
      </c>
      <c r="N55" s="25" t="s">
        <v>185</v>
      </c>
      <c r="O55" s="32">
        <f>M55*AA55</f>
        <v>0</v>
      </c>
      <c r="P55" s="1">
        <v>3</v>
      </c>
      <c r="AA55" s="1">
        <f>IF(P55=1,$O$3,IF(P55=2,$O$4,$O$5))</f>
        <v>0</v>
      </c>
    </row>
    <row r="56">
      <c r="A56" s="1" t="s">
        <v>171</v>
      </c>
      <c r="E56" s="27" t="s">
        <v>2111</v>
      </c>
    </row>
    <row r="57" ht="38.25">
      <c r="A57" s="1" t="s">
        <v>172</v>
      </c>
      <c r="E57" s="33" t="s">
        <v>3620</v>
      </c>
    </row>
    <row r="58">
      <c r="A58" s="1" t="s">
        <v>173</v>
      </c>
      <c r="E58" s="27" t="s">
        <v>167</v>
      </c>
    </row>
    <row r="59">
      <c r="A59" s="1" t="s">
        <v>165</v>
      </c>
      <c r="B59" s="1">
        <v>13</v>
      </c>
      <c r="C59" s="26" t="s">
        <v>2113</v>
      </c>
      <c r="D59" t="s">
        <v>167</v>
      </c>
      <c r="E59" s="27" t="s">
        <v>2114</v>
      </c>
      <c r="F59" s="28" t="s">
        <v>447</v>
      </c>
      <c r="G59" s="29">
        <v>232.09999999999999</v>
      </c>
      <c r="H59" s="28">
        <v>0</v>
      </c>
      <c r="I59" s="30">
        <f>ROUND(G59*H59,P4)</f>
        <v>0</v>
      </c>
      <c r="L59" s="31">
        <v>0</v>
      </c>
      <c r="M59" s="24">
        <f>ROUND(G59*L59,P4)</f>
        <v>0</v>
      </c>
      <c r="N59" s="25" t="s">
        <v>185</v>
      </c>
      <c r="O59" s="32">
        <f>M59*AA59</f>
        <v>0</v>
      </c>
      <c r="P59" s="1">
        <v>3</v>
      </c>
      <c r="AA59" s="1">
        <f>IF(P59=1,$O$3,IF(P59=2,$O$4,$O$5))</f>
        <v>0</v>
      </c>
    </row>
    <row r="60">
      <c r="A60" s="1" t="s">
        <v>171</v>
      </c>
      <c r="E60" s="27" t="s">
        <v>2114</v>
      </c>
    </row>
    <row r="61">
      <c r="A61" s="1" t="s">
        <v>172</v>
      </c>
    </row>
    <row r="62">
      <c r="A62" s="1" t="s">
        <v>173</v>
      </c>
      <c r="E62" s="27" t="s">
        <v>167</v>
      </c>
    </row>
    <row r="63">
      <c r="A63" s="1" t="s">
        <v>165</v>
      </c>
      <c r="B63" s="1">
        <v>14</v>
      </c>
      <c r="C63" s="26" t="s">
        <v>3621</v>
      </c>
      <c r="D63" t="s">
        <v>167</v>
      </c>
      <c r="E63" s="27" t="s">
        <v>3622</v>
      </c>
      <c r="F63" s="28" t="s">
        <v>432</v>
      </c>
      <c r="G63" s="29">
        <v>0.73499999999999999</v>
      </c>
      <c r="H63" s="28">
        <v>1.06277</v>
      </c>
      <c r="I63" s="30">
        <f>ROUND(G63*H63,P4)</f>
        <v>0</v>
      </c>
      <c r="L63" s="31">
        <v>0</v>
      </c>
      <c r="M63" s="24">
        <f>ROUND(G63*L63,P4)</f>
        <v>0</v>
      </c>
      <c r="N63" s="25" t="s">
        <v>185</v>
      </c>
      <c r="O63" s="32">
        <f>M63*AA63</f>
        <v>0</v>
      </c>
      <c r="P63" s="1">
        <v>3</v>
      </c>
      <c r="AA63" s="1">
        <f>IF(P63=1,$O$3,IF(P63=2,$O$4,$O$5))</f>
        <v>0</v>
      </c>
    </row>
    <row r="64">
      <c r="A64" s="1" t="s">
        <v>171</v>
      </c>
      <c r="E64" s="27" t="s">
        <v>3622</v>
      </c>
    </row>
    <row r="65" ht="38.25">
      <c r="A65" s="1" t="s">
        <v>172</v>
      </c>
      <c r="E65" s="33" t="s">
        <v>3623</v>
      </c>
    </row>
    <row r="66">
      <c r="A66" s="1" t="s">
        <v>173</v>
      </c>
      <c r="E66" s="27" t="s">
        <v>167</v>
      </c>
    </row>
    <row r="67">
      <c r="A67" s="1" t="s">
        <v>165</v>
      </c>
      <c r="B67" s="1">
        <v>15</v>
      </c>
      <c r="C67" s="26" t="s">
        <v>3624</v>
      </c>
      <c r="D67" t="s">
        <v>167</v>
      </c>
      <c r="E67" s="27" t="s">
        <v>3625</v>
      </c>
      <c r="F67" s="28" t="s">
        <v>447</v>
      </c>
      <c r="G67" s="29">
        <v>57.5</v>
      </c>
      <c r="H67" s="28">
        <v>0.0050000000000000001</v>
      </c>
      <c r="I67" s="30">
        <f>ROUND(G67*H67,P4)</f>
        <v>0</v>
      </c>
      <c r="L67" s="31">
        <v>0</v>
      </c>
      <c r="M67" s="24">
        <f>ROUND(G67*L67,P4)</f>
        <v>0</v>
      </c>
      <c r="N67" s="25" t="s">
        <v>170</v>
      </c>
      <c r="O67" s="32">
        <f>M67*AA67</f>
        <v>0</v>
      </c>
      <c r="P67" s="1">
        <v>3</v>
      </c>
      <c r="AA67" s="1">
        <f>IF(P67=1,$O$3,IF(P67=2,$O$4,$O$5))</f>
        <v>0</v>
      </c>
    </row>
    <row r="68">
      <c r="A68" s="1" t="s">
        <v>171</v>
      </c>
      <c r="E68" s="27" t="s">
        <v>3625</v>
      </c>
    </row>
    <row r="69" ht="38.25">
      <c r="A69" s="1" t="s">
        <v>172</v>
      </c>
      <c r="E69" s="33" t="s">
        <v>3626</v>
      </c>
    </row>
    <row r="70">
      <c r="A70" s="1" t="s">
        <v>173</v>
      </c>
      <c r="E70" s="27" t="s">
        <v>167</v>
      </c>
    </row>
    <row r="71" ht="25.5">
      <c r="A71" s="1" t="s">
        <v>165</v>
      </c>
      <c r="B71" s="1">
        <v>16</v>
      </c>
      <c r="C71" s="26" t="s">
        <v>2348</v>
      </c>
      <c r="D71" t="s">
        <v>167</v>
      </c>
      <c r="E71" s="27" t="s">
        <v>2349</v>
      </c>
      <c r="F71" s="28" t="s">
        <v>424</v>
      </c>
      <c r="G71" s="29">
        <v>24.675000000000001</v>
      </c>
      <c r="H71" s="28">
        <v>2.5018699999999998</v>
      </c>
      <c r="I71" s="30">
        <f>ROUND(G71*H71,P4)</f>
        <v>0</v>
      </c>
      <c r="L71" s="31">
        <v>0</v>
      </c>
      <c r="M71" s="24">
        <f>ROUND(G71*L71,P4)</f>
        <v>0</v>
      </c>
      <c r="N71" s="25" t="s">
        <v>185</v>
      </c>
      <c r="O71" s="32">
        <f>M71*AA71</f>
        <v>0</v>
      </c>
      <c r="P71" s="1">
        <v>3</v>
      </c>
      <c r="AA71" s="1">
        <f>IF(P71=1,$O$3,IF(P71=2,$O$4,$O$5))</f>
        <v>0</v>
      </c>
    </row>
    <row r="72" ht="25.5">
      <c r="A72" s="1" t="s">
        <v>171</v>
      </c>
      <c r="E72" s="27" t="s">
        <v>2349</v>
      </c>
    </row>
    <row r="73" ht="76.5">
      <c r="A73" s="1" t="s">
        <v>172</v>
      </c>
      <c r="E73" s="33" t="s">
        <v>3627</v>
      </c>
    </row>
    <row r="74">
      <c r="A74" s="1" t="s">
        <v>173</v>
      </c>
      <c r="E74" s="27" t="s">
        <v>167</v>
      </c>
    </row>
    <row r="75">
      <c r="A75" s="1" t="s">
        <v>165</v>
      </c>
      <c r="B75" s="1">
        <v>17</v>
      </c>
      <c r="C75" s="26" t="s">
        <v>631</v>
      </c>
      <c r="D75" t="s">
        <v>167</v>
      </c>
      <c r="E75" s="27" t="s">
        <v>632</v>
      </c>
      <c r="F75" s="28" t="s">
        <v>447</v>
      </c>
      <c r="G75" s="29">
        <v>59.219999999999999</v>
      </c>
      <c r="H75" s="28">
        <v>0.00264</v>
      </c>
      <c r="I75" s="30">
        <f>ROUND(G75*H75,P4)</f>
        <v>0</v>
      </c>
      <c r="L75" s="31">
        <v>0</v>
      </c>
      <c r="M75" s="24">
        <f>ROUND(G75*L75,P4)</f>
        <v>0</v>
      </c>
      <c r="N75" s="25" t="s">
        <v>185</v>
      </c>
      <c r="O75" s="32">
        <f>M75*AA75</f>
        <v>0</v>
      </c>
      <c r="P75" s="1">
        <v>3</v>
      </c>
      <c r="AA75" s="1">
        <f>IF(P75=1,$O$3,IF(P75=2,$O$4,$O$5))</f>
        <v>0</v>
      </c>
    </row>
    <row r="76">
      <c r="A76" s="1" t="s">
        <v>171</v>
      </c>
      <c r="E76" s="27" t="s">
        <v>632</v>
      </c>
    </row>
    <row r="77" ht="76.5">
      <c r="A77" s="1" t="s">
        <v>172</v>
      </c>
      <c r="E77" s="33" t="s">
        <v>3628</v>
      </c>
    </row>
    <row r="78">
      <c r="A78" s="1" t="s">
        <v>173</v>
      </c>
      <c r="E78" s="27" t="s">
        <v>167</v>
      </c>
    </row>
    <row r="79">
      <c r="A79" s="1" t="s">
        <v>165</v>
      </c>
      <c r="B79" s="1">
        <v>18</v>
      </c>
      <c r="C79" s="26" t="s">
        <v>634</v>
      </c>
      <c r="D79" t="s">
        <v>167</v>
      </c>
      <c r="E79" s="27" t="s">
        <v>635</v>
      </c>
      <c r="F79" s="28" t="s">
        <v>447</v>
      </c>
      <c r="G79" s="29">
        <v>59.219999999999999</v>
      </c>
      <c r="H79" s="28">
        <v>0</v>
      </c>
      <c r="I79" s="30">
        <f>ROUND(G79*H79,P4)</f>
        <v>0</v>
      </c>
      <c r="L79" s="31">
        <v>0</v>
      </c>
      <c r="M79" s="24">
        <f>ROUND(G79*L79,P4)</f>
        <v>0</v>
      </c>
      <c r="N79" s="25" t="s">
        <v>185</v>
      </c>
      <c r="O79" s="32">
        <f>M79*AA79</f>
        <v>0</v>
      </c>
      <c r="P79" s="1">
        <v>3</v>
      </c>
      <c r="AA79" s="1">
        <f>IF(P79=1,$O$3,IF(P79=2,$O$4,$O$5))</f>
        <v>0</v>
      </c>
    </row>
    <row r="80">
      <c r="A80" s="1" t="s">
        <v>171</v>
      </c>
      <c r="E80" s="27" t="s">
        <v>635</v>
      </c>
    </row>
    <row r="81">
      <c r="A81" s="1" t="s">
        <v>172</v>
      </c>
    </row>
    <row r="82">
      <c r="A82" s="1" t="s">
        <v>173</v>
      </c>
      <c r="E82" s="27" t="s">
        <v>167</v>
      </c>
    </row>
    <row r="83" ht="25.5">
      <c r="A83" s="1" t="s">
        <v>165</v>
      </c>
      <c r="B83" s="1">
        <v>19</v>
      </c>
      <c r="C83" s="26" t="s">
        <v>2352</v>
      </c>
      <c r="D83" t="s">
        <v>167</v>
      </c>
      <c r="E83" s="27" t="s">
        <v>2353</v>
      </c>
      <c r="F83" s="28" t="s">
        <v>201</v>
      </c>
      <c r="G83" s="29">
        <v>8</v>
      </c>
      <c r="H83" s="28">
        <v>0.0049800000000000001</v>
      </c>
      <c r="I83" s="30">
        <f>ROUND(G83*H83,P4)</f>
        <v>0</v>
      </c>
      <c r="L83" s="31">
        <v>0</v>
      </c>
      <c r="M83" s="24">
        <f>ROUND(G83*L83,P4)</f>
        <v>0</v>
      </c>
      <c r="N83" s="25" t="s">
        <v>185</v>
      </c>
      <c r="O83" s="32">
        <f>M83*AA83</f>
        <v>0</v>
      </c>
      <c r="P83" s="1">
        <v>3</v>
      </c>
      <c r="AA83" s="1">
        <f>IF(P83=1,$O$3,IF(P83=2,$O$4,$O$5))</f>
        <v>0</v>
      </c>
    </row>
    <row r="84" ht="38.25">
      <c r="A84" s="1" t="s">
        <v>171</v>
      </c>
      <c r="E84" s="27" t="s">
        <v>2354</v>
      </c>
    </row>
    <row r="85">
      <c r="A85" s="1" t="s">
        <v>172</v>
      </c>
    </row>
    <row r="86">
      <c r="A86" s="1" t="s">
        <v>173</v>
      </c>
      <c r="E86" s="27" t="s">
        <v>167</v>
      </c>
    </row>
    <row r="87">
      <c r="A87" s="1" t="s">
        <v>165</v>
      </c>
      <c r="B87" s="1">
        <v>20</v>
      </c>
      <c r="C87" s="26" t="s">
        <v>2355</v>
      </c>
      <c r="D87" t="s">
        <v>167</v>
      </c>
      <c r="E87" s="27" t="s">
        <v>2356</v>
      </c>
      <c r="F87" s="28" t="s">
        <v>432</v>
      </c>
      <c r="G87" s="29">
        <v>1.6100000000000001</v>
      </c>
      <c r="H87" s="28">
        <v>1.0606199999999999</v>
      </c>
      <c r="I87" s="30">
        <f>ROUND(G87*H87,P4)</f>
        <v>0</v>
      </c>
      <c r="L87" s="31">
        <v>0</v>
      </c>
      <c r="M87" s="24">
        <f>ROUND(G87*L87,P4)</f>
        <v>0</v>
      </c>
      <c r="N87" s="25" t="s">
        <v>185</v>
      </c>
      <c r="O87" s="32">
        <f>M87*AA87</f>
        <v>0</v>
      </c>
      <c r="P87" s="1">
        <v>3</v>
      </c>
      <c r="AA87" s="1">
        <f>IF(P87=1,$O$3,IF(P87=2,$O$4,$O$5))</f>
        <v>0</v>
      </c>
    </row>
    <row r="88">
      <c r="A88" s="1" t="s">
        <v>171</v>
      </c>
      <c r="E88" s="27" t="s">
        <v>2356</v>
      </c>
    </row>
    <row r="89" ht="38.25">
      <c r="A89" s="1" t="s">
        <v>172</v>
      </c>
      <c r="E89" s="33" t="s">
        <v>3629</v>
      </c>
    </row>
    <row r="90">
      <c r="A90" s="1" t="s">
        <v>173</v>
      </c>
      <c r="E90" s="27" t="s">
        <v>167</v>
      </c>
    </row>
    <row r="91" ht="25.5">
      <c r="A91" s="1" t="s">
        <v>165</v>
      </c>
      <c r="B91" s="1">
        <v>21</v>
      </c>
      <c r="C91" s="26" t="s">
        <v>2358</v>
      </c>
      <c r="D91" t="s">
        <v>167</v>
      </c>
      <c r="E91" s="27" t="s">
        <v>2359</v>
      </c>
      <c r="F91" s="28" t="s">
        <v>424</v>
      </c>
      <c r="G91" s="29">
        <v>0.064000000000000001</v>
      </c>
      <c r="H91" s="28">
        <v>2.5018699999999998</v>
      </c>
      <c r="I91" s="30">
        <f>ROUND(G91*H91,P4)</f>
        <v>0</v>
      </c>
      <c r="L91" s="31">
        <v>0</v>
      </c>
      <c r="M91" s="24">
        <f>ROUND(G91*L91,P4)</f>
        <v>0</v>
      </c>
      <c r="N91" s="25" t="s">
        <v>185</v>
      </c>
      <c r="O91" s="32">
        <f>M91*AA91</f>
        <v>0</v>
      </c>
      <c r="P91" s="1">
        <v>3</v>
      </c>
      <c r="AA91" s="1">
        <f>IF(P91=1,$O$3,IF(P91=2,$O$4,$O$5))</f>
        <v>0</v>
      </c>
    </row>
    <row r="92" ht="25.5">
      <c r="A92" s="1" t="s">
        <v>171</v>
      </c>
      <c r="E92" s="27" t="s">
        <v>2359</v>
      </c>
    </row>
    <row r="93" ht="25.5">
      <c r="A93" s="1" t="s">
        <v>172</v>
      </c>
      <c r="E93" s="33" t="s">
        <v>3630</v>
      </c>
    </row>
    <row r="94">
      <c r="A94" s="1" t="s">
        <v>173</v>
      </c>
      <c r="E94" s="27" t="s">
        <v>167</v>
      </c>
    </row>
    <row r="95">
      <c r="A95" s="1" t="s">
        <v>165</v>
      </c>
      <c r="B95" s="1">
        <v>22</v>
      </c>
      <c r="C95" s="26" t="s">
        <v>2361</v>
      </c>
      <c r="D95" t="s">
        <v>167</v>
      </c>
      <c r="E95" s="27" t="s">
        <v>2362</v>
      </c>
      <c r="F95" s="28" t="s">
        <v>169</v>
      </c>
      <c r="G95" s="29">
        <v>1</v>
      </c>
      <c r="H95" s="28">
        <v>0</v>
      </c>
      <c r="I95" s="30">
        <f>ROUND(G95*H95,P4)</f>
        <v>0</v>
      </c>
      <c r="L95" s="31">
        <v>0</v>
      </c>
      <c r="M95" s="24">
        <f>ROUND(G95*L95,P4)</f>
        <v>0</v>
      </c>
      <c r="N95" s="25" t="s">
        <v>170</v>
      </c>
      <c r="O95" s="32">
        <f>M95*AA95</f>
        <v>0</v>
      </c>
      <c r="P95" s="1">
        <v>3</v>
      </c>
      <c r="AA95" s="1">
        <f>IF(P95=1,$O$3,IF(P95=2,$O$4,$O$5))</f>
        <v>0</v>
      </c>
    </row>
    <row r="96">
      <c r="A96" s="1" t="s">
        <v>171</v>
      </c>
      <c r="E96" s="27" t="s">
        <v>2362</v>
      </c>
    </row>
    <row r="97">
      <c r="A97" s="1" t="s">
        <v>172</v>
      </c>
    </row>
    <row r="98">
      <c r="A98" s="1" t="s">
        <v>173</v>
      </c>
      <c r="E98" s="27" t="s">
        <v>167</v>
      </c>
    </row>
    <row r="99">
      <c r="A99" s="1" t="s">
        <v>162</v>
      </c>
      <c r="C99" s="22" t="s">
        <v>2122</v>
      </c>
      <c r="E99" s="23" t="s">
        <v>2123</v>
      </c>
      <c r="L99" s="24">
        <f>SUMIFS(L100:L107,A100:A107,"P")</f>
        <v>0</v>
      </c>
      <c r="M99" s="24">
        <f>SUMIFS(M100:M107,A100:A107,"P")</f>
        <v>0</v>
      </c>
      <c r="N99" s="25"/>
    </row>
    <row r="100" ht="25.5">
      <c r="A100" s="1" t="s">
        <v>165</v>
      </c>
      <c r="B100" s="1">
        <v>42</v>
      </c>
      <c r="C100" s="26" t="s">
        <v>2124</v>
      </c>
      <c r="D100" t="s">
        <v>167</v>
      </c>
      <c r="E100" s="27" t="s">
        <v>2125</v>
      </c>
      <c r="F100" s="28" t="s">
        <v>192</v>
      </c>
      <c r="G100" s="29">
        <v>90</v>
      </c>
      <c r="H100" s="28">
        <v>0</v>
      </c>
      <c r="I100" s="30">
        <f>ROUND(G100*H100,P4)</f>
        <v>0</v>
      </c>
      <c r="L100" s="31">
        <v>0</v>
      </c>
      <c r="M100" s="24">
        <f>ROUND(G100*L100,P4)</f>
        <v>0</v>
      </c>
      <c r="N100" s="25" t="s">
        <v>185</v>
      </c>
      <c r="O100" s="32">
        <f>M100*AA100</f>
        <v>0</v>
      </c>
      <c r="P100" s="1">
        <v>3</v>
      </c>
      <c r="AA100" s="1">
        <f>IF(P100=1,$O$3,IF(P100=2,$O$4,$O$5))</f>
        <v>0</v>
      </c>
    </row>
    <row r="101" ht="25.5">
      <c r="A101" s="1" t="s">
        <v>171</v>
      </c>
      <c r="E101" s="27" t="s">
        <v>2125</v>
      </c>
    </row>
    <row r="102">
      <c r="A102" s="1" t="s">
        <v>172</v>
      </c>
    </row>
    <row r="103">
      <c r="A103" s="1" t="s">
        <v>173</v>
      </c>
      <c r="E103" s="27" t="s">
        <v>167</v>
      </c>
    </row>
    <row r="104">
      <c r="A104" s="1" t="s">
        <v>165</v>
      </c>
      <c r="B104" s="1">
        <v>43</v>
      </c>
      <c r="C104" s="26" t="s">
        <v>2126</v>
      </c>
      <c r="D104" t="s">
        <v>167</v>
      </c>
      <c r="E104" s="27" t="s">
        <v>2127</v>
      </c>
      <c r="F104" s="28" t="s">
        <v>331</v>
      </c>
      <c r="G104" s="29">
        <v>108.90000000000001</v>
      </c>
      <c r="H104" s="28">
        <v>0.001</v>
      </c>
      <c r="I104" s="30">
        <f>ROUND(G104*H104,P4)</f>
        <v>0</v>
      </c>
      <c r="L104" s="31">
        <v>0</v>
      </c>
      <c r="M104" s="24">
        <f>ROUND(G104*L104,P4)</f>
        <v>0</v>
      </c>
      <c r="N104" s="25" t="s">
        <v>185</v>
      </c>
      <c r="O104" s="32">
        <f>M104*AA104</f>
        <v>0</v>
      </c>
      <c r="P104" s="1">
        <v>3</v>
      </c>
      <c r="AA104" s="1">
        <f>IF(P104=1,$O$3,IF(P104=2,$O$4,$O$5))</f>
        <v>0</v>
      </c>
    </row>
    <row r="105">
      <c r="A105" s="1" t="s">
        <v>171</v>
      </c>
      <c r="E105" s="27" t="s">
        <v>2127</v>
      </c>
    </row>
    <row r="106" ht="25.5">
      <c r="A106" s="1" t="s">
        <v>172</v>
      </c>
      <c r="E106" s="33" t="s">
        <v>3631</v>
      </c>
    </row>
    <row r="107">
      <c r="A107" s="1" t="s">
        <v>173</v>
      </c>
      <c r="E107" s="27" t="s">
        <v>167</v>
      </c>
    </row>
    <row r="108">
      <c r="A108" s="1" t="s">
        <v>162</v>
      </c>
      <c r="C108" s="22" t="s">
        <v>567</v>
      </c>
      <c r="E108" s="23" t="s">
        <v>700</v>
      </c>
      <c r="L108" s="24">
        <f>SUMIFS(L109:L128,A109:A128,"P")</f>
        <v>0</v>
      </c>
      <c r="M108" s="24">
        <f>SUMIFS(M109:M128,A109:A128,"P")</f>
        <v>0</v>
      </c>
      <c r="N108" s="25"/>
    </row>
    <row r="109" ht="25.5">
      <c r="A109" s="1" t="s">
        <v>165</v>
      </c>
      <c r="B109" s="1">
        <v>23</v>
      </c>
      <c r="C109" s="26" t="s">
        <v>3632</v>
      </c>
      <c r="D109" t="s">
        <v>167</v>
      </c>
      <c r="E109" s="27" t="s">
        <v>3633</v>
      </c>
      <c r="F109" s="28" t="s">
        <v>447</v>
      </c>
      <c r="G109" s="29">
        <v>23.84</v>
      </c>
      <c r="H109" s="28">
        <v>0.0043800000000000002</v>
      </c>
      <c r="I109" s="30">
        <f>ROUND(G109*H109,P4)</f>
        <v>0</v>
      </c>
      <c r="L109" s="31">
        <v>0</v>
      </c>
      <c r="M109" s="24">
        <f>ROUND(G109*L109,P4)</f>
        <v>0</v>
      </c>
      <c r="N109" s="25" t="s">
        <v>185</v>
      </c>
      <c r="O109" s="32">
        <f>M109*AA109</f>
        <v>0</v>
      </c>
      <c r="P109" s="1">
        <v>3</v>
      </c>
      <c r="AA109" s="1">
        <f>IF(P109=1,$O$3,IF(P109=2,$O$4,$O$5))</f>
        <v>0</v>
      </c>
    </row>
    <row r="110" ht="25.5">
      <c r="A110" s="1" t="s">
        <v>171</v>
      </c>
      <c r="E110" s="27" t="s">
        <v>3633</v>
      </c>
    </row>
    <row r="111" ht="38.25">
      <c r="A111" s="1" t="s">
        <v>172</v>
      </c>
      <c r="E111" s="33" t="s">
        <v>3634</v>
      </c>
    </row>
    <row r="112">
      <c r="A112" s="1" t="s">
        <v>173</v>
      </c>
      <c r="E112" s="27" t="s">
        <v>167</v>
      </c>
    </row>
    <row r="113">
      <c r="A113" s="1" t="s">
        <v>165</v>
      </c>
      <c r="B113" s="1">
        <v>24</v>
      </c>
      <c r="C113" s="26" t="s">
        <v>769</v>
      </c>
      <c r="D113" t="s">
        <v>167</v>
      </c>
      <c r="E113" s="27" t="s">
        <v>770</v>
      </c>
      <c r="F113" s="28" t="s">
        <v>447</v>
      </c>
      <c r="G113" s="29">
        <v>23.84</v>
      </c>
      <c r="H113" s="28">
        <v>0.00029999999999999997</v>
      </c>
      <c r="I113" s="30">
        <f>ROUND(G113*H113,P4)</f>
        <v>0</v>
      </c>
      <c r="L113" s="31">
        <v>0</v>
      </c>
      <c r="M113" s="24">
        <f>ROUND(G113*L113,P4)</f>
        <v>0</v>
      </c>
      <c r="N113" s="25" t="s">
        <v>185</v>
      </c>
      <c r="O113" s="32">
        <f>M113*AA113</f>
        <v>0</v>
      </c>
      <c r="P113" s="1">
        <v>3</v>
      </c>
      <c r="AA113" s="1">
        <f>IF(P113=1,$O$3,IF(P113=2,$O$4,$O$5))</f>
        <v>0</v>
      </c>
    </row>
    <row r="114">
      <c r="A114" s="1" t="s">
        <v>171</v>
      </c>
      <c r="E114" s="27" t="s">
        <v>770</v>
      </c>
    </row>
    <row r="115" ht="51">
      <c r="A115" s="1" t="s">
        <v>172</v>
      </c>
      <c r="E115" s="33" t="s">
        <v>3635</v>
      </c>
    </row>
    <row r="116">
      <c r="A116" s="1" t="s">
        <v>173</v>
      </c>
      <c r="E116" s="27" t="s">
        <v>167</v>
      </c>
    </row>
    <row r="117" ht="25.5">
      <c r="A117" s="1" t="s">
        <v>165</v>
      </c>
      <c r="B117" s="1">
        <v>25</v>
      </c>
      <c r="C117" s="26" t="s">
        <v>792</v>
      </c>
      <c r="D117" t="s">
        <v>167</v>
      </c>
      <c r="E117" s="27" t="s">
        <v>793</v>
      </c>
      <c r="F117" s="28" t="s">
        <v>447</v>
      </c>
      <c r="G117" s="29">
        <v>23.84</v>
      </c>
      <c r="H117" s="28">
        <v>0.0057000000000000002</v>
      </c>
      <c r="I117" s="30">
        <f>ROUND(G117*H117,P4)</f>
        <v>0</v>
      </c>
      <c r="L117" s="31">
        <v>0</v>
      </c>
      <c r="M117" s="24">
        <f>ROUND(G117*L117,P4)</f>
        <v>0</v>
      </c>
      <c r="N117" s="25" t="s">
        <v>185</v>
      </c>
      <c r="O117" s="32">
        <f>M117*AA117</f>
        <v>0</v>
      </c>
      <c r="P117" s="1">
        <v>3</v>
      </c>
      <c r="AA117" s="1">
        <f>IF(P117=1,$O$3,IF(P117=2,$O$4,$O$5))</f>
        <v>0</v>
      </c>
    </row>
    <row r="118" ht="25.5">
      <c r="A118" s="1" t="s">
        <v>171</v>
      </c>
      <c r="E118" s="27" t="s">
        <v>793</v>
      </c>
    </row>
    <row r="119" ht="51">
      <c r="A119" s="1" t="s">
        <v>172</v>
      </c>
      <c r="E119" s="33" t="s">
        <v>3635</v>
      </c>
    </row>
    <row r="120">
      <c r="A120" s="1" t="s">
        <v>173</v>
      </c>
      <c r="E120" s="27" t="s">
        <v>167</v>
      </c>
    </row>
    <row r="121" ht="25.5">
      <c r="A121" s="1" t="s">
        <v>165</v>
      </c>
      <c r="B121" s="1">
        <v>26</v>
      </c>
      <c r="C121" s="26" t="s">
        <v>809</v>
      </c>
      <c r="D121" t="s">
        <v>167</v>
      </c>
      <c r="E121" s="27" t="s">
        <v>810</v>
      </c>
      <c r="F121" s="28" t="s">
        <v>424</v>
      </c>
      <c r="G121" s="29">
        <v>5.1639999999999997</v>
      </c>
      <c r="H121" s="28">
        <v>2.3010199999999998</v>
      </c>
      <c r="I121" s="30">
        <f>ROUND(G121*H121,P4)</f>
        <v>0</v>
      </c>
      <c r="L121" s="31">
        <v>0</v>
      </c>
      <c r="M121" s="24">
        <f>ROUND(G121*L121,P4)</f>
        <v>0</v>
      </c>
      <c r="N121" s="25" t="s">
        <v>185</v>
      </c>
      <c r="O121" s="32">
        <f>M121*AA121</f>
        <v>0</v>
      </c>
      <c r="P121" s="1">
        <v>3</v>
      </c>
      <c r="AA121" s="1">
        <f>IF(P121=1,$O$3,IF(P121=2,$O$4,$O$5))</f>
        <v>0</v>
      </c>
    </row>
    <row r="122" ht="25.5">
      <c r="A122" s="1" t="s">
        <v>171</v>
      </c>
      <c r="E122" s="27" t="s">
        <v>810</v>
      </c>
    </row>
    <row r="123" ht="114.75">
      <c r="A123" s="1" t="s">
        <v>172</v>
      </c>
      <c r="E123" s="33" t="s">
        <v>3636</v>
      </c>
    </row>
    <row r="124">
      <c r="A124" s="1" t="s">
        <v>173</v>
      </c>
      <c r="E124" s="27" t="s">
        <v>167</v>
      </c>
    </row>
    <row r="125" ht="25.5">
      <c r="A125" s="1" t="s">
        <v>165</v>
      </c>
      <c r="B125" s="1">
        <v>27</v>
      </c>
      <c r="C125" s="26" t="s">
        <v>2365</v>
      </c>
      <c r="D125" t="s">
        <v>167</v>
      </c>
      <c r="E125" s="27" t="s">
        <v>2366</v>
      </c>
      <c r="F125" s="28" t="s">
        <v>447</v>
      </c>
      <c r="G125" s="29">
        <v>3.2000000000000002</v>
      </c>
      <c r="H125" s="28">
        <v>0.040000000000000001</v>
      </c>
      <c r="I125" s="30">
        <f>ROUND(G125*H125,P4)</f>
        <v>0</v>
      </c>
      <c r="L125" s="31">
        <v>0</v>
      </c>
      <c r="M125" s="24">
        <f>ROUND(G125*L125,P4)</f>
        <v>0</v>
      </c>
      <c r="N125" s="25" t="s">
        <v>185</v>
      </c>
      <c r="O125" s="32">
        <f>M125*AA125</f>
        <v>0</v>
      </c>
      <c r="P125" s="1">
        <v>3</v>
      </c>
      <c r="AA125" s="1">
        <f>IF(P125=1,$O$3,IF(P125=2,$O$4,$O$5))</f>
        <v>0</v>
      </c>
    </row>
    <row r="126" ht="25.5">
      <c r="A126" s="1" t="s">
        <v>171</v>
      </c>
      <c r="E126" s="27" t="s">
        <v>2366</v>
      </c>
    </row>
    <row r="127" ht="38.25">
      <c r="A127" s="1" t="s">
        <v>172</v>
      </c>
      <c r="E127" s="33" t="s">
        <v>3637</v>
      </c>
    </row>
    <row r="128">
      <c r="A128" s="1" t="s">
        <v>173</v>
      </c>
      <c r="E128" s="27" t="s">
        <v>167</v>
      </c>
    </row>
    <row r="129">
      <c r="A129" s="1" t="s">
        <v>162</v>
      </c>
      <c r="C129" s="22" t="s">
        <v>852</v>
      </c>
      <c r="E129" s="23" t="s">
        <v>853</v>
      </c>
      <c r="L129" s="24">
        <f>SUMIFS(L130:L149,A130:A149,"P")</f>
        <v>0</v>
      </c>
      <c r="M129" s="24">
        <f>SUMIFS(M130:M149,A130:A149,"P")</f>
        <v>0</v>
      </c>
      <c r="N129" s="25"/>
    </row>
    <row r="130">
      <c r="A130" s="1" t="s">
        <v>165</v>
      </c>
      <c r="B130" s="1">
        <v>35</v>
      </c>
      <c r="C130" s="26" t="s">
        <v>854</v>
      </c>
      <c r="D130" t="s">
        <v>167</v>
      </c>
      <c r="E130" s="27" t="s">
        <v>855</v>
      </c>
      <c r="F130" s="28" t="s">
        <v>856</v>
      </c>
      <c r="G130" s="29">
        <v>128.68299999999999</v>
      </c>
      <c r="H130" s="28">
        <v>0.001</v>
      </c>
      <c r="I130" s="30">
        <f>ROUND(G130*H130,P4)</f>
        <v>0</v>
      </c>
      <c r="L130" s="31">
        <v>0</v>
      </c>
      <c r="M130" s="24">
        <f>ROUND(G130*L130,P4)</f>
        <v>0</v>
      </c>
      <c r="N130" s="25" t="s">
        <v>185</v>
      </c>
      <c r="O130" s="32">
        <f>M130*AA130</f>
        <v>0</v>
      </c>
      <c r="P130" s="1">
        <v>3</v>
      </c>
      <c r="AA130" s="1">
        <f>IF(P130=1,$O$3,IF(P130=2,$O$4,$O$5))</f>
        <v>0</v>
      </c>
    </row>
    <row r="131">
      <c r="A131" s="1" t="s">
        <v>171</v>
      </c>
      <c r="E131" s="27" t="s">
        <v>855</v>
      </c>
    </row>
    <row r="132" ht="38.25">
      <c r="A132" s="1" t="s">
        <v>172</v>
      </c>
      <c r="E132" s="33" t="s">
        <v>3638</v>
      </c>
    </row>
    <row r="133">
      <c r="A133" s="1" t="s">
        <v>173</v>
      </c>
      <c r="E133" s="27" t="s">
        <v>167</v>
      </c>
    </row>
    <row r="134" ht="25.5">
      <c r="A134" s="1" t="s">
        <v>165</v>
      </c>
      <c r="B134" s="1">
        <v>33</v>
      </c>
      <c r="C134" s="26" t="s">
        <v>861</v>
      </c>
      <c r="D134" t="s">
        <v>167</v>
      </c>
      <c r="E134" s="27" t="s">
        <v>862</v>
      </c>
      <c r="F134" s="28" t="s">
        <v>447</v>
      </c>
      <c r="G134" s="29">
        <v>72.760000000000005</v>
      </c>
      <c r="H134" s="28">
        <v>0</v>
      </c>
      <c r="I134" s="30">
        <f>ROUND(G134*H134,P4)</f>
        <v>0</v>
      </c>
      <c r="L134" s="31">
        <v>0</v>
      </c>
      <c r="M134" s="24">
        <f>ROUND(G134*L134,P4)</f>
        <v>0</v>
      </c>
      <c r="N134" s="25" t="s">
        <v>185</v>
      </c>
      <c r="O134" s="32">
        <f>M134*AA134</f>
        <v>0</v>
      </c>
      <c r="P134" s="1">
        <v>3</v>
      </c>
      <c r="AA134" s="1">
        <f>IF(P134=1,$O$3,IF(P134=2,$O$4,$O$5))</f>
        <v>0</v>
      </c>
    </row>
    <row r="135" ht="25.5">
      <c r="A135" s="1" t="s">
        <v>171</v>
      </c>
      <c r="E135" s="27" t="s">
        <v>862</v>
      </c>
    </row>
    <row r="136" ht="102">
      <c r="A136" s="1" t="s">
        <v>172</v>
      </c>
      <c r="E136" s="33" t="s">
        <v>3639</v>
      </c>
    </row>
    <row r="137">
      <c r="A137" s="1" t="s">
        <v>173</v>
      </c>
      <c r="E137" s="27" t="s">
        <v>167</v>
      </c>
    </row>
    <row r="138" ht="25.5">
      <c r="A138" s="1" t="s">
        <v>165</v>
      </c>
      <c r="B138" s="1">
        <v>34</v>
      </c>
      <c r="C138" s="26" t="s">
        <v>863</v>
      </c>
      <c r="D138" t="s">
        <v>167</v>
      </c>
      <c r="E138" s="27" t="s">
        <v>864</v>
      </c>
      <c r="F138" s="28" t="s">
        <v>447</v>
      </c>
      <c r="G138" s="29">
        <v>176.31999999999999</v>
      </c>
      <c r="H138" s="28">
        <v>0</v>
      </c>
      <c r="I138" s="30">
        <f>ROUND(G138*H138,P4)</f>
        <v>0</v>
      </c>
      <c r="L138" s="31">
        <v>0</v>
      </c>
      <c r="M138" s="24">
        <f>ROUND(G138*L138,P4)</f>
        <v>0</v>
      </c>
      <c r="N138" s="25" t="s">
        <v>185</v>
      </c>
      <c r="O138" s="32">
        <f>M138*AA138</f>
        <v>0</v>
      </c>
      <c r="P138" s="1">
        <v>3</v>
      </c>
      <c r="AA138" s="1">
        <f>IF(P138=1,$O$3,IF(P138=2,$O$4,$O$5))</f>
        <v>0</v>
      </c>
    </row>
    <row r="139" ht="25.5">
      <c r="A139" s="1" t="s">
        <v>171</v>
      </c>
      <c r="E139" s="27" t="s">
        <v>864</v>
      </c>
    </row>
    <row r="140" ht="102">
      <c r="A140" s="1" t="s">
        <v>172</v>
      </c>
      <c r="E140" s="33" t="s">
        <v>3640</v>
      </c>
    </row>
    <row r="141">
      <c r="A141" s="1" t="s">
        <v>173</v>
      </c>
      <c r="E141" s="27" t="s">
        <v>167</v>
      </c>
    </row>
    <row r="142" ht="25.5">
      <c r="A142" s="1" t="s">
        <v>165</v>
      </c>
      <c r="B142" s="1">
        <v>36</v>
      </c>
      <c r="C142" s="26" t="s">
        <v>873</v>
      </c>
      <c r="D142" t="s">
        <v>167</v>
      </c>
      <c r="E142" s="27" t="s">
        <v>874</v>
      </c>
      <c r="F142" s="28" t="s">
        <v>432</v>
      </c>
      <c r="G142" s="29">
        <v>0.129</v>
      </c>
      <c r="H142" s="28">
        <v>0</v>
      </c>
      <c r="I142" s="30">
        <f>ROUND(G142*H142,P4)</f>
        <v>0</v>
      </c>
      <c r="L142" s="31">
        <v>0</v>
      </c>
      <c r="M142" s="24">
        <f>ROUND(G142*L142,P4)</f>
        <v>0</v>
      </c>
      <c r="N142" s="25" t="s">
        <v>185</v>
      </c>
      <c r="O142" s="32">
        <f>M142*AA142</f>
        <v>0</v>
      </c>
      <c r="P142" s="1">
        <v>3</v>
      </c>
      <c r="AA142" s="1">
        <f>IF(P142=1,$O$3,IF(P142=2,$O$4,$O$5))</f>
        <v>0</v>
      </c>
    </row>
    <row r="143" ht="38.25">
      <c r="A143" s="1" t="s">
        <v>171</v>
      </c>
      <c r="E143" s="27" t="s">
        <v>875</v>
      </c>
    </row>
    <row r="144">
      <c r="A144" s="1" t="s">
        <v>172</v>
      </c>
    </row>
    <row r="145">
      <c r="A145" s="1" t="s">
        <v>173</v>
      </c>
      <c r="E145" s="27" t="s">
        <v>167</v>
      </c>
    </row>
    <row r="146" ht="38.25">
      <c r="A146" s="1" t="s">
        <v>165</v>
      </c>
      <c r="B146" s="1">
        <v>37</v>
      </c>
      <c r="C146" s="26" t="s">
        <v>876</v>
      </c>
      <c r="D146" t="s">
        <v>167</v>
      </c>
      <c r="E146" s="27" t="s">
        <v>877</v>
      </c>
      <c r="F146" s="28" t="s">
        <v>432</v>
      </c>
      <c r="G146" s="29">
        <v>0.129</v>
      </c>
      <c r="H146" s="28">
        <v>0</v>
      </c>
      <c r="I146" s="30">
        <f>ROUND(G146*H146,P4)</f>
        <v>0</v>
      </c>
      <c r="L146" s="31">
        <v>0</v>
      </c>
      <c r="M146" s="24">
        <f>ROUND(G146*L146,P4)</f>
        <v>0</v>
      </c>
      <c r="N146" s="25" t="s">
        <v>185</v>
      </c>
      <c r="O146" s="32">
        <f>M146*AA146</f>
        <v>0</v>
      </c>
      <c r="P146" s="1">
        <v>3</v>
      </c>
      <c r="AA146" s="1">
        <f>IF(P146=1,$O$3,IF(P146=2,$O$4,$O$5))</f>
        <v>0</v>
      </c>
    </row>
    <row r="147" ht="38.25">
      <c r="A147" s="1" t="s">
        <v>171</v>
      </c>
      <c r="E147" s="27" t="s">
        <v>878</v>
      </c>
    </row>
    <row r="148">
      <c r="A148" s="1" t="s">
        <v>172</v>
      </c>
    </row>
    <row r="149">
      <c r="A149" s="1" t="s">
        <v>173</v>
      </c>
      <c r="E149" s="27" t="s">
        <v>167</v>
      </c>
    </row>
    <row r="150">
      <c r="A150" s="1" t="s">
        <v>162</v>
      </c>
      <c r="C150" s="22" t="s">
        <v>947</v>
      </c>
      <c r="E150" s="23" t="s">
        <v>948</v>
      </c>
      <c r="L150" s="24">
        <f>SUMIFS(L151:L166,A151:A166,"P")</f>
        <v>0</v>
      </c>
      <c r="M150" s="24">
        <f>SUMIFS(M151:M166,A151:A166,"P")</f>
        <v>0</v>
      </c>
      <c r="N150" s="25"/>
    </row>
    <row r="151">
      <c r="A151" s="1" t="s">
        <v>165</v>
      </c>
      <c r="B151" s="1">
        <v>39</v>
      </c>
      <c r="C151" s="26" t="s">
        <v>3641</v>
      </c>
      <c r="D151" t="s">
        <v>167</v>
      </c>
      <c r="E151" s="27" t="s">
        <v>3642</v>
      </c>
      <c r="F151" s="28" t="s">
        <v>447</v>
      </c>
      <c r="G151" s="29">
        <v>60.375</v>
      </c>
      <c r="H151" s="28">
        <v>0.0023</v>
      </c>
      <c r="I151" s="30">
        <f>ROUND(G151*H151,P4)</f>
        <v>0</v>
      </c>
      <c r="L151" s="31">
        <v>0</v>
      </c>
      <c r="M151" s="24">
        <f>ROUND(G151*L151,P4)</f>
        <v>0</v>
      </c>
      <c r="N151" s="25" t="s">
        <v>185</v>
      </c>
      <c r="O151" s="32">
        <f>M151*AA151</f>
        <v>0</v>
      </c>
      <c r="P151" s="1">
        <v>3</v>
      </c>
      <c r="AA151" s="1">
        <f>IF(P151=1,$O$3,IF(P151=2,$O$4,$O$5))</f>
        <v>0</v>
      </c>
    </row>
    <row r="152">
      <c r="A152" s="1" t="s">
        <v>171</v>
      </c>
      <c r="E152" s="27" t="s">
        <v>3642</v>
      </c>
    </row>
    <row r="153" ht="25.5">
      <c r="A153" s="1" t="s">
        <v>172</v>
      </c>
      <c r="E153" s="33" t="s">
        <v>3643</v>
      </c>
    </row>
    <row r="154">
      <c r="A154" s="1" t="s">
        <v>173</v>
      </c>
      <c r="E154" s="27" t="s">
        <v>167</v>
      </c>
    </row>
    <row r="155" ht="25.5">
      <c r="A155" s="1" t="s">
        <v>165</v>
      </c>
      <c r="B155" s="1">
        <v>38</v>
      </c>
      <c r="C155" s="26" t="s">
        <v>2444</v>
      </c>
      <c r="D155" t="s">
        <v>167</v>
      </c>
      <c r="E155" s="27" t="s">
        <v>2445</v>
      </c>
      <c r="F155" s="28" t="s">
        <v>447</v>
      </c>
      <c r="G155" s="29">
        <v>57.5</v>
      </c>
      <c r="H155" s="28">
        <v>0</v>
      </c>
      <c r="I155" s="30">
        <f>ROUND(G155*H155,P4)</f>
        <v>0</v>
      </c>
      <c r="L155" s="31">
        <v>0</v>
      </c>
      <c r="M155" s="24">
        <f>ROUND(G155*L155,P4)</f>
        <v>0</v>
      </c>
      <c r="N155" s="25" t="s">
        <v>185</v>
      </c>
      <c r="O155" s="32">
        <f>M155*AA155</f>
        <v>0</v>
      </c>
      <c r="P155" s="1">
        <v>3</v>
      </c>
      <c r="AA155" s="1">
        <f>IF(P155=1,$O$3,IF(P155=2,$O$4,$O$5))</f>
        <v>0</v>
      </c>
    </row>
    <row r="156" ht="25.5">
      <c r="A156" s="1" t="s">
        <v>171</v>
      </c>
      <c r="E156" s="27" t="s">
        <v>2445</v>
      </c>
    </row>
    <row r="157" ht="38.25">
      <c r="A157" s="1" t="s">
        <v>172</v>
      </c>
      <c r="E157" s="33" t="s">
        <v>3626</v>
      </c>
    </row>
    <row r="158">
      <c r="A158" s="1" t="s">
        <v>173</v>
      </c>
      <c r="E158" s="27" t="s">
        <v>167</v>
      </c>
    </row>
    <row r="159" ht="25.5">
      <c r="A159" s="1" t="s">
        <v>165</v>
      </c>
      <c r="B159" s="1">
        <v>40</v>
      </c>
      <c r="C159" s="26" t="s">
        <v>974</v>
      </c>
      <c r="D159" t="s">
        <v>167</v>
      </c>
      <c r="E159" s="27" t="s">
        <v>975</v>
      </c>
      <c r="F159" s="28" t="s">
        <v>432</v>
      </c>
      <c r="G159" s="29">
        <v>0.13900000000000001</v>
      </c>
      <c r="H159" s="28">
        <v>0</v>
      </c>
      <c r="I159" s="30">
        <f>ROUND(G159*H159,P4)</f>
        <v>0</v>
      </c>
      <c r="L159" s="31">
        <v>0</v>
      </c>
      <c r="M159" s="24">
        <f>ROUND(G159*L159,P4)</f>
        <v>0</v>
      </c>
      <c r="N159" s="25" t="s">
        <v>185</v>
      </c>
      <c r="O159" s="32">
        <f>M159*AA159</f>
        <v>0</v>
      </c>
      <c r="P159" s="1">
        <v>3</v>
      </c>
      <c r="AA159" s="1">
        <f>IF(P159=1,$O$3,IF(P159=2,$O$4,$O$5))</f>
        <v>0</v>
      </c>
    </row>
    <row r="160" ht="25.5">
      <c r="A160" s="1" t="s">
        <v>171</v>
      </c>
      <c r="E160" s="27" t="s">
        <v>975</v>
      </c>
    </row>
    <row r="161">
      <c r="A161" s="1" t="s">
        <v>172</v>
      </c>
    </row>
    <row r="162">
      <c r="A162" s="1" t="s">
        <v>173</v>
      </c>
      <c r="E162" s="27" t="s">
        <v>167</v>
      </c>
    </row>
    <row r="163" ht="25.5">
      <c r="A163" s="1" t="s">
        <v>165</v>
      </c>
      <c r="B163" s="1">
        <v>41</v>
      </c>
      <c r="C163" s="26" t="s">
        <v>976</v>
      </c>
      <c r="D163" t="s">
        <v>167</v>
      </c>
      <c r="E163" s="27" t="s">
        <v>977</v>
      </c>
      <c r="F163" s="28" t="s">
        <v>432</v>
      </c>
      <c r="G163" s="29">
        <v>0.13900000000000001</v>
      </c>
      <c r="H163" s="28">
        <v>0</v>
      </c>
      <c r="I163" s="30">
        <f>ROUND(G163*H163,P4)</f>
        <v>0</v>
      </c>
      <c r="L163" s="31">
        <v>0</v>
      </c>
      <c r="M163" s="24">
        <f>ROUND(G163*L163,P4)</f>
        <v>0</v>
      </c>
      <c r="N163" s="25" t="s">
        <v>185</v>
      </c>
      <c r="O163" s="32">
        <f>M163*AA163</f>
        <v>0</v>
      </c>
      <c r="P163" s="1">
        <v>3</v>
      </c>
      <c r="AA163" s="1">
        <f>IF(P163=1,$O$3,IF(P163=2,$O$4,$O$5))</f>
        <v>0</v>
      </c>
    </row>
    <row r="164" ht="38.25">
      <c r="A164" s="1" t="s">
        <v>171</v>
      </c>
      <c r="E164" s="27" t="s">
        <v>978</v>
      </c>
    </row>
    <row r="165">
      <c r="A165" s="1" t="s">
        <v>172</v>
      </c>
    </row>
    <row r="166">
      <c r="A166" s="1" t="s">
        <v>173</v>
      </c>
      <c r="E166" s="27" t="s">
        <v>167</v>
      </c>
    </row>
    <row r="167">
      <c r="A167" s="1" t="s">
        <v>162</v>
      </c>
      <c r="C167" s="22" t="s">
        <v>1259</v>
      </c>
      <c r="E167" s="23" t="s">
        <v>1260</v>
      </c>
      <c r="L167" s="24">
        <f>SUMIFS(L168:L171,A168:A171,"P")</f>
        <v>0</v>
      </c>
      <c r="M167" s="24">
        <f>SUMIFS(M168:M171,A168:A171,"P")</f>
        <v>0</v>
      </c>
      <c r="N167" s="25"/>
    </row>
    <row r="168">
      <c r="A168" s="1" t="s">
        <v>165</v>
      </c>
      <c r="B168" s="1">
        <v>28</v>
      </c>
      <c r="C168" s="26" t="s">
        <v>1317</v>
      </c>
      <c r="D168" t="s">
        <v>167</v>
      </c>
      <c r="E168" s="27" t="s">
        <v>1318</v>
      </c>
      <c r="F168" s="28" t="s">
        <v>424</v>
      </c>
      <c r="G168" s="29">
        <v>51.520000000000003</v>
      </c>
      <c r="H168" s="28">
        <v>0</v>
      </c>
      <c r="I168" s="30">
        <f>ROUND(G168*H168,P4)</f>
        <v>0</v>
      </c>
      <c r="L168" s="31">
        <v>0</v>
      </c>
      <c r="M168" s="24">
        <f>ROUND(G168*L168,P4)</f>
        <v>0</v>
      </c>
      <c r="N168" s="25" t="s">
        <v>185</v>
      </c>
      <c r="O168" s="32">
        <f>M168*AA168</f>
        <v>0</v>
      </c>
      <c r="P168" s="1">
        <v>3</v>
      </c>
      <c r="AA168" s="1">
        <f>IF(P168=1,$O$3,IF(P168=2,$O$4,$O$5))</f>
        <v>0</v>
      </c>
    </row>
    <row r="169">
      <c r="A169" s="1" t="s">
        <v>171</v>
      </c>
      <c r="E169" s="27" t="s">
        <v>1318</v>
      </c>
    </row>
    <row r="170" ht="38.25">
      <c r="A170" s="1" t="s">
        <v>172</v>
      </c>
      <c r="E170" s="33" t="s">
        <v>3644</v>
      </c>
    </row>
    <row r="171">
      <c r="A171" s="1" t="s">
        <v>173</v>
      </c>
      <c r="E171" s="27" t="s">
        <v>167</v>
      </c>
    </row>
    <row r="172">
      <c r="A172" s="1" t="s">
        <v>162</v>
      </c>
      <c r="C172" s="22" t="s">
        <v>1383</v>
      </c>
      <c r="E172" s="23" t="s">
        <v>1384</v>
      </c>
      <c r="L172" s="24">
        <f>SUMIFS(L173:L184,A173:A184,"P")</f>
        <v>0</v>
      </c>
      <c r="M172" s="24">
        <f>SUMIFS(M173:M184,A173:A184,"P")</f>
        <v>0</v>
      </c>
      <c r="N172" s="25"/>
    </row>
    <row r="173" ht="25.5">
      <c r="A173" s="1" t="s">
        <v>165</v>
      </c>
      <c r="B173" s="1">
        <v>29</v>
      </c>
      <c r="C173" s="26" t="s">
        <v>1387</v>
      </c>
      <c r="D173" t="s">
        <v>167</v>
      </c>
      <c r="E173" s="27" t="s">
        <v>1388</v>
      </c>
      <c r="F173" s="28" t="s">
        <v>432</v>
      </c>
      <c r="G173" s="29">
        <v>113.34399999999999</v>
      </c>
      <c r="H173" s="28">
        <v>0</v>
      </c>
      <c r="I173" s="30">
        <f>ROUND(G173*H173,P4)</f>
        <v>0</v>
      </c>
      <c r="L173" s="31">
        <v>0</v>
      </c>
      <c r="M173" s="24">
        <f>ROUND(G173*L173,P4)</f>
        <v>0</v>
      </c>
      <c r="N173" s="25" t="s">
        <v>185</v>
      </c>
      <c r="O173" s="32">
        <f>M173*AA173</f>
        <v>0</v>
      </c>
      <c r="P173" s="1">
        <v>3</v>
      </c>
      <c r="AA173" s="1">
        <f>IF(P173=1,$O$3,IF(P173=2,$O$4,$O$5))</f>
        <v>0</v>
      </c>
    </row>
    <row r="174" ht="25.5">
      <c r="A174" s="1" t="s">
        <v>171</v>
      </c>
      <c r="E174" s="27" t="s">
        <v>1388</v>
      </c>
    </row>
    <row r="175">
      <c r="A175" s="1" t="s">
        <v>172</v>
      </c>
    </row>
    <row r="176">
      <c r="A176" s="1" t="s">
        <v>173</v>
      </c>
      <c r="E176" s="27" t="s">
        <v>167</v>
      </c>
    </row>
    <row r="177" ht="25.5">
      <c r="A177" s="1" t="s">
        <v>165</v>
      </c>
      <c r="B177" s="1">
        <v>30</v>
      </c>
      <c r="C177" s="26" t="s">
        <v>1389</v>
      </c>
      <c r="D177" t="s">
        <v>167</v>
      </c>
      <c r="E177" s="27" t="s">
        <v>1390</v>
      </c>
      <c r="F177" s="28" t="s">
        <v>432</v>
      </c>
      <c r="G177" s="29">
        <v>2153.5360000000001</v>
      </c>
      <c r="H177" s="28">
        <v>0</v>
      </c>
      <c r="I177" s="30">
        <f>ROUND(G177*H177,P4)</f>
        <v>0</v>
      </c>
      <c r="L177" s="31">
        <v>0</v>
      </c>
      <c r="M177" s="24">
        <f>ROUND(G177*L177,P4)</f>
        <v>0</v>
      </c>
      <c r="N177" s="25" t="s">
        <v>185</v>
      </c>
      <c r="O177" s="32">
        <f>M177*AA177</f>
        <v>0</v>
      </c>
      <c r="P177" s="1">
        <v>3</v>
      </c>
      <c r="AA177" s="1">
        <f>IF(P177=1,$O$3,IF(P177=2,$O$4,$O$5))</f>
        <v>0</v>
      </c>
    </row>
    <row r="178" ht="25.5">
      <c r="A178" s="1" t="s">
        <v>171</v>
      </c>
      <c r="E178" s="27" t="s">
        <v>1390</v>
      </c>
    </row>
    <row r="179">
      <c r="A179" s="1" t="s">
        <v>172</v>
      </c>
      <c r="E179" s="33" t="s">
        <v>3645</v>
      </c>
    </row>
    <row r="180">
      <c r="A180" s="1" t="s">
        <v>173</v>
      </c>
      <c r="E180" s="27" t="s">
        <v>167</v>
      </c>
    </row>
    <row r="181" ht="25.5">
      <c r="A181" s="1" t="s">
        <v>165</v>
      </c>
      <c r="B181" s="1">
        <v>31</v>
      </c>
      <c r="C181" s="26" t="s">
        <v>1397</v>
      </c>
      <c r="D181" t="s">
        <v>1398</v>
      </c>
      <c r="E181" s="27" t="s">
        <v>1399</v>
      </c>
      <c r="F181" s="28" t="s">
        <v>432</v>
      </c>
      <c r="G181" s="29">
        <v>113.34399999999999</v>
      </c>
      <c r="H181" s="28">
        <v>0</v>
      </c>
      <c r="I181" s="30">
        <f>ROUND(G181*H181,P4)</f>
        <v>0</v>
      </c>
      <c r="L181" s="31">
        <v>0</v>
      </c>
      <c r="M181" s="24">
        <f>ROUND(G181*L181,P4)</f>
        <v>0</v>
      </c>
      <c r="N181" s="25" t="s">
        <v>185</v>
      </c>
      <c r="O181" s="32">
        <f>M181*AA181</f>
        <v>0</v>
      </c>
      <c r="P181" s="1">
        <v>3</v>
      </c>
      <c r="AA181" s="1">
        <f>IF(P181=1,$O$3,IF(P181=2,$O$4,$O$5))</f>
        <v>0</v>
      </c>
    </row>
    <row r="182" ht="25.5">
      <c r="A182" s="1" t="s">
        <v>171</v>
      </c>
      <c r="E182" s="27" t="s">
        <v>1400</v>
      </c>
    </row>
    <row r="183">
      <c r="A183" s="1" t="s">
        <v>172</v>
      </c>
    </row>
    <row r="184">
      <c r="A184" s="1" t="s">
        <v>173</v>
      </c>
      <c r="E184" s="27" t="s">
        <v>167</v>
      </c>
    </row>
    <row r="185">
      <c r="A185" s="1" t="s">
        <v>162</v>
      </c>
      <c r="C185" s="22" t="s">
        <v>499</v>
      </c>
      <c r="E185" s="23" t="s">
        <v>500</v>
      </c>
      <c r="L185" s="24">
        <f>SUMIFS(L186:L189,A186:A189,"P")</f>
        <v>0</v>
      </c>
      <c r="M185" s="24">
        <f>SUMIFS(M186:M189,A186:A189,"P")</f>
        <v>0</v>
      </c>
      <c r="N185" s="25"/>
    </row>
    <row r="186" ht="25.5">
      <c r="A186" s="1" t="s">
        <v>165</v>
      </c>
      <c r="B186" s="1">
        <v>32</v>
      </c>
      <c r="C186" s="26" t="s">
        <v>2373</v>
      </c>
      <c r="D186" t="s">
        <v>167</v>
      </c>
      <c r="E186" s="27" t="s">
        <v>2374</v>
      </c>
      <c r="F186" s="28" t="s">
        <v>432</v>
      </c>
      <c r="G186" s="29">
        <v>552.20500000000004</v>
      </c>
      <c r="H186" s="28">
        <v>0</v>
      </c>
      <c r="I186" s="30">
        <f>ROUND(G186*H186,P4)</f>
        <v>0</v>
      </c>
      <c r="L186" s="31">
        <v>0</v>
      </c>
      <c r="M186" s="24">
        <f>ROUND(G186*L186,P4)</f>
        <v>0</v>
      </c>
      <c r="N186" s="25" t="s">
        <v>185</v>
      </c>
      <c r="O186" s="32">
        <f>M186*AA186</f>
        <v>0</v>
      </c>
      <c r="P186" s="1">
        <v>3</v>
      </c>
      <c r="AA186" s="1">
        <f>IF(P186=1,$O$3,IF(P186=2,$O$4,$O$5))</f>
        <v>0</v>
      </c>
    </row>
    <row r="187" ht="38.25">
      <c r="A187" s="1" t="s">
        <v>171</v>
      </c>
      <c r="E187" s="27" t="s">
        <v>2375</v>
      </c>
    </row>
    <row r="188">
      <c r="A188" s="1" t="s">
        <v>172</v>
      </c>
    </row>
    <row r="189">
      <c r="A189" s="1" t="s">
        <v>173</v>
      </c>
      <c r="E189" s="27" t="s">
        <v>167</v>
      </c>
    </row>
  </sheetData>
  <sheetProtection sheet="1" objects="1" scenarios="1" spinCount="100000" saltValue="76Qi1e+p7P3fyi5ztc6+KNCvn9qIWNLQxvtxphlkprX/8o/Ly3DEGQ1f5Kxde/2d3KOgsC5VR5N7PeCTCXNInQ==" hashValue="nGm7O4Gx6env0KjDLsmXwVeH0fcJwMbG+xIFrnCS/6saVHzNmWxb6NS4l7PLTmALwQJsLPrqLLbjRp1oUYa43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COUNTIFS(L8:L80,"=0",A8:A80,"P")+COUNTIFS(L8:L80,"",A8:A80,"P")+SUM(Q8:Q80)</f>
        <v>0</v>
      </c>
    </row>
    <row r="8">
      <c r="A8" s="1" t="s">
        <v>160</v>
      </c>
      <c r="C8" s="22" t="s">
        <v>3646</v>
      </c>
      <c r="E8" s="23" t="s">
        <v>93</v>
      </c>
      <c r="L8" s="24">
        <f>L9+L18+L23+L32+L57+L70+L75</f>
        <v>0</v>
      </c>
      <c r="M8" s="24">
        <f>M9+M18+M23+M32+M57+M70+M75</f>
        <v>0</v>
      </c>
      <c r="N8" s="25"/>
    </row>
    <row r="9">
      <c r="A9" s="1" t="s">
        <v>162</v>
      </c>
      <c r="C9" s="22" t="s">
        <v>556</v>
      </c>
      <c r="E9" s="23" t="s">
        <v>639</v>
      </c>
      <c r="L9" s="24">
        <f>SUMIFS(L10:L17,A10:A17,"P")</f>
        <v>0</v>
      </c>
      <c r="M9" s="24">
        <f>SUMIFS(M10:M17,A10:A17,"P")</f>
        <v>0</v>
      </c>
      <c r="N9" s="25"/>
    </row>
    <row r="10" ht="25.5">
      <c r="A10" s="1" t="s">
        <v>165</v>
      </c>
      <c r="B10" s="1">
        <v>1</v>
      </c>
      <c r="C10" s="26" t="s">
        <v>3647</v>
      </c>
      <c r="D10" t="s">
        <v>167</v>
      </c>
      <c r="E10" s="27" t="s">
        <v>3648</v>
      </c>
      <c r="F10" s="28" t="s">
        <v>432</v>
      </c>
      <c r="G10" s="29">
        <v>12.18</v>
      </c>
      <c r="H10" s="28">
        <v>0</v>
      </c>
      <c r="I10" s="30">
        <f>ROUND(G10*H10,P4)</f>
        <v>0</v>
      </c>
      <c r="L10" s="31">
        <v>0</v>
      </c>
      <c r="M10" s="24">
        <f>ROUND(G10*L10,P4)</f>
        <v>0</v>
      </c>
      <c r="N10" s="25" t="s">
        <v>185</v>
      </c>
      <c r="O10" s="32">
        <f>M10*AA10</f>
        <v>0</v>
      </c>
      <c r="P10" s="1">
        <v>3</v>
      </c>
      <c r="AA10" s="1">
        <f>IF(P10=1,$O$3,IF(P10=2,$O$4,$O$5))</f>
        <v>0</v>
      </c>
    </row>
    <row r="11" ht="25.5">
      <c r="A11" s="1" t="s">
        <v>171</v>
      </c>
      <c r="E11" s="27" t="s">
        <v>3648</v>
      </c>
    </row>
    <row r="12" ht="38.25">
      <c r="A12" s="1" t="s">
        <v>172</v>
      </c>
      <c r="E12" s="33" t="s">
        <v>3649</v>
      </c>
    </row>
    <row r="13">
      <c r="A13" s="1" t="s">
        <v>173</v>
      </c>
      <c r="E13" s="27" t="s">
        <v>167</v>
      </c>
    </row>
    <row r="14">
      <c r="A14" s="1" t="s">
        <v>165</v>
      </c>
      <c r="B14" s="1">
        <v>2</v>
      </c>
      <c r="C14" s="26" t="s">
        <v>3650</v>
      </c>
      <c r="D14" t="s">
        <v>167</v>
      </c>
      <c r="E14" s="27" t="s">
        <v>3651</v>
      </c>
      <c r="F14" s="28" t="s">
        <v>432</v>
      </c>
      <c r="G14" s="29">
        <v>12.18</v>
      </c>
      <c r="H14" s="28">
        <v>0</v>
      </c>
      <c r="I14" s="30">
        <f>ROUND(G14*H14,P4)</f>
        <v>0</v>
      </c>
      <c r="L14" s="31">
        <v>0</v>
      </c>
      <c r="M14" s="24">
        <f>ROUND(G14*L14,P4)</f>
        <v>0</v>
      </c>
      <c r="N14" s="25" t="s">
        <v>170</v>
      </c>
      <c r="O14" s="32">
        <f>M14*AA14</f>
        <v>0</v>
      </c>
      <c r="P14" s="1">
        <v>3</v>
      </c>
      <c r="AA14" s="1">
        <f>IF(P14=1,$O$3,IF(P14=2,$O$4,$O$5))</f>
        <v>0</v>
      </c>
    </row>
    <row r="15">
      <c r="A15" s="1" t="s">
        <v>171</v>
      </c>
      <c r="E15" s="27" t="s">
        <v>3651</v>
      </c>
    </row>
    <row r="16" ht="38.25">
      <c r="A16" s="1" t="s">
        <v>172</v>
      </c>
      <c r="E16" s="33" t="s">
        <v>3652</v>
      </c>
    </row>
    <row r="17">
      <c r="A17" s="1" t="s">
        <v>173</v>
      </c>
      <c r="E17" s="27" t="s">
        <v>167</v>
      </c>
    </row>
    <row r="18">
      <c r="A18" s="1" t="s">
        <v>162</v>
      </c>
      <c r="C18" s="22" t="s">
        <v>567</v>
      </c>
      <c r="E18" s="23" t="s">
        <v>700</v>
      </c>
      <c r="L18" s="24">
        <f>SUMIFS(L19:L22,A19:A22,"P")</f>
        <v>0</v>
      </c>
      <c r="M18" s="24">
        <f>SUMIFS(M19:M22,A19:A22,"P")</f>
        <v>0</v>
      </c>
      <c r="N18" s="25"/>
    </row>
    <row r="19" ht="25.5">
      <c r="A19" s="1" t="s">
        <v>165</v>
      </c>
      <c r="B19" s="1">
        <v>3</v>
      </c>
      <c r="C19" s="26" t="s">
        <v>2478</v>
      </c>
      <c r="D19" t="s">
        <v>167</v>
      </c>
      <c r="E19" s="27" t="s">
        <v>2479</v>
      </c>
      <c r="F19" s="28" t="s">
        <v>447</v>
      </c>
      <c r="G19" s="29">
        <v>3.4830000000000001</v>
      </c>
      <c r="H19" s="28">
        <v>0</v>
      </c>
      <c r="I19" s="30">
        <f>ROUND(G19*H19,P4)</f>
        <v>0</v>
      </c>
      <c r="L19" s="31">
        <v>0</v>
      </c>
      <c r="M19" s="24">
        <f>ROUND(G19*L19,P4)</f>
        <v>0</v>
      </c>
      <c r="N19" s="25" t="s">
        <v>185</v>
      </c>
      <c r="O19" s="32">
        <f>M19*AA19</f>
        <v>0</v>
      </c>
      <c r="P19" s="1">
        <v>3</v>
      </c>
      <c r="AA19" s="1">
        <f>IF(P19=1,$O$3,IF(P19=2,$O$4,$O$5))</f>
        <v>0</v>
      </c>
    </row>
    <row r="20" ht="25.5">
      <c r="A20" s="1" t="s">
        <v>171</v>
      </c>
      <c r="E20" s="27" t="s">
        <v>2479</v>
      </c>
    </row>
    <row r="21" ht="127.5">
      <c r="A21" s="1" t="s">
        <v>172</v>
      </c>
      <c r="E21" s="33" t="s">
        <v>3653</v>
      </c>
    </row>
    <row r="22">
      <c r="A22" s="1" t="s">
        <v>173</v>
      </c>
      <c r="E22" s="27" t="s">
        <v>167</v>
      </c>
    </row>
    <row r="23">
      <c r="A23" s="1" t="s">
        <v>162</v>
      </c>
      <c r="C23" s="22" t="s">
        <v>2481</v>
      </c>
      <c r="E23" s="23" t="s">
        <v>2482</v>
      </c>
      <c r="L23" s="24">
        <f>SUMIFS(L24:L31,A24:A31,"P")</f>
        <v>0</v>
      </c>
      <c r="M23" s="24">
        <f>SUMIFS(M24:M31,A24:A31,"P")</f>
        <v>0</v>
      </c>
      <c r="N23" s="25"/>
    </row>
    <row r="24" ht="25.5">
      <c r="A24" s="1" t="s">
        <v>165</v>
      </c>
      <c r="B24" s="1">
        <v>14</v>
      </c>
      <c r="C24" s="26" t="s">
        <v>2483</v>
      </c>
      <c r="D24" t="s">
        <v>167</v>
      </c>
      <c r="E24" s="27" t="s">
        <v>2484</v>
      </c>
      <c r="F24" s="28" t="s">
        <v>447</v>
      </c>
      <c r="G24" s="29">
        <v>352.57999999999998</v>
      </c>
      <c r="H24" s="28">
        <v>0</v>
      </c>
      <c r="I24" s="30">
        <f>ROUND(G24*H24,P4)</f>
        <v>0</v>
      </c>
      <c r="L24" s="31">
        <v>0</v>
      </c>
      <c r="M24" s="24">
        <f>ROUND(G24*L24,P4)</f>
        <v>0</v>
      </c>
      <c r="N24" s="25" t="s">
        <v>185</v>
      </c>
      <c r="O24" s="32">
        <f>M24*AA24</f>
        <v>0</v>
      </c>
      <c r="P24" s="1">
        <v>3</v>
      </c>
      <c r="AA24" s="1">
        <f>IF(P24=1,$O$3,IF(P24=2,$O$4,$O$5))</f>
        <v>0</v>
      </c>
    </row>
    <row r="25" ht="25.5">
      <c r="A25" s="1" t="s">
        <v>171</v>
      </c>
      <c r="E25" s="27" t="s">
        <v>2484</v>
      </c>
    </row>
    <row r="26" ht="38.25">
      <c r="A26" s="1" t="s">
        <v>172</v>
      </c>
      <c r="E26" s="33" t="s">
        <v>3654</v>
      </c>
    </row>
    <row r="27">
      <c r="A27" s="1" t="s">
        <v>173</v>
      </c>
      <c r="E27" s="27" t="s">
        <v>167</v>
      </c>
    </row>
    <row r="28">
      <c r="A28" s="1" t="s">
        <v>165</v>
      </c>
      <c r="B28" s="1">
        <v>15</v>
      </c>
      <c r="C28" s="26" t="s">
        <v>2493</v>
      </c>
      <c r="D28" t="s">
        <v>167</v>
      </c>
      <c r="E28" s="27" t="s">
        <v>2494</v>
      </c>
      <c r="F28" s="28" t="s">
        <v>447</v>
      </c>
      <c r="G28" s="29">
        <v>352.57999999999998</v>
      </c>
      <c r="H28" s="28">
        <v>0</v>
      </c>
      <c r="I28" s="30">
        <f>ROUND(G28*H28,P4)</f>
        <v>0</v>
      </c>
      <c r="L28" s="31">
        <v>0</v>
      </c>
      <c r="M28" s="24">
        <f>ROUND(G28*L28,P4)</f>
        <v>0</v>
      </c>
      <c r="N28" s="25" t="s">
        <v>185</v>
      </c>
      <c r="O28" s="32">
        <f>M28*AA28</f>
        <v>0</v>
      </c>
      <c r="P28" s="1">
        <v>3</v>
      </c>
      <c r="AA28" s="1">
        <f>IF(P28=1,$O$3,IF(P28=2,$O$4,$O$5))</f>
        <v>0</v>
      </c>
    </row>
    <row r="29">
      <c r="A29" s="1" t="s">
        <v>171</v>
      </c>
      <c r="E29" s="27" t="s">
        <v>2494</v>
      </c>
    </row>
    <row r="30" ht="38.25">
      <c r="A30" s="1" t="s">
        <v>172</v>
      </c>
      <c r="E30" s="33" t="s">
        <v>3654</v>
      </c>
    </row>
    <row r="31">
      <c r="A31" s="1" t="s">
        <v>173</v>
      </c>
      <c r="E31" s="27" t="s">
        <v>167</v>
      </c>
    </row>
    <row r="32">
      <c r="A32" s="1" t="s">
        <v>162</v>
      </c>
      <c r="C32" s="22" t="s">
        <v>1259</v>
      </c>
      <c r="E32" s="23" t="s">
        <v>1260</v>
      </c>
      <c r="L32" s="24">
        <f>SUMIFS(L33:L56,A33:A56,"P")</f>
        <v>0</v>
      </c>
      <c r="M32" s="24">
        <f>SUMIFS(M33:M56,A33:A56,"P")</f>
        <v>0</v>
      </c>
      <c r="N32" s="25"/>
    </row>
    <row r="33" ht="25.5">
      <c r="A33" s="1" t="s">
        <v>165</v>
      </c>
      <c r="B33" s="1">
        <v>4</v>
      </c>
      <c r="C33" s="26" t="s">
        <v>2496</v>
      </c>
      <c r="D33" t="s">
        <v>167</v>
      </c>
      <c r="E33" s="27" t="s">
        <v>2497</v>
      </c>
      <c r="F33" s="28" t="s">
        <v>201</v>
      </c>
      <c r="G33" s="29">
        <v>5</v>
      </c>
      <c r="H33" s="28">
        <v>0</v>
      </c>
      <c r="I33" s="30">
        <f>ROUND(G33*H33,P4)</f>
        <v>0</v>
      </c>
      <c r="L33" s="31">
        <v>0</v>
      </c>
      <c r="M33" s="24">
        <f>ROUND(G33*L33,P4)</f>
        <v>0</v>
      </c>
      <c r="N33" s="25" t="s">
        <v>185</v>
      </c>
      <c r="O33" s="32">
        <f>M33*AA33</f>
        <v>0</v>
      </c>
      <c r="P33" s="1">
        <v>3</v>
      </c>
      <c r="AA33" s="1">
        <f>IF(P33=1,$O$3,IF(P33=2,$O$4,$O$5))</f>
        <v>0</v>
      </c>
    </row>
    <row r="34" ht="25.5">
      <c r="A34" s="1" t="s">
        <v>171</v>
      </c>
      <c r="E34" s="27" t="s">
        <v>2497</v>
      </c>
    </row>
    <row r="35" ht="63.75">
      <c r="A35" s="1" t="s">
        <v>172</v>
      </c>
      <c r="E35" s="33" t="s">
        <v>3655</v>
      </c>
    </row>
    <row r="36">
      <c r="A36" s="1" t="s">
        <v>173</v>
      </c>
      <c r="E36" s="27" t="s">
        <v>167</v>
      </c>
    </row>
    <row r="37" ht="25.5">
      <c r="A37" s="1" t="s">
        <v>165</v>
      </c>
      <c r="B37" s="1">
        <v>5</v>
      </c>
      <c r="C37" s="26" t="s">
        <v>2499</v>
      </c>
      <c r="D37" t="s">
        <v>167</v>
      </c>
      <c r="E37" s="27" t="s">
        <v>2500</v>
      </c>
      <c r="F37" s="28" t="s">
        <v>201</v>
      </c>
      <c r="G37" s="29">
        <v>4</v>
      </c>
      <c r="H37" s="28">
        <v>0</v>
      </c>
      <c r="I37" s="30">
        <f>ROUND(G37*H37,P4)</f>
        <v>0</v>
      </c>
      <c r="L37" s="31">
        <v>0</v>
      </c>
      <c r="M37" s="24">
        <f>ROUND(G37*L37,P4)</f>
        <v>0</v>
      </c>
      <c r="N37" s="25" t="s">
        <v>185</v>
      </c>
      <c r="O37" s="32">
        <f>M37*AA37</f>
        <v>0</v>
      </c>
      <c r="P37" s="1">
        <v>3</v>
      </c>
      <c r="AA37" s="1">
        <f>IF(P37=1,$O$3,IF(P37=2,$O$4,$O$5))</f>
        <v>0</v>
      </c>
    </row>
    <row r="38" ht="25.5">
      <c r="A38" s="1" t="s">
        <v>171</v>
      </c>
      <c r="E38" s="27" t="s">
        <v>2500</v>
      </c>
    </row>
    <row r="39" ht="38.25">
      <c r="A39" s="1" t="s">
        <v>172</v>
      </c>
      <c r="E39" s="33" t="s">
        <v>3656</v>
      </c>
    </row>
    <row r="40">
      <c r="A40" s="1" t="s">
        <v>173</v>
      </c>
      <c r="E40" s="27" t="s">
        <v>167</v>
      </c>
    </row>
    <row r="41" ht="25.5">
      <c r="A41" s="1" t="s">
        <v>165</v>
      </c>
      <c r="B41" s="1">
        <v>6</v>
      </c>
      <c r="C41" s="26" t="s">
        <v>2505</v>
      </c>
      <c r="D41" t="s">
        <v>167</v>
      </c>
      <c r="E41" s="27" t="s">
        <v>2506</v>
      </c>
      <c r="F41" s="28" t="s">
        <v>201</v>
      </c>
      <c r="G41" s="29">
        <v>20</v>
      </c>
      <c r="H41" s="28">
        <v>0</v>
      </c>
      <c r="I41" s="30">
        <f>ROUND(G41*H41,P4)</f>
        <v>0</v>
      </c>
      <c r="L41" s="31">
        <v>0</v>
      </c>
      <c r="M41" s="24">
        <f>ROUND(G41*L41,P4)</f>
        <v>0</v>
      </c>
      <c r="N41" s="25" t="s">
        <v>185</v>
      </c>
      <c r="O41" s="32">
        <f>M41*AA41</f>
        <v>0</v>
      </c>
      <c r="P41" s="1">
        <v>3</v>
      </c>
      <c r="AA41" s="1">
        <f>IF(P41=1,$O$3,IF(P41=2,$O$4,$O$5))</f>
        <v>0</v>
      </c>
    </row>
    <row r="42" ht="25.5">
      <c r="A42" s="1" t="s">
        <v>171</v>
      </c>
      <c r="E42" s="27" t="s">
        <v>2506</v>
      </c>
    </row>
    <row r="43" ht="38.25">
      <c r="A43" s="1" t="s">
        <v>172</v>
      </c>
      <c r="E43" s="33" t="s">
        <v>3657</v>
      </c>
    </row>
    <row r="44">
      <c r="A44" s="1" t="s">
        <v>173</v>
      </c>
      <c r="E44" s="27" t="s">
        <v>167</v>
      </c>
    </row>
    <row r="45" ht="25.5">
      <c r="A45" s="1" t="s">
        <v>165</v>
      </c>
      <c r="B45" s="1">
        <v>7</v>
      </c>
      <c r="C45" s="26" t="s">
        <v>1295</v>
      </c>
      <c r="D45" t="s">
        <v>167</v>
      </c>
      <c r="E45" s="27" t="s">
        <v>1296</v>
      </c>
      <c r="F45" s="28" t="s">
        <v>201</v>
      </c>
      <c r="G45" s="29">
        <v>5</v>
      </c>
      <c r="H45" s="28">
        <v>0</v>
      </c>
      <c r="I45" s="30">
        <f>ROUND(G45*H45,P4)</f>
        <v>0</v>
      </c>
      <c r="L45" s="31">
        <v>0</v>
      </c>
      <c r="M45" s="24">
        <f>ROUND(G45*L45,P4)</f>
        <v>0</v>
      </c>
      <c r="N45" s="25" t="s">
        <v>185</v>
      </c>
      <c r="O45" s="32">
        <f>M45*AA45</f>
        <v>0</v>
      </c>
      <c r="P45" s="1">
        <v>3</v>
      </c>
      <c r="AA45" s="1">
        <f>IF(P45=1,$O$3,IF(P45=2,$O$4,$O$5))</f>
        <v>0</v>
      </c>
    </row>
    <row r="46" ht="25.5">
      <c r="A46" s="1" t="s">
        <v>171</v>
      </c>
      <c r="E46" s="27" t="s">
        <v>1296</v>
      </c>
    </row>
    <row r="47" ht="63.75">
      <c r="A47" s="1" t="s">
        <v>172</v>
      </c>
      <c r="E47" s="33" t="s">
        <v>3655</v>
      </c>
    </row>
    <row r="48">
      <c r="A48" s="1" t="s">
        <v>173</v>
      </c>
      <c r="E48" s="27" t="s">
        <v>167</v>
      </c>
    </row>
    <row r="49" ht="25.5">
      <c r="A49" s="1" t="s">
        <v>165</v>
      </c>
      <c r="B49" s="1">
        <v>8</v>
      </c>
      <c r="C49" s="26" t="s">
        <v>2508</v>
      </c>
      <c r="D49" t="s">
        <v>167</v>
      </c>
      <c r="E49" s="27" t="s">
        <v>2509</v>
      </c>
      <c r="F49" s="28" t="s">
        <v>201</v>
      </c>
      <c r="G49" s="29">
        <v>4</v>
      </c>
      <c r="H49" s="28">
        <v>0</v>
      </c>
      <c r="I49" s="30">
        <f>ROUND(G49*H49,P4)</f>
        <v>0</v>
      </c>
      <c r="L49" s="31">
        <v>0</v>
      </c>
      <c r="M49" s="24">
        <f>ROUND(G49*L49,P4)</f>
        <v>0</v>
      </c>
      <c r="N49" s="25" t="s">
        <v>185</v>
      </c>
      <c r="O49" s="32">
        <f>M49*AA49</f>
        <v>0</v>
      </c>
      <c r="P49" s="1">
        <v>3</v>
      </c>
      <c r="AA49" s="1">
        <f>IF(P49=1,$O$3,IF(P49=2,$O$4,$O$5))</f>
        <v>0</v>
      </c>
    </row>
    <row r="50" ht="25.5">
      <c r="A50" s="1" t="s">
        <v>171</v>
      </c>
      <c r="E50" s="27" t="s">
        <v>2509</v>
      </c>
    </row>
    <row r="51" ht="38.25">
      <c r="A51" s="1" t="s">
        <v>172</v>
      </c>
      <c r="E51" s="33" t="s">
        <v>3656</v>
      </c>
    </row>
    <row r="52">
      <c r="A52" s="1" t="s">
        <v>173</v>
      </c>
      <c r="E52" s="27" t="s">
        <v>167</v>
      </c>
    </row>
    <row r="53" ht="25.5">
      <c r="A53" s="1" t="s">
        <v>165</v>
      </c>
      <c r="B53" s="1">
        <v>9</v>
      </c>
      <c r="C53" s="26" t="s">
        <v>2512</v>
      </c>
      <c r="D53" t="s">
        <v>167</v>
      </c>
      <c r="E53" s="27" t="s">
        <v>2513</v>
      </c>
      <c r="F53" s="28" t="s">
        <v>201</v>
      </c>
      <c r="G53" s="29">
        <v>20</v>
      </c>
      <c r="H53" s="28">
        <v>0</v>
      </c>
      <c r="I53" s="30">
        <f>ROUND(G53*H53,P4)</f>
        <v>0</v>
      </c>
      <c r="L53" s="31">
        <v>0</v>
      </c>
      <c r="M53" s="24">
        <f>ROUND(G53*L53,P4)</f>
        <v>0</v>
      </c>
      <c r="N53" s="25" t="s">
        <v>185</v>
      </c>
      <c r="O53" s="32">
        <f>M53*AA53</f>
        <v>0</v>
      </c>
      <c r="P53" s="1">
        <v>3</v>
      </c>
      <c r="AA53" s="1">
        <f>IF(P53=1,$O$3,IF(P53=2,$O$4,$O$5))</f>
        <v>0</v>
      </c>
    </row>
    <row r="54" ht="25.5">
      <c r="A54" s="1" t="s">
        <v>171</v>
      </c>
      <c r="E54" s="27" t="s">
        <v>2513</v>
      </c>
    </row>
    <row r="55" ht="38.25">
      <c r="A55" s="1" t="s">
        <v>172</v>
      </c>
      <c r="E55" s="33" t="s">
        <v>3657</v>
      </c>
    </row>
    <row r="56">
      <c r="A56" s="1" t="s">
        <v>173</v>
      </c>
      <c r="E56" s="27" t="s">
        <v>167</v>
      </c>
    </row>
    <row r="57">
      <c r="A57" s="1" t="s">
        <v>162</v>
      </c>
      <c r="C57" s="22" t="s">
        <v>1383</v>
      </c>
      <c r="E57" s="23" t="s">
        <v>1384</v>
      </c>
      <c r="L57" s="24">
        <f>SUMIFS(L58:L69,A58:A69,"P")</f>
        <v>0</v>
      </c>
      <c r="M57" s="24">
        <f>SUMIFS(M58:M69,A58:A69,"P")</f>
        <v>0</v>
      </c>
      <c r="N57" s="25"/>
    </row>
    <row r="58" ht="25.5">
      <c r="A58" s="1" t="s">
        <v>165</v>
      </c>
      <c r="B58" s="1">
        <v>10</v>
      </c>
      <c r="C58" s="26" t="s">
        <v>1387</v>
      </c>
      <c r="D58" t="s">
        <v>167</v>
      </c>
      <c r="E58" s="27" t="s">
        <v>1388</v>
      </c>
      <c r="F58" s="28" t="s">
        <v>432</v>
      </c>
      <c r="G58" s="29">
        <v>6.6989999999999998</v>
      </c>
      <c r="H58" s="28">
        <v>0</v>
      </c>
      <c r="I58" s="30">
        <f>ROUND(G58*H58,P4)</f>
        <v>0</v>
      </c>
      <c r="L58" s="31">
        <v>0</v>
      </c>
      <c r="M58" s="24">
        <f>ROUND(G58*L58,P4)</f>
        <v>0</v>
      </c>
      <c r="N58" s="25" t="s">
        <v>185</v>
      </c>
      <c r="O58" s="32">
        <f>M58*AA58</f>
        <v>0</v>
      </c>
      <c r="P58" s="1">
        <v>3</v>
      </c>
      <c r="AA58" s="1">
        <f>IF(P58=1,$O$3,IF(P58=2,$O$4,$O$5))</f>
        <v>0</v>
      </c>
    </row>
    <row r="59" ht="25.5">
      <c r="A59" s="1" t="s">
        <v>171</v>
      </c>
      <c r="E59" s="27" t="s">
        <v>1388</v>
      </c>
    </row>
    <row r="60">
      <c r="A60" s="1" t="s">
        <v>172</v>
      </c>
    </row>
    <row r="61">
      <c r="A61" s="1" t="s">
        <v>173</v>
      </c>
      <c r="E61" s="27" t="s">
        <v>167</v>
      </c>
    </row>
    <row r="62" ht="25.5">
      <c r="A62" s="1" t="s">
        <v>165</v>
      </c>
      <c r="B62" s="1">
        <v>11</v>
      </c>
      <c r="C62" s="26" t="s">
        <v>1389</v>
      </c>
      <c r="D62" t="s">
        <v>167</v>
      </c>
      <c r="E62" s="27" t="s">
        <v>1390</v>
      </c>
      <c r="F62" s="28" t="s">
        <v>432</v>
      </c>
      <c r="G62" s="29">
        <v>127.28100000000001</v>
      </c>
      <c r="H62" s="28">
        <v>0</v>
      </c>
      <c r="I62" s="30">
        <f>ROUND(G62*H62,P4)</f>
        <v>0</v>
      </c>
      <c r="L62" s="31">
        <v>0</v>
      </c>
      <c r="M62" s="24">
        <f>ROUND(G62*L62,P4)</f>
        <v>0</v>
      </c>
      <c r="N62" s="25" t="s">
        <v>185</v>
      </c>
      <c r="O62" s="32">
        <f>M62*AA62</f>
        <v>0</v>
      </c>
      <c r="P62" s="1">
        <v>3</v>
      </c>
      <c r="AA62" s="1">
        <f>IF(P62=1,$O$3,IF(P62=2,$O$4,$O$5))</f>
        <v>0</v>
      </c>
    </row>
    <row r="63" ht="25.5">
      <c r="A63" s="1" t="s">
        <v>171</v>
      </c>
      <c r="E63" s="27" t="s">
        <v>1390</v>
      </c>
    </row>
    <row r="64" ht="25.5">
      <c r="A64" s="1" t="s">
        <v>172</v>
      </c>
      <c r="E64" s="33" t="s">
        <v>3658</v>
      </c>
    </row>
    <row r="65">
      <c r="A65" s="1" t="s">
        <v>173</v>
      </c>
      <c r="E65" s="27" t="s">
        <v>167</v>
      </c>
    </row>
    <row r="66" ht="38.25">
      <c r="A66" s="1" t="s">
        <v>165</v>
      </c>
      <c r="B66" s="1">
        <v>12</v>
      </c>
      <c r="C66" s="26" t="s">
        <v>2515</v>
      </c>
      <c r="D66" t="s">
        <v>2516</v>
      </c>
      <c r="E66" s="27" t="s">
        <v>2517</v>
      </c>
      <c r="F66" s="28" t="s">
        <v>432</v>
      </c>
      <c r="G66" s="29">
        <v>6.6989999999999998</v>
      </c>
      <c r="H66" s="28">
        <v>0</v>
      </c>
      <c r="I66" s="30">
        <f>ROUND(G66*H66,P4)</f>
        <v>0</v>
      </c>
      <c r="L66" s="31">
        <v>0</v>
      </c>
      <c r="M66" s="24">
        <f>ROUND(G66*L66,P4)</f>
        <v>0</v>
      </c>
      <c r="N66" s="25" t="s">
        <v>185</v>
      </c>
      <c r="O66" s="32">
        <f>M66*AA66</f>
        <v>0</v>
      </c>
      <c r="P66" s="1">
        <v>3</v>
      </c>
      <c r="AA66" s="1">
        <f>IF(P66=1,$O$3,IF(P66=2,$O$4,$O$5))</f>
        <v>0</v>
      </c>
    </row>
    <row r="67" ht="38.25">
      <c r="A67" s="1" t="s">
        <v>171</v>
      </c>
      <c r="E67" s="27" t="s">
        <v>2518</v>
      </c>
    </row>
    <row r="68">
      <c r="A68" s="1" t="s">
        <v>172</v>
      </c>
    </row>
    <row r="69">
      <c r="A69" s="1" t="s">
        <v>173</v>
      </c>
      <c r="E69" s="27" t="s">
        <v>167</v>
      </c>
    </row>
    <row r="70">
      <c r="A70" s="1" t="s">
        <v>162</v>
      </c>
      <c r="C70" s="22" t="s">
        <v>499</v>
      </c>
      <c r="E70" s="23" t="s">
        <v>500</v>
      </c>
      <c r="L70" s="24">
        <f>SUMIFS(L71:L74,A71:A74,"P")</f>
        <v>0</v>
      </c>
      <c r="M70" s="24">
        <f>SUMIFS(M71:M74,A71:A74,"P")</f>
        <v>0</v>
      </c>
      <c r="N70" s="25"/>
    </row>
    <row r="71" ht="25.5">
      <c r="A71" s="1" t="s">
        <v>165</v>
      </c>
      <c r="B71" s="1">
        <v>13</v>
      </c>
      <c r="C71" s="26" t="s">
        <v>2091</v>
      </c>
      <c r="D71" t="s">
        <v>167</v>
      </c>
      <c r="E71" s="27" t="s">
        <v>2092</v>
      </c>
      <c r="F71" s="28" t="s">
        <v>432</v>
      </c>
      <c r="G71" s="29">
        <v>12.436999999999999</v>
      </c>
      <c r="H71" s="28">
        <v>0</v>
      </c>
      <c r="I71" s="30">
        <f>ROUND(G71*H71,P4)</f>
        <v>0</v>
      </c>
      <c r="L71" s="31">
        <v>0</v>
      </c>
      <c r="M71" s="24">
        <f>ROUND(G71*L71,P4)</f>
        <v>0</v>
      </c>
      <c r="N71" s="25" t="s">
        <v>185</v>
      </c>
      <c r="O71" s="32">
        <f>M71*AA71</f>
        <v>0</v>
      </c>
      <c r="P71" s="1">
        <v>3</v>
      </c>
      <c r="AA71" s="1">
        <f>IF(P71=1,$O$3,IF(P71=2,$O$4,$O$5))</f>
        <v>0</v>
      </c>
    </row>
    <row r="72" ht="38.25">
      <c r="A72" s="1" t="s">
        <v>171</v>
      </c>
      <c r="E72" s="27" t="s">
        <v>2093</v>
      </c>
    </row>
    <row r="73">
      <c r="A73" s="1" t="s">
        <v>172</v>
      </c>
    </row>
    <row r="74">
      <c r="A74" s="1" t="s">
        <v>173</v>
      </c>
      <c r="E74" s="27" t="s">
        <v>167</v>
      </c>
    </row>
    <row r="75">
      <c r="A75" s="1" t="s">
        <v>162</v>
      </c>
      <c r="C75" s="22" t="s">
        <v>180</v>
      </c>
      <c r="E75" s="23" t="s">
        <v>181</v>
      </c>
      <c r="L75" s="24">
        <f>SUMIFS(L76:L79,A76:A79,"P")</f>
        <v>0</v>
      </c>
      <c r="M75" s="24">
        <f>SUMIFS(M76:M79,A76:A79,"P")</f>
        <v>0</v>
      </c>
      <c r="N75" s="25"/>
    </row>
    <row r="76">
      <c r="A76" s="1" t="s">
        <v>165</v>
      </c>
      <c r="B76" s="1">
        <v>16</v>
      </c>
      <c r="C76" s="26" t="s">
        <v>540</v>
      </c>
      <c r="D76" t="s">
        <v>167</v>
      </c>
      <c r="E76" s="27" t="s">
        <v>541</v>
      </c>
      <c r="F76" s="28" t="s">
        <v>184</v>
      </c>
      <c r="G76" s="29">
        <v>100</v>
      </c>
      <c r="H76" s="28">
        <v>0</v>
      </c>
      <c r="I76" s="30">
        <f>ROUND(G76*H76,P4)</f>
        <v>0</v>
      </c>
      <c r="L76" s="31">
        <v>0</v>
      </c>
      <c r="M76" s="24">
        <f>ROUND(G76*L76,P4)</f>
        <v>0</v>
      </c>
      <c r="N76" s="25" t="s">
        <v>185</v>
      </c>
      <c r="O76" s="32">
        <f>M76*AA76</f>
        <v>0</v>
      </c>
      <c r="P76" s="1">
        <v>3</v>
      </c>
      <c r="AA76" s="1">
        <f>IF(P76=1,$O$3,IF(P76=2,$O$4,$O$5))</f>
        <v>0</v>
      </c>
    </row>
    <row r="77">
      <c r="A77" s="1" t="s">
        <v>171</v>
      </c>
      <c r="E77" s="27" t="s">
        <v>541</v>
      </c>
    </row>
    <row r="78" ht="38.25">
      <c r="A78" s="1" t="s">
        <v>172</v>
      </c>
      <c r="E78" s="33" t="s">
        <v>3659</v>
      </c>
    </row>
    <row r="79">
      <c r="A79" s="1" t="s">
        <v>173</v>
      </c>
      <c r="E79" s="27" t="s">
        <v>167</v>
      </c>
    </row>
  </sheetData>
  <sheetProtection sheet="1" objects="1" scenarios="1" spinCount="100000" saltValue="g6fMygK10m3XdSzhgshI8X0WRaUflCOJbHDXJeVRBRJvkfyjQU2DPht1G9d/19JchEspW49iLgo3zFVyM+5h3Q==" hashValue="lob5ACcmgu79yN0xmxjnDskJSGbjxJAa6s84JQNcCrMuHgJMwDisDrJkdbJzpBWAMme8acHbOs5lu4Gtwnh83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COUNTIFS(L8:L326,"=0",A8:A326,"P")+COUNTIFS(L8:L326,"",A8:A326,"P")+SUM(Q8:Q326)</f>
        <v>0</v>
      </c>
    </row>
    <row r="8">
      <c r="A8" s="1" t="s">
        <v>160</v>
      </c>
      <c r="C8" s="22" t="s">
        <v>3660</v>
      </c>
      <c r="E8" s="23" t="s">
        <v>95</v>
      </c>
      <c r="L8" s="24">
        <f>L9+L22+L35+L44+L65+L210+L295+L316+L321</f>
        <v>0</v>
      </c>
      <c r="M8" s="24">
        <f>M9+M22+M35+M44+M65+M210+M295+M316+M321</f>
        <v>0</v>
      </c>
      <c r="N8" s="25"/>
    </row>
    <row r="9">
      <c r="A9" s="1" t="s">
        <v>162</v>
      </c>
      <c r="C9" s="22" t="s">
        <v>556</v>
      </c>
      <c r="E9" s="23" t="s">
        <v>639</v>
      </c>
      <c r="L9" s="24">
        <f>SUMIFS(L10:L21,A10:A21,"P")</f>
        <v>0</v>
      </c>
      <c r="M9" s="24">
        <f>SUMIFS(M10:M21,A10:A21,"P")</f>
        <v>0</v>
      </c>
      <c r="N9" s="25"/>
    </row>
    <row r="10" ht="25.5">
      <c r="A10" s="1" t="s">
        <v>165</v>
      </c>
      <c r="B10" s="1">
        <v>1</v>
      </c>
      <c r="C10" s="26" t="s">
        <v>2521</v>
      </c>
      <c r="D10" t="s">
        <v>167</v>
      </c>
      <c r="E10" s="27" t="s">
        <v>2522</v>
      </c>
      <c r="F10" s="28" t="s">
        <v>447</v>
      </c>
      <c r="G10" s="29">
        <v>306.26799999999997</v>
      </c>
      <c r="H10" s="28">
        <v>0</v>
      </c>
      <c r="I10" s="30">
        <f>ROUND(G10*H10,P4)</f>
        <v>0</v>
      </c>
      <c r="L10" s="31">
        <v>0</v>
      </c>
      <c r="M10" s="24">
        <f>ROUND(G10*L10,P4)</f>
        <v>0</v>
      </c>
      <c r="N10" s="25" t="s">
        <v>185</v>
      </c>
      <c r="O10" s="32">
        <f>M10*AA10</f>
        <v>0</v>
      </c>
      <c r="P10" s="1">
        <v>3</v>
      </c>
      <c r="AA10" s="1">
        <f>IF(P10=1,$O$3,IF(P10=2,$O$4,$O$5))</f>
        <v>0</v>
      </c>
    </row>
    <row r="11" ht="25.5">
      <c r="A11" s="1" t="s">
        <v>171</v>
      </c>
      <c r="E11" s="27" t="s">
        <v>2522</v>
      </c>
    </row>
    <row r="12" ht="63.75">
      <c r="A12" s="1" t="s">
        <v>172</v>
      </c>
      <c r="E12" s="33" t="s">
        <v>3661</v>
      </c>
    </row>
    <row r="13">
      <c r="A13" s="1" t="s">
        <v>173</v>
      </c>
      <c r="E13" s="27" t="s">
        <v>167</v>
      </c>
    </row>
    <row r="14" ht="25.5">
      <c r="A14" s="1" t="s">
        <v>165</v>
      </c>
      <c r="B14" s="1">
        <v>3</v>
      </c>
      <c r="C14" s="26" t="s">
        <v>2524</v>
      </c>
      <c r="D14" t="s">
        <v>167</v>
      </c>
      <c r="E14" s="27" t="s">
        <v>2525</v>
      </c>
      <c r="F14" s="28" t="s">
        <v>447</v>
      </c>
      <c r="G14" s="29">
        <v>329.84300000000002</v>
      </c>
      <c r="H14" s="28">
        <v>0</v>
      </c>
      <c r="I14" s="30">
        <f>ROUND(G14*H14,P4)</f>
        <v>0</v>
      </c>
      <c r="L14" s="31">
        <v>0</v>
      </c>
      <c r="M14" s="24">
        <f>ROUND(G14*L14,P4)</f>
        <v>0</v>
      </c>
      <c r="N14" s="25" t="s">
        <v>170</v>
      </c>
      <c r="O14" s="32">
        <f>M14*AA14</f>
        <v>0</v>
      </c>
      <c r="P14" s="1">
        <v>3</v>
      </c>
      <c r="AA14" s="1">
        <f>IF(P14=1,$O$3,IF(P14=2,$O$4,$O$5))</f>
        <v>0</v>
      </c>
    </row>
    <row r="15" ht="25.5">
      <c r="A15" s="1" t="s">
        <v>171</v>
      </c>
      <c r="E15" s="27" t="s">
        <v>2525</v>
      </c>
    </row>
    <row r="16" ht="25.5">
      <c r="A16" s="1" t="s">
        <v>172</v>
      </c>
      <c r="E16" s="33" t="s">
        <v>3662</v>
      </c>
    </row>
    <row r="17">
      <c r="A17" s="1" t="s">
        <v>173</v>
      </c>
      <c r="E17" s="27" t="s">
        <v>167</v>
      </c>
    </row>
    <row r="18" ht="25.5">
      <c r="A18" s="1" t="s">
        <v>165</v>
      </c>
      <c r="B18" s="1">
        <v>2</v>
      </c>
      <c r="C18" s="26" t="s">
        <v>2527</v>
      </c>
      <c r="D18" t="s">
        <v>167</v>
      </c>
      <c r="E18" s="27" t="s">
        <v>2528</v>
      </c>
      <c r="F18" s="28" t="s">
        <v>447</v>
      </c>
      <c r="G18" s="29">
        <v>336.89499999999998</v>
      </c>
      <c r="H18" s="28">
        <v>0.021000000000000001</v>
      </c>
      <c r="I18" s="30">
        <f>ROUND(G18*H18,P4)</f>
        <v>0</v>
      </c>
      <c r="L18" s="31">
        <v>0</v>
      </c>
      <c r="M18" s="24">
        <f>ROUND(G18*L18,P4)</f>
        <v>0</v>
      </c>
      <c r="N18" s="25" t="s">
        <v>170</v>
      </c>
      <c r="O18" s="32">
        <f>M18*AA18</f>
        <v>0</v>
      </c>
      <c r="P18" s="1">
        <v>3</v>
      </c>
      <c r="AA18" s="1">
        <f>IF(P18=1,$O$3,IF(P18=2,$O$4,$O$5))</f>
        <v>0</v>
      </c>
    </row>
    <row r="19" ht="25.5">
      <c r="A19" s="1" t="s">
        <v>171</v>
      </c>
      <c r="E19" s="27" t="s">
        <v>2528</v>
      </c>
    </row>
    <row r="20" ht="25.5">
      <c r="A20" s="1" t="s">
        <v>172</v>
      </c>
      <c r="E20" s="33" t="s">
        <v>3663</v>
      </c>
    </row>
    <row r="21">
      <c r="A21" s="1" t="s">
        <v>173</v>
      </c>
      <c r="E21" s="27" t="s">
        <v>167</v>
      </c>
    </row>
    <row r="22">
      <c r="A22" s="1" t="s">
        <v>162</v>
      </c>
      <c r="C22" s="22" t="s">
        <v>433</v>
      </c>
      <c r="E22" s="23" t="s">
        <v>434</v>
      </c>
      <c r="L22" s="24">
        <f>SUMIFS(L23:L34,A23:A34,"P")</f>
        <v>0</v>
      </c>
      <c r="M22" s="24">
        <f>SUMIFS(M23:M34,A23:A34,"P")</f>
        <v>0</v>
      </c>
      <c r="N22" s="25"/>
    </row>
    <row r="23" ht="25.5">
      <c r="A23" s="1" t="s">
        <v>165</v>
      </c>
      <c r="B23" s="1">
        <v>4</v>
      </c>
      <c r="C23" s="26" t="s">
        <v>2530</v>
      </c>
      <c r="D23" t="s">
        <v>167</v>
      </c>
      <c r="E23" s="27" t="s">
        <v>2531</v>
      </c>
      <c r="F23" s="28" t="s">
        <v>447</v>
      </c>
      <c r="G23" s="29">
        <v>159.94</v>
      </c>
      <c r="H23" s="28">
        <v>0</v>
      </c>
      <c r="I23" s="30">
        <f>ROUND(G23*H23,P4)</f>
        <v>0</v>
      </c>
      <c r="L23" s="31">
        <v>0</v>
      </c>
      <c r="M23" s="24">
        <f>ROUND(G23*L23,P4)</f>
        <v>0</v>
      </c>
      <c r="N23" s="25" t="s">
        <v>185</v>
      </c>
      <c r="O23" s="32">
        <f>M23*AA23</f>
        <v>0</v>
      </c>
      <c r="P23" s="1">
        <v>3</v>
      </c>
      <c r="AA23" s="1">
        <f>IF(P23=1,$O$3,IF(P23=2,$O$4,$O$5))</f>
        <v>0</v>
      </c>
    </row>
    <row r="24" ht="25.5">
      <c r="A24" s="1" t="s">
        <v>171</v>
      </c>
      <c r="E24" s="27" t="s">
        <v>2531</v>
      </c>
    </row>
    <row r="25" ht="63.75">
      <c r="A25" s="1" t="s">
        <v>172</v>
      </c>
      <c r="E25" s="33" t="s">
        <v>3664</v>
      </c>
    </row>
    <row r="26">
      <c r="A26" s="1" t="s">
        <v>173</v>
      </c>
      <c r="E26" s="27" t="s">
        <v>167</v>
      </c>
    </row>
    <row r="27" ht="25.5">
      <c r="A27" s="1" t="s">
        <v>165</v>
      </c>
      <c r="B27" s="1">
        <v>6</v>
      </c>
      <c r="C27" s="26" t="s">
        <v>2533</v>
      </c>
      <c r="D27" t="s">
        <v>167</v>
      </c>
      <c r="E27" s="27" t="s">
        <v>2525</v>
      </c>
      <c r="F27" s="28" t="s">
        <v>447</v>
      </c>
      <c r="G27" s="29">
        <v>159.94</v>
      </c>
      <c r="H27" s="28">
        <v>0</v>
      </c>
      <c r="I27" s="30">
        <f>ROUND(G27*H27,P4)</f>
        <v>0</v>
      </c>
      <c r="L27" s="31">
        <v>0</v>
      </c>
      <c r="M27" s="24">
        <f>ROUND(G27*L27,P4)</f>
        <v>0</v>
      </c>
      <c r="N27" s="25" t="s">
        <v>170</v>
      </c>
      <c r="O27" s="32">
        <f>M27*AA27</f>
        <v>0</v>
      </c>
      <c r="P27" s="1">
        <v>3</v>
      </c>
      <c r="AA27" s="1">
        <f>IF(P27=1,$O$3,IF(P27=2,$O$4,$O$5))</f>
        <v>0</v>
      </c>
    </row>
    <row r="28" ht="25.5">
      <c r="A28" s="1" t="s">
        <v>171</v>
      </c>
      <c r="E28" s="27" t="s">
        <v>2525</v>
      </c>
    </row>
    <row r="29" ht="25.5">
      <c r="A29" s="1" t="s">
        <v>172</v>
      </c>
      <c r="E29" s="33" t="s">
        <v>3665</v>
      </c>
    </row>
    <row r="30">
      <c r="A30" s="1" t="s">
        <v>173</v>
      </c>
      <c r="E30" s="27" t="s">
        <v>167</v>
      </c>
    </row>
    <row r="31" ht="25.5">
      <c r="A31" s="1" t="s">
        <v>165</v>
      </c>
      <c r="B31" s="1">
        <v>5</v>
      </c>
      <c r="C31" s="26" t="s">
        <v>2535</v>
      </c>
      <c r="D31" t="s">
        <v>167</v>
      </c>
      <c r="E31" s="27" t="s">
        <v>2536</v>
      </c>
      <c r="F31" s="28" t="s">
        <v>447</v>
      </c>
      <c r="G31" s="29">
        <v>175.934</v>
      </c>
      <c r="H31" s="28">
        <v>0.010500000000000001</v>
      </c>
      <c r="I31" s="30">
        <f>ROUND(G31*H31,P4)</f>
        <v>0</v>
      </c>
      <c r="L31" s="31">
        <v>0</v>
      </c>
      <c r="M31" s="24">
        <f>ROUND(G31*L31,P4)</f>
        <v>0</v>
      </c>
      <c r="N31" s="25" t="s">
        <v>170</v>
      </c>
      <c r="O31" s="32">
        <f>M31*AA31</f>
        <v>0</v>
      </c>
      <c r="P31" s="1">
        <v>3</v>
      </c>
      <c r="AA31" s="1">
        <f>IF(P31=1,$O$3,IF(P31=2,$O$4,$O$5))</f>
        <v>0</v>
      </c>
    </row>
    <row r="32" ht="25.5">
      <c r="A32" s="1" t="s">
        <v>171</v>
      </c>
      <c r="E32" s="27" t="s">
        <v>2536</v>
      </c>
    </row>
    <row r="33" ht="25.5">
      <c r="A33" s="1" t="s">
        <v>172</v>
      </c>
      <c r="E33" s="33" t="s">
        <v>3666</v>
      </c>
    </row>
    <row r="34">
      <c r="A34" s="1" t="s">
        <v>173</v>
      </c>
      <c r="E34" s="27" t="s">
        <v>167</v>
      </c>
    </row>
    <row r="35">
      <c r="A35" s="1" t="s">
        <v>162</v>
      </c>
      <c r="C35" s="22" t="s">
        <v>567</v>
      </c>
      <c r="E35" s="23" t="s">
        <v>700</v>
      </c>
      <c r="L35" s="24">
        <f>SUMIFS(L36:L43,A36:A43,"P")</f>
        <v>0</v>
      </c>
      <c r="M35" s="24">
        <f>SUMIFS(M36:M43,A36:A43,"P")</f>
        <v>0</v>
      </c>
      <c r="N35" s="25"/>
    </row>
    <row r="36">
      <c r="A36" s="1" t="s">
        <v>165</v>
      </c>
      <c r="B36" s="1">
        <v>8</v>
      </c>
      <c r="C36" s="26" t="s">
        <v>2204</v>
      </c>
      <c r="D36" t="s">
        <v>167</v>
      </c>
      <c r="E36" s="27" t="s">
        <v>3667</v>
      </c>
      <c r="F36" s="28" t="s">
        <v>447</v>
      </c>
      <c r="G36" s="29">
        <v>25.933</v>
      </c>
      <c r="H36" s="28">
        <v>0</v>
      </c>
      <c r="I36" s="30">
        <f>ROUND(G36*H36,P4)</f>
        <v>0</v>
      </c>
      <c r="L36" s="31">
        <v>0</v>
      </c>
      <c r="M36" s="24">
        <f>ROUND(G36*L36,P4)</f>
        <v>0</v>
      </c>
      <c r="N36" s="25" t="s">
        <v>170</v>
      </c>
      <c r="O36" s="32">
        <f>M36*AA36</f>
        <v>0</v>
      </c>
      <c r="P36" s="1">
        <v>3</v>
      </c>
      <c r="AA36" s="1">
        <f>IF(P36=1,$O$3,IF(P36=2,$O$4,$O$5))</f>
        <v>0</v>
      </c>
    </row>
    <row r="37">
      <c r="A37" s="1" t="s">
        <v>171</v>
      </c>
      <c r="E37" s="27" t="s">
        <v>3667</v>
      </c>
    </row>
    <row r="38" ht="25.5">
      <c r="A38" s="1" t="s">
        <v>172</v>
      </c>
      <c r="E38" s="33" t="s">
        <v>3668</v>
      </c>
    </row>
    <row r="39">
      <c r="A39" s="1" t="s">
        <v>173</v>
      </c>
      <c r="E39" s="27" t="s">
        <v>167</v>
      </c>
    </row>
    <row r="40" ht="25.5">
      <c r="A40" s="1" t="s">
        <v>165</v>
      </c>
      <c r="B40" s="1">
        <v>7</v>
      </c>
      <c r="C40" s="26" t="s">
        <v>3669</v>
      </c>
      <c r="D40" t="s">
        <v>167</v>
      </c>
      <c r="E40" s="27" t="s">
        <v>3670</v>
      </c>
      <c r="F40" s="28" t="s">
        <v>447</v>
      </c>
      <c r="G40" s="29">
        <v>23.574999999999999</v>
      </c>
      <c r="H40" s="28">
        <v>0</v>
      </c>
      <c r="I40" s="30">
        <f>ROUND(G40*H40,P4)</f>
        <v>0</v>
      </c>
      <c r="L40" s="31">
        <v>0</v>
      </c>
      <c r="M40" s="24">
        <f>ROUND(G40*L40,P4)</f>
        <v>0</v>
      </c>
      <c r="N40" s="25" t="s">
        <v>185</v>
      </c>
      <c r="O40" s="32">
        <f>M40*AA40</f>
        <v>0</v>
      </c>
      <c r="P40" s="1">
        <v>3</v>
      </c>
      <c r="AA40" s="1">
        <f>IF(P40=1,$O$3,IF(P40=2,$O$4,$O$5))</f>
        <v>0</v>
      </c>
    </row>
    <row r="41" ht="25.5">
      <c r="A41" s="1" t="s">
        <v>171</v>
      </c>
      <c r="E41" s="27" t="s">
        <v>3670</v>
      </c>
    </row>
    <row r="42" ht="38.25">
      <c r="A42" s="1" t="s">
        <v>172</v>
      </c>
      <c r="E42" s="33" t="s">
        <v>3671</v>
      </c>
    </row>
    <row r="43">
      <c r="A43" s="1" t="s">
        <v>173</v>
      </c>
      <c r="E43" s="27" t="s">
        <v>167</v>
      </c>
    </row>
    <row r="44">
      <c r="A44" s="1" t="s">
        <v>162</v>
      </c>
      <c r="C44" s="22" t="s">
        <v>947</v>
      </c>
      <c r="E44" s="23" t="s">
        <v>948</v>
      </c>
      <c r="L44" s="24">
        <f>SUMIFS(L45:L64,A45:A64,"P")</f>
        <v>0</v>
      </c>
      <c r="M44" s="24">
        <f>SUMIFS(M45:M64,A45:A64,"P")</f>
        <v>0</v>
      </c>
      <c r="N44" s="25"/>
    </row>
    <row r="45">
      <c r="A45" s="1" t="s">
        <v>165</v>
      </c>
      <c r="B45" s="1">
        <v>17</v>
      </c>
      <c r="C45" s="26" t="s">
        <v>710</v>
      </c>
      <c r="D45" t="s">
        <v>167</v>
      </c>
      <c r="E45" s="27" t="s">
        <v>711</v>
      </c>
      <c r="F45" s="28" t="s">
        <v>447</v>
      </c>
      <c r="G45" s="29">
        <v>3.2999999999999998</v>
      </c>
      <c r="H45" s="28">
        <v>0.00084999999999999995</v>
      </c>
      <c r="I45" s="30">
        <f>ROUND(G45*H45,P4)</f>
        <v>0</v>
      </c>
      <c r="L45" s="31">
        <v>0</v>
      </c>
      <c r="M45" s="24">
        <f>ROUND(G45*L45,P4)</f>
        <v>0</v>
      </c>
      <c r="N45" s="25" t="s">
        <v>185</v>
      </c>
      <c r="O45" s="32">
        <f>M45*AA45</f>
        <v>0</v>
      </c>
      <c r="P45" s="1">
        <v>3</v>
      </c>
      <c r="AA45" s="1">
        <f>IF(P45=1,$O$3,IF(P45=2,$O$4,$O$5))</f>
        <v>0</v>
      </c>
    </row>
    <row r="46">
      <c r="A46" s="1" t="s">
        <v>171</v>
      </c>
      <c r="E46" s="27" t="s">
        <v>711</v>
      </c>
    </row>
    <row r="47" ht="63.75">
      <c r="A47" s="1" t="s">
        <v>172</v>
      </c>
      <c r="E47" s="33" t="s">
        <v>3672</v>
      </c>
    </row>
    <row r="48">
      <c r="A48" s="1" t="s">
        <v>173</v>
      </c>
      <c r="E48" s="27" t="s">
        <v>167</v>
      </c>
    </row>
    <row r="49">
      <c r="A49" s="1" t="s">
        <v>165</v>
      </c>
      <c r="B49" s="1">
        <v>16</v>
      </c>
      <c r="C49" s="26" t="s">
        <v>3673</v>
      </c>
      <c r="D49" t="s">
        <v>167</v>
      </c>
      <c r="E49" s="27" t="s">
        <v>3674</v>
      </c>
      <c r="F49" s="28" t="s">
        <v>447</v>
      </c>
      <c r="G49" s="29">
        <v>5.0599999999999996</v>
      </c>
      <c r="H49" s="28">
        <v>0.0014</v>
      </c>
      <c r="I49" s="30">
        <f>ROUND(G49*H49,P4)</f>
        <v>0</v>
      </c>
      <c r="L49" s="31">
        <v>0</v>
      </c>
      <c r="M49" s="24">
        <f>ROUND(G49*L49,P4)</f>
        <v>0</v>
      </c>
      <c r="N49" s="25" t="s">
        <v>185</v>
      </c>
      <c r="O49" s="32">
        <f>M49*AA49</f>
        <v>0</v>
      </c>
      <c r="P49" s="1">
        <v>3</v>
      </c>
      <c r="AA49" s="1">
        <f>IF(P49=1,$O$3,IF(P49=2,$O$4,$O$5))</f>
        <v>0</v>
      </c>
    </row>
    <row r="50">
      <c r="A50" s="1" t="s">
        <v>171</v>
      </c>
      <c r="E50" s="27" t="s">
        <v>3674</v>
      </c>
    </row>
    <row r="51" ht="63.75">
      <c r="A51" s="1" t="s">
        <v>172</v>
      </c>
      <c r="E51" s="33" t="s">
        <v>3675</v>
      </c>
    </row>
    <row r="52">
      <c r="A52" s="1" t="s">
        <v>173</v>
      </c>
      <c r="E52" s="27" t="s">
        <v>167</v>
      </c>
    </row>
    <row r="53" ht="25.5">
      <c r="A53" s="1" t="s">
        <v>165</v>
      </c>
      <c r="B53" s="1">
        <v>15</v>
      </c>
      <c r="C53" s="26" t="s">
        <v>2444</v>
      </c>
      <c r="D53" t="s">
        <v>167</v>
      </c>
      <c r="E53" s="27" t="s">
        <v>2445</v>
      </c>
      <c r="F53" s="28" t="s">
        <v>447</v>
      </c>
      <c r="G53" s="29">
        <v>7.5999999999999996</v>
      </c>
      <c r="H53" s="28">
        <v>0</v>
      </c>
      <c r="I53" s="30">
        <f>ROUND(G53*H53,P4)</f>
        <v>0</v>
      </c>
      <c r="L53" s="31">
        <v>0</v>
      </c>
      <c r="M53" s="24">
        <f>ROUND(G53*L53,P4)</f>
        <v>0</v>
      </c>
      <c r="N53" s="25" t="s">
        <v>185</v>
      </c>
      <c r="O53" s="32">
        <f>M53*AA53</f>
        <v>0</v>
      </c>
      <c r="P53" s="1">
        <v>3</v>
      </c>
      <c r="AA53" s="1">
        <f>IF(P53=1,$O$3,IF(P53=2,$O$4,$O$5))</f>
        <v>0</v>
      </c>
    </row>
    <row r="54" ht="25.5">
      <c r="A54" s="1" t="s">
        <v>171</v>
      </c>
      <c r="E54" s="27" t="s">
        <v>2445</v>
      </c>
    </row>
    <row r="55" ht="114.75">
      <c r="A55" s="1" t="s">
        <v>172</v>
      </c>
      <c r="E55" s="33" t="s">
        <v>3676</v>
      </c>
    </row>
    <row r="56">
      <c r="A56" s="1" t="s">
        <v>173</v>
      </c>
      <c r="E56" s="27" t="s">
        <v>167</v>
      </c>
    </row>
    <row r="57" ht="25.5">
      <c r="A57" s="1" t="s">
        <v>165</v>
      </c>
      <c r="B57" s="1">
        <v>18</v>
      </c>
      <c r="C57" s="26" t="s">
        <v>3677</v>
      </c>
      <c r="D57" t="s">
        <v>167</v>
      </c>
      <c r="E57" s="27" t="s">
        <v>3678</v>
      </c>
      <c r="F57" s="28" t="s">
        <v>432</v>
      </c>
      <c r="G57" s="29">
        <v>0.01</v>
      </c>
      <c r="H57" s="28">
        <v>0</v>
      </c>
      <c r="I57" s="30">
        <f>ROUND(G57*H57,P4)</f>
        <v>0</v>
      </c>
      <c r="L57" s="31">
        <v>0</v>
      </c>
      <c r="M57" s="24">
        <f>ROUND(G57*L57,P4)</f>
        <v>0</v>
      </c>
      <c r="N57" s="25" t="s">
        <v>185</v>
      </c>
      <c r="O57" s="32">
        <f>M57*AA57</f>
        <v>0</v>
      </c>
      <c r="P57" s="1">
        <v>3</v>
      </c>
      <c r="AA57" s="1">
        <f>IF(P57=1,$O$3,IF(P57=2,$O$4,$O$5))</f>
        <v>0</v>
      </c>
    </row>
    <row r="58" ht="25.5">
      <c r="A58" s="1" t="s">
        <v>171</v>
      </c>
      <c r="E58" s="27" t="s">
        <v>3678</v>
      </c>
    </row>
    <row r="59">
      <c r="A59" s="1" t="s">
        <v>172</v>
      </c>
    </row>
    <row r="60">
      <c r="A60" s="1" t="s">
        <v>173</v>
      </c>
      <c r="E60" s="27" t="s">
        <v>167</v>
      </c>
    </row>
    <row r="61" ht="25.5">
      <c r="A61" s="1" t="s">
        <v>165</v>
      </c>
      <c r="B61" s="1">
        <v>19</v>
      </c>
      <c r="C61" s="26" t="s">
        <v>976</v>
      </c>
      <c r="D61" t="s">
        <v>167</v>
      </c>
      <c r="E61" s="27" t="s">
        <v>977</v>
      </c>
      <c r="F61" s="28" t="s">
        <v>432</v>
      </c>
      <c r="G61" s="29">
        <v>0.01</v>
      </c>
      <c r="H61" s="28">
        <v>0</v>
      </c>
      <c r="I61" s="30">
        <f>ROUND(G61*H61,P4)</f>
        <v>0</v>
      </c>
      <c r="L61" s="31">
        <v>0</v>
      </c>
      <c r="M61" s="24">
        <f>ROUND(G61*L61,P4)</f>
        <v>0</v>
      </c>
      <c r="N61" s="25" t="s">
        <v>185</v>
      </c>
      <c r="O61" s="32">
        <f>M61*AA61</f>
        <v>0</v>
      </c>
      <c r="P61" s="1">
        <v>3</v>
      </c>
      <c r="AA61" s="1">
        <f>IF(P61=1,$O$3,IF(P61=2,$O$4,$O$5))</f>
        <v>0</v>
      </c>
    </row>
    <row r="62" ht="38.25">
      <c r="A62" s="1" t="s">
        <v>171</v>
      </c>
      <c r="E62" s="27" t="s">
        <v>978</v>
      </c>
    </row>
    <row r="63">
      <c r="A63" s="1" t="s">
        <v>172</v>
      </c>
    </row>
    <row r="64">
      <c r="A64" s="1" t="s">
        <v>173</v>
      </c>
      <c r="E64" s="27" t="s">
        <v>167</v>
      </c>
    </row>
    <row r="65">
      <c r="A65" s="1" t="s">
        <v>162</v>
      </c>
      <c r="C65" s="22" t="s">
        <v>1016</v>
      </c>
      <c r="E65" s="23" t="s">
        <v>1017</v>
      </c>
      <c r="L65" s="24">
        <f>SUMIFS(L66:L209,A66:A209,"P")</f>
        <v>0</v>
      </c>
      <c r="M65" s="24">
        <f>SUMIFS(M66:M209,A66:A209,"P")</f>
        <v>0</v>
      </c>
      <c r="N65" s="25"/>
    </row>
    <row r="66">
      <c r="A66" s="1" t="s">
        <v>165</v>
      </c>
      <c r="B66" s="1">
        <v>23</v>
      </c>
      <c r="C66" s="26" t="s">
        <v>166</v>
      </c>
      <c r="D66" t="s">
        <v>167</v>
      </c>
      <c r="E66" s="27" t="s">
        <v>2570</v>
      </c>
      <c r="F66" s="28" t="s">
        <v>936</v>
      </c>
      <c r="G66" s="29">
        <v>22</v>
      </c>
      <c r="H66" s="28">
        <v>0</v>
      </c>
      <c r="I66" s="30">
        <f>ROUND(G66*H66,P4)</f>
        <v>0</v>
      </c>
      <c r="L66" s="31">
        <v>0</v>
      </c>
      <c r="M66" s="24">
        <f>ROUND(G66*L66,P4)</f>
        <v>0</v>
      </c>
      <c r="N66" s="25" t="s">
        <v>170</v>
      </c>
      <c r="O66" s="32">
        <f>M66*AA66</f>
        <v>0</v>
      </c>
      <c r="P66" s="1">
        <v>3</v>
      </c>
      <c r="AA66" s="1">
        <f>IF(P66=1,$O$3,IF(P66=2,$O$4,$O$5))</f>
        <v>0</v>
      </c>
    </row>
    <row r="67">
      <c r="A67" s="1" t="s">
        <v>171</v>
      </c>
      <c r="E67" s="27" t="s">
        <v>2570</v>
      </c>
    </row>
    <row r="68" ht="51">
      <c r="A68" s="1" t="s">
        <v>172</v>
      </c>
      <c r="E68" s="33" t="s">
        <v>3679</v>
      </c>
    </row>
    <row r="69">
      <c r="A69" s="1" t="s">
        <v>173</v>
      </c>
      <c r="E69" s="27" t="s">
        <v>167</v>
      </c>
    </row>
    <row r="70">
      <c r="A70" s="1" t="s">
        <v>165</v>
      </c>
      <c r="B70" s="1">
        <v>24</v>
      </c>
      <c r="C70" s="26" t="s">
        <v>174</v>
      </c>
      <c r="D70" t="s">
        <v>167</v>
      </c>
      <c r="E70" s="27" t="s">
        <v>3680</v>
      </c>
      <c r="F70" s="28" t="s">
        <v>936</v>
      </c>
      <c r="G70" s="29">
        <v>22</v>
      </c>
      <c r="H70" s="28">
        <v>0</v>
      </c>
      <c r="I70" s="30">
        <f>ROUND(G70*H70,P4)</f>
        <v>0</v>
      </c>
      <c r="L70" s="31">
        <v>0</v>
      </c>
      <c r="M70" s="24">
        <f>ROUND(G70*L70,P4)</f>
        <v>0</v>
      </c>
      <c r="N70" s="25" t="s">
        <v>170</v>
      </c>
      <c r="O70" s="32">
        <f>M70*AA70</f>
        <v>0</v>
      </c>
      <c r="P70" s="1">
        <v>3</v>
      </c>
      <c r="AA70" s="1">
        <f>IF(P70=1,$O$3,IF(P70=2,$O$4,$O$5))</f>
        <v>0</v>
      </c>
    </row>
    <row r="71">
      <c r="A71" s="1" t="s">
        <v>171</v>
      </c>
      <c r="E71" s="27" t="s">
        <v>3680</v>
      </c>
    </row>
    <row r="72" ht="51">
      <c r="A72" s="1" t="s">
        <v>172</v>
      </c>
      <c r="E72" s="33" t="s">
        <v>3681</v>
      </c>
    </row>
    <row r="73">
      <c r="A73" s="1" t="s">
        <v>173</v>
      </c>
      <c r="E73" s="27" t="s">
        <v>167</v>
      </c>
    </row>
    <row r="74">
      <c r="A74" s="1" t="s">
        <v>165</v>
      </c>
      <c r="B74" s="1">
        <v>25</v>
      </c>
      <c r="C74" s="26" t="s">
        <v>178</v>
      </c>
      <c r="D74" t="s">
        <v>167</v>
      </c>
      <c r="E74" s="27" t="s">
        <v>3682</v>
      </c>
      <c r="F74" s="28" t="s">
        <v>936</v>
      </c>
      <c r="G74" s="29">
        <v>66</v>
      </c>
      <c r="H74" s="28">
        <v>0</v>
      </c>
      <c r="I74" s="30">
        <f>ROUND(G74*H74,P4)</f>
        <v>0</v>
      </c>
      <c r="L74" s="31">
        <v>0</v>
      </c>
      <c r="M74" s="24">
        <f>ROUND(G74*L74,P4)</f>
        <v>0</v>
      </c>
      <c r="N74" s="25" t="s">
        <v>170</v>
      </c>
      <c r="O74" s="32">
        <f>M74*AA74</f>
        <v>0</v>
      </c>
      <c r="P74" s="1">
        <v>3</v>
      </c>
      <c r="AA74" s="1">
        <f>IF(P74=1,$O$3,IF(P74=2,$O$4,$O$5))</f>
        <v>0</v>
      </c>
    </row>
    <row r="75">
      <c r="A75" s="1" t="s">
        <v>171</v>
      </c>
      <c r="E75" s="27" t="s">
        <v>3682</v>
      </c>
    </row>
    <row r="76" ht="51">
      <c r="A76" s="1" t="s">
        <v>172</v>
      </c>
      <c r="E76" s="33" t="s">
        <v>3683</v>
      </c>
    </row>
    <row r="77">
      <c r="A77" s="1" t="s">
        <v>173</v>
      </c>
      <c r="E77" s="27" t="s">
        <v>167</v>
      </c>
    </row>
    <row r="78">
      <c r="A78" s="1" t="s">
        <v>165</v>
      </c>
      <c r="B78" s="1">
        <v>26</v>
      </c>
      <c r="C78" s="26" t="s">
        <v>194</v>
      </c>
      <c r="D78" t="s">
        <v>167</v>
      </c>
      <c r="E78" s="27" t="s">
        <v>3684</v>
      </c>
      <c r="F78" s="28" t="s">
        <v>936</v>
      </c>
      <c r="G78" s="29">
        <v>32</v>
      </c>
      <c r="H78" s="28">
        <v>0</v>
      </c>
      <c r="I78" s="30">
        <f>ROUND(G78*H78,P4)</f>
        <v>0</v>
      </c>
      <c r="L78" s="31">
        <v>0</v>
      </c>
      <c r="M78" s="24">
        <f>ROUND(G78*L78,P4)</f>
        <v>0</v>
      </c>
      <c r="N78" s="25" t="s">
        <v>170</v>
      </c>
      <c r="O78" s="32">
        <f>M78*AA78</f>
        <v>0</v>
      </c>
      <c r="P78" s="1">
        <v>3</v>
      </c>
      <c r="AA78" s="1">
        <f>IF(P78=1,$O$3,IF(P78=2,$O$4,$O$5))</f>
        <v>0</v>
      </c>
    </row>
    <row r="79">
      <c r="A79" s="1" t="s">
        <v>171</v>
      </c>
      <c r="E79" s="27" t="s">
        <v>3684</v>
      </c>
    </row>
    <row r="80" ht="51">
      <c r="A80" s="1" t="s">
        <v>172</v>
      </c>
      <c r="E80" s="33" t="s">
        <v>3685</v>
      </c>
    </row>
    <row r="81">
      <c r="A81" s="1" t="s">
        <v>173</v>
      </c>
      <c r="E81" s="27" t="s">
        <v>167</v>
      </c>
    </row>
    <row r="82">
      <c r="A82" s="1" t="s">
        <v>165</v>
      </c>
      <c r="B82" s="1">
        <v>27</v>
      </c>
      <c r="C82" s="26" t="s">
        <v>376</v>
      </c>
      <c r="D82" t="s">
        <v>167</v>
      </c>
      <c r="E82" s="27" t="s">
        <v>3686</v>
      </c>
      <c r="F82" s="28" t="s">
        <v>936</v>
      </c>
      <c r="G82" s="29">
        <v>8</v>
      </c>
      <c r="H82" s="28">
        <v>0</v>
      </c>
      <c r="I82" s="30">
        <f>ROUND(G82*H82,P4)</f>
        <v>0</v>
      </c>
      <c r="L82" s="31">
        <v>0</v>
      </c>
      <c r="M82" s="24">
        <f>ROUND(G82*L82,P4)</f>
        <v>0</v>
      </c>
      <c r="N82" s="25" t="s">
        <v>170</v>
      </c>
      <c r="O82" s="32">
        <f>M82*AA82</f>
        <v>0</v>
      </c>
      <c r="P82" s="1">
        <v>3</v>
      </c>
      <c r="AA82" s="1">
        <f>IF(P82=1,$O$3,IF(P82=2,$O$4,$O$5))</f>
        <v>0</v>
      </c>
    </row>
    <row r="83">
      <c r="A83" s="1" t="s">
        <v>171</v>
      </c>
      <c r="E83" s="27" t="s">
        <v>3686</v>
      </c>
    </row>
    <row r="84" ht="51">
      <c r="A84" s="1" t="s">
        <v>172</v>
      </c>
      <c r="E84" s="33" t="s">
        <v>3687</v>
      </c>
    </row>
    <row r="85">
      <c r="A85" s="1" t="s">
        <v>173</v>
      </c>
      <c r="E85" s="27" t="s">
        <v>167</v>
      </c>
    </row>
    <row r="86">
      <c r="A86" s="1" t="s">
        <v>165</v>
      </c>
      <c r="B86" s="1">
        <v>28</v>
      </c>
      <c r="C86" s="26" t="s">
        <v>378</v>
      </c>
      <c r="D86" t="s">
        <v>167</v>
      </c>
      <c r="E86" s="27" t="s">
        <v>2588</v>
      </c>
      <c r="F86" s="28" t="s">
        <v>936</v>
      </c>
      <c r="G86" s="29">
        <v>4</v>
      </c>
      <c r="H86" s="28">
        <v>0</v>
      </c>
      <c r="I86" s="30">
        <f>ROUND(G86*H86,P4)</f>
        <v>0</v>
      </c>
      <c r="L86" s="31">
        <v>0</v>
      </c>
      <c r="M86" s="24">
        <f>ROUND(G86*L86,P4)</f>
        <v>0</v>
      </c>
      <c r="N86" s="25" t="s">
        <v>170</v>
      </c>
      <c r="O86" s="32">
        <f>M86*AA86</f>
        <v>0</v>
      </c>
      <c r="P86" s="1">
        <v>3</v>
      </c>
      <c r="AA86" s="1">
        <f>IF(P86=1,$O$3,IF(P86=2,$O$4,$O$5))</f>
        <v>0</v>
      </c>
    </row>
    <row r="87">
      <c r="A87" s="1" t="s">
        <v>171</v>
      </c>
      <c r="E87" s="27" t="s">
        <v>2588</v>
      </c>
    </row>
    <row r="88" ht="51">
      <c r="A88" s="1" t="s">
        <v>172</v>
      </c>
      <c r="E88" s="33" t="s">
        <v>3688</v>
      </c>
    </row>
    <row r="89">
      <c r="A89" s="1" t="s">
        <v>173</v>
      </c>
      <c r="E89" s="27" t="s">
        <v>167</v>
      </c>
    </row>
    <row r="90">
      <c r="A90" s="1" t="s">
        <v>165</v>
      </c>
      <c r="B90" s="1">
        <v>29</v>
      </c>
      <c r="C90" s="26" t="s">
        <v>380</v>
      </c>
      <c r="D90" t="s">
        <v>167</v>
      </c>
      <c r="E90" s="27" t="s">
        <v>3689</v>
      </c>
      <c r="F90" s="28" t="s">
        <v>936</v>
      </c>
      <c r="G90" s="29">
        <v>8</v>
      </c>
      <c r="H90" s="28">
        <v>0</v>
      </c>
      <c r="I90" s="30">
        <f>ROUND(G90*H90,P4)</f>
        <v>0</v>
      </c>
      <c r="L90" s="31">
        <v>0</v>
      </c>
      <c r="M90" s="24">
        <f>ROUND(G90*L90,P4)</f>
        <v>0</v>
      </c>
      <c r="N90" s="25" t="s">
        <v>170</v>
      </c>
      <c r="O90" s="32">
        <f>M90*AA90</f>
        <v>0</v>
      </c>
      <c r="P90" s="1">
        <v>3</v>
      </c>
      <c r="AA90" s="1">
        <f>IF(P90=1,$O$3,IF(P90=2,$O$4,$O$5))</f>
        <v>0</v>
      </c>
    </row>
    <row r="91">
      <c r="A91" s="1" t="s">
        <v>171</v>
      </c>
      <c r="E91" s="27" t="s">
        <v>3689</v>
      </c>
    </row>
    <row r="92" ht="51">
      <c r="A92" s="1" t="s">
        <v>172</v>
      </c>
      <c r="E92" s="33" t="s">
        <v>3690</v>
      </c>
    </row>
    <row r="93">
      <c r="A93" s="1" t="s">
        <v>173</v>
      </c>
      <c r="E93" s="27" t="s">
        <v>167</v>
      </c>
    </row>
    <row r="94">
      <c r="A94" s="1" t="s">
        <v>165</v>
      </c>
      <c r="B94" s="1">
        <v>30</v>
      </c>
      <c r="C94" s="26" t="s">
        <v>382</v>
      </c>
      <c r="D94" t="s">
        <v>167</v>
      </c>
      <c r="E94" s="27" t="s">
        <v>3691</v>
      </c>
      <c r="F94" s="28" t="s">
        <v>936</v>
      </c>
      <c r="G94" s="29">
        <v>8</v>
      </c>
      <c r="H94" s="28">
        <v>0</v>
      </c>
      <c r="I94" s="30">
        <f>ROUND(G94*H94,P4)</f>
        <v>0</v>
      </c>
      <c r="L94" s="31">
        <v>0</v>
      </c>
      <c r="M94" s="24">
        <f>ROUND(G94*L94,P4)</f>
        <v>0</v>
      </c>
      <c r="N94" s="25" t="s">
        <v>170</v>
      </c>
      <c r="O94" s="32">
        <f>M94*AA94</f>
        <v>0</v>
      </c>
      <c r="P94" s="1">
        <v>3</v>
      </c>
      <c r="AA94" s="1">
        <f>IF(P94=1,$O$3,IF(P94=2,$O$4,$O$5))</f>
        <v>0</v>
      </c>
    </row>
    <row r="95">
      <c r="A95" s="1" t="s">
        <v>171</v>
      </c>
      <c r="E95" s="27" t="s">
        <v>3691</v>
      </c>
    </row>
    <row r="96" ht="51">
      <c r="A96" s="1" t="s">
        <v>172</v>
      </c>
      <c r="E96" s="33" t="s">
        <v>3692</v>
      </c>
    </row>
    <row r="97">
      <c r="A97" s="1" t="s">
        <v>173</v>
      </c>
      <c r="E97" s="27" t="s">
        <v>167</v>
      </c>
    </row>
    <row r="98">
      <c r="A98" s="1" t="s">
        <v>165</v>
      </c>
      <c r="B98" s="1">
        <v>31</v>
      </c>
      <c r="C98" s="26" t="s">
        <v>384</v>
      </c>
      <c r="D98" t="s">
        <v>167</v>
      </c>
      <c r="E98" s="27" t="s">
        <v>2597</v>
      </c>
      <c r="F98" s="28" t="s">
        <v>936</v>
      </c>
      <c r="G98" s="29">
        <v>24</v>
      </c>
      <c r="H98" s="28">
        <v>0</v>
      </c>
      <c r="I98" s="30">
        <f>ROUND(G98*H98,P4)</f>
        <v>0</v>
      </c>
      <c r="L98" s="31">
        <v>0</v>
      </c>
      <c r="M98" s="24">
        <f>ROUND(G98*L98,P4)</f>
        <v>0</v>
      </c>
      <c r="N98" s="25" t="s">
        <v>170</v>
      </c>
      <c r="O98" s="32">
        <f>M98*AA98</f>
        <v>0</v>
      </c>
      <c r="P98" s="1">
        <v>3</v>
      </c>
      <c r="AA98" s="1">
        <f>IF(P98=1,$O$3,IF(P98=2,$O$4,$O$5))</f>
        <v>0</v>
      </c>
    </row>
    <row r="99">
      <c r="A99" s="1" t="s">
        <v>171</v>
      </c>
      <c r="E99" s="27" t="s">
        <v>2597</v>
      </c>
    </row>
    <row r="100" ht="51">
      <c r="A100" s="1" t="s">
        <v>172</v>
      </c>
      <c r="E100" s="33" t="s">
        <v>3693</v>
      </c>
    </row>
    <row r="101">
      <c r="A101" s="1" t="s">
        <v>173</v>
      </c>
      <c r="E101" s="27" t="s">
        <v>167</v>
      </c>
    </row>
    <row r="102">
      <c r="A102" s="1" t="s">
        <v>165</v>
      </c>
      <c r="B102" s="1">
        <v>32</v>
      </c>
      <c r="C102" s="26" t="s">
        <v>386</v>
      </c>
      <c r="D102" t="s">
        <v>167</v>
      </c>
      <c r="E102" s="27" t="s">
        <v>2600</v>
      </c>
      <c r="F102" s="28" t="s">
        <v>936</v>
      </c>
      <c r="G102" s="29">
        <v>46</v>
      </c>
      <c r="H102" s="28">
        <v>0</v>
      </c>
      <c r="I102" s="30">
        <f>ROUND(G102*H102,P4)</f>
        <v>0</v>
      </c>
      <c r="L102" s="31">
        <v>0</v>
      </c>
      <c r="M102" s="24">
        <f>ROUND(G102*L102,P4)</f>
        <v>0</v>
      </c>
      <c r="N102" s="25" t="s">
        <v>170</v>
      </c>
      <c r="O102" s="32">
        <f>M102*AA102</f>
        <v>0</v>
      </c>
      <c r="P102" s="1">
        <v>3</v>
      </c>
      <c r="AA102" s="1">
        <f>IF(P102=1,$O$3,IF(P102=2,$O$4,$O$5))</f>
        <v>0</v>
      </c>
    </row>
    <row r="103">
      <c r="A103" s="1" t="s">
        <v>171</v>
      </c>
      <c r="E103" s="27" t="s">
        <v>2600</v>
      </c>
    </row>
    <row r="104" ht="51">
      <c r="A104" s="1" t="s">
        <v>172</v>
      </c>
      <c r="E104" s="33" t="s">
        <v>3694</v>
      </c>
    </row>
    <row r="105">
      <c r="A105" s="1" t="s">
        <v>173</v>
      </c>
      <c r="E105" s="27" t="s">
        <v>167</v>
      </c>
    </row>
    <row r="106">
      <c r="A106" s="1" t="s">
        <v>165</v>
      </c>
      <c r="B106" s="1">
        <v>33</v>
      </c>
      <c r="C106" s="26" t="s">
        <v>2309</v>
      </c>
      <c r="D106" t="s">
        <v>167</v>
      </c>
      <c r="E106" s="27" t="s">
        <v>3695</v>
      </c>
      <c r="F106" s="28" t="s">
        <v>936</v>
      </c>
      <c r="G106" s="29">
        <v>56</v>
      </c>
      <c r="H106" s="28">
        <v>0</v>
      </c>
      <c r="I106" s="30">
        <f>ROUND(G106*H106,P4)</f>
        <v>0</v>
      </c>
      <c r="L106" s="31">
        <v>0</v>
      </c>
      <c r="M106" s="24">
        <f>ROUND(G106*L106,P4)</f>
        <v>0</v>
      </c>
      <c r="N106" s="25" t="s">
        <v>170</v>
      </c>
      <c r="O106" s="32">
        <f>M106*AA106</f>
        <v>0</v>
      </c>
      <c r="P106" s="1">
        <v>3</v>
      </c>
      <c r="AA106" s="1">
        <f>IF(P106=1,$O$3,IF(P106=2,$O$4,$O$5))</f>
        <v>0</v>
      </c>
    </row>
    <row r="107">
      <c r="A107" s="1" t="s">
        <v>171</v>
      </c>
      <c r="E107" s="27" t="s">
        <v>3695</v>
      </c>
    </row>
    <row r="108" ht="51">
      <c r="A108" s="1" t="s">
        <v>172</v>
      </c>
      <c r="E108" s="33" t="s">
        <v>3696</v>
      </c>
    </row>
    <row r="109">
      <c r="A109" s="1" t="s">
        <v>173</v>
      </c>
      <c r="E109" s="27" t="s">
        <v>167</v>
      </c>
    </row>
    <row r="110">
      <c r="A110" s="1" t="s">
        <v>165</v>
      </c>
      <c r="B110" s="1">
        <v>34</v>
      </c>
      <c r="C110" s="26" t="s">
        <v>2302</v>
      </c>
      <c r="D110" t="s">
        <v>167</v>
      </c>
      <c r="E110" s="27" t="s">
        <v>3697</v>
      </c>
      <c r="F110" s="28" t="s">
        <v>936</v>
      </c>
      <c r="G110" s="29">
        <v>14</v>
      </c>
      <c r="H110" s="28">
        <v>0</v>
      </c>
      <c r="I110" s="30">
        <f>ROUND(G110*H110,P4)</f>
        <v>0</v>
      </c>
      <c r="L110" s="31">
        <v>0</v>
      </c>
      <c r="M110" s="24">
        <f>ROUND(G110*L110,P4)</f>
        <v>0</v>
      </c>
      <c r="N110" s="25" t="s">
        <v>170</v>
      </c>
      <c r="O110" s="32">
        <f>M110*AA110</f>
        <v>0</v>
      </c>
      <c r="P110" s="1">
        <v>3</v>
      </c>
      <c r="AA110" s="1">
        <f>IF(P110=1,$O$3,IF(P110=2,$O$4,$O$5))</f>
        <v>0</v>
      </c>
    </row>
    <row r="111">
      <c r="A111" s="1" t="s">
        <v>171</v>
      </c>
      <c r="E111" s="27" t="s">
        <v>3697</v>
      </c>
    </row>
    <row r="112" ht="51">
      <c r="A112" s="1" t="s">
        <v>172</v>
      </c>
      <c r="E112" s="33" t="s">
        <v>3698</v>
      </c>
    </row>
    <row r="113">
      <c r="A113" s="1" t="s">
        <v>173</v>
      </c>
      <c r="E113" s="27" t="s">
        <v>167</v>
      </c>
    </row>
    <row r="114">
      <c r="A114" s="1" t="s">
        <v>165</v>
      </c>
      <c r="B114" s="1">
        <v>35</v>
      </c>
      <c r="C114" s="26" t="s">
        <v>388</v>
      </c>
      <c r="D114" t="s">
        <v>167</v>
      </c>
      <c r="E114" s="27" t="s">
        <v>3699</v>
      </c>
      <c r="F114" s="28" t="s">
        <v>936</v>
      </c>
      <c r="G114" s="29">
        <v>8</v>
      </c>
      <c r="H114" s="28">
        <v>0</v>
      </c>
      <c r="I114" s="30">
        <f>ROUND(G114*H114,P4)</f>
        <v>0</v>
      </c>
      <c r="L114" s="31">
        <v>0</v>
      </c>
      <c r="M114" s="24">
        <f>ROUND(G114*L114,P4)</f>
        <v>0</v>
      </c>
      <c r="N114" s="25" t="s">
        <v>170</v>
      </c>
      <c r="O114" s="32">
        <f>M114*AA114</f>
        <v>0</v>
      </c>
      <c r="P114" s="1">
        <v>3</v>
      </c>
      <c r="AA114" s="1">
        <f>IF(P114=1,$O$3,IF(P114=2,$O$4,$O$5))</f>
        <v>0</v>
      </c>
    </row>
    <row r="115">
      <c r="A115" s="1" t="s">
        <v>171</v>
      </c>
      <c r="E115" s="27" t="s">
        <v>3699</v>
      </c>
    </row>
    <row r="116" ht="51">
      <c r="A116" s="1" t="s">
        <v>172</v>
      </c>
      <c r="E116" s="33" t="s">
        <v>3700</v>
      </c>
    </row>
    <row r="117">
      <c r="A117" s="1" t="s">
        <v>173</v>
      </c>
      <c r="E117" s="27" t="s">
        <v>167</v>
      </c>
    </row>
    <row r="118">
      <c r="A118" s="1" t="s">
        <v>165</v>
      </c>
      <c r="B118" s="1">
        <v>36</v>
      </c>
      <c r="C118" s="26" t="s">
        <v>409</v>
      </c>
      <c r="D118" t="s">
        <v>167</v>
      </c>
      <c r="E118" s="27" t="s">
        <v>3701</v>
      </c>
      <c r="F118" s="28" t="s">
        <v>936</v>
      </c>
      <c r="G118" s="29">
        <v>8</v>
      </c>
      <c r="H118" s="28">
        <v>0</v>
      </c>
      <c r="I118" s="30">
        <f>ROUND(G118*H118,P4)</f>
        <v>0</v>
      </c>
      <c r="L118" s="31">
        <v>0</v>
      </c>
      <c r="M118" s="24">
        <f>ROUND(G118*L118,P4)</f>
        <v>0</v>
      </c>
      <c r="N118" s="25" t="s">
        <v>170</v>
      </c>
      <c r="O118" s="32">
        <f>M118*AA118</f>
        <v>0</v>
      </c>
      <c r="P118" s="1">
        <v>3</v>
      </c>
      <c r="AA118" s="1">
        <f>IF(P118=1,$O$3,IF(P118=2,$O$4,$O$5))</f>
        <v>0</v>
      </c>
    </row>
    <row r="119">
      <c r="A119" s="1" t="s">
        <v>171</v>
      </c>
      <c r="E119" s="27" t="s">
        <v>3701</v>
      </c>
    </row>
    <row r="120" ht="51">
      <c r="A120" s="1" t="s">
        <v>172</v>
      </c>
      <c r="E120" s="33" t="s">
        <v>3702</v>
      </c>
    </row>
    <row r="121">
      <c r="A121" s="1" t="s">
        <v>173</v>
      </c>
      <c r="E121" s="27" t="s">
        <v>167</v>
      </c>
    </row>
    <row r="122">
      <c r="A122" s="1" t="s">
        <v>165</v>
      </c>
      <c r="B122" s="1">
        <v>37</v>
      </c>
      <c r="C122" s="26" t="s">
        <v>411</v>
      </c>
      <c r="D122" t="s">
        <v>167</v>
      </c>
      <c r="E122" s="27" t="s">
        <v>3703</v>
      </c>
      <c r="F122" s="28" t="s">
        <v>936</v>
      </c>
      <c r="G122" s="29">
        <v>10</v>
      </c>
      <c r="H122" s="28">
        <v>0</v>
      </c>
      <c r="I122" s="30">
        <f>ROUND(G122*H122,P4)</f>
        <v>0</v>
      </c>
      <c r="L122" s="31">
        <v>0</v>
      </c>
      <c r="M122" s="24">
        <f>ROUND(G122*L122,P4)</f>
        <v>0</v>
      </c>
      <c r="N122" s="25" t="s">
        <v>170</v>
      </c>
      <c r="O122" s="32">
        <f>M122*AA122</f>
        <v>0</v>
      </c>
      <c r="P122" s="1">
        <v>3</v>
      </c>
      <c r="AA122" s="1">
        <f>IF(P122=1,$O$3,IF(P122=2,$O$4,$O$5))</f>
        <v>0</v>
      </c>
    </row>
    <row r="123">
      <c r="A123" s="1" t="s">
        <v>171</v>
      </c>
      <c r="E123" s="27" t="s">
        <v>3703</v>
      </c>
    </row>
    <row r="124" ht="51">
      <c r="A124" s="1" t="s">
        <v>172</v>
      </c>
      <c r="E124" s="33" t="s">
        <v>3704</v>
      </c>
    </row>
    <row r="125">
      <c r="A125" s="1" t="s">
        <v>173</v>
      </c>
      <c r="E125" s="27" t="s">
        <v>167</v>
      </c>
    </row>
    <row r="126">
      <c r="A126" s="1" t="s">
        <v>165</v>
      </c>
      <c r="B126" s="1">
        <v>38</v>
      </c>
      <c r="C126" s="26" t="s">
        <v>413</v>
      </c>
      <c r="D126" t="s">
        <v>167</v>
      </c>
      <c r="E126" s="27" t="s">
        <v>2618</v>
      </c>
      <c r="F126" s="28" t="s">
        <v>936</v>
      </c>
      <c r="G126" s="29">
        <v>10</v>
      </c>
      <c r="H126" s="28">
        <v>0</v>
      </c>
      <c r="I126" s="30">
        <f>ROUND(G126*H126,P4)</f>
        <v>0</v>
      </c>
      <c r="L126" s="31">
        <v>0</v>
      </c>
      <c r="M126" s="24">
        <f>ROUND(G126*L126,P4)</f>
        <v>0</v>
      </c>
      <c r="N126" s="25" t="s">
        <v>170</v>
      </c>
      <c r="O126" s="32">
        <f>M126*AA126</f>
        <v>0</v>
      </c>
      <c r="P126" s="1">
        <v>3</v>
      </c>
      <c r="AA126" s="1">
        <f>IF(P126=1,$O$3,IF(P126=2,$O$4,$O$5))</f>
        <v>0</v>
      </c>
    </row>
    <row r="127">
      <c r="A127" s="1" t="s">
        <v>171</v>
      </c>
      <c r="E127" s="27" t="s">
        <v>2618</v>
      </c>
    </row>
    <row r="128" ht="51">
      <c r="A128" s="1" t="s">
        <v>172</v>
      </c>
      <c r="E128" s="33" t="s">
        <v>3705</v>
      </c>
    </row>
    <row r="129">
      <c r="A129" s="1" t="s">
        <v>173</v>
      </c>
      <c r="E129" s="27" t="s">
        <v>167</v>
      </c>
    </row>
    <row r="130">
      <c r="A130" s="1" t="s">
        <v>165</v>
      </c>
      <c r="B130" s="1">
        <v>39</v>
      </c>
      <c r="C130" s="26" t="s">
        <v>3706</v>
      </c>
      <c r="D130" t="s">
        <v>167</v>
      </c>
      <c r="E130" s="27" t="s">
        <v>3707</v>
      </c>
      <c r="F130" s="28" t="s">
        <v>936</v>
      </c>
      <c r="G130" s="29">
        <v>9</v>
      </c>
      <c r="H130" s="28">
        <v>0</v>
      </c>
      <c r="I130" s="30">
        <f>ROUND(G130*H130,P4)</f>
        <v>0</v>
      </c>
      <c r="L130" s="31">
        <v>0</v>
      </c>
      <c r="M130" s="24">
        <f>ROUND(G130*L130,P4)</f>
        <v>0</v>
      </c>
      <c r="N130" s="25" t="s">
        <v>170</v>
      </c>
      <c r="O130" s="32">
        <f>M130*AA130</f>
        <v>0</v>
      </c>
      <c r="P130" s="1">
        <v>3</v>
      </c>
      <c r="AA130" s="1">
        <f>IF(P130=1,$O$3,IF(P130=2,$O$4,$O$5))</f>
        <v>0</v>
      </c>
    </row>
    <row r="131">
      <c r="A131" s="1" t="s">
        <v>171</v>
      </c>
      <c r="E131" s="27" t="s">
        <v>3707</v>
      </c>
    </row>
    <row r="132" ht="51">
      <c r="A132" s="1" t="s">
        <v>172</v>
      </c>
      <c r="E132" s="33" t="s">
        <v>3708</v>
      </c>
    </row>
    <row r="133">
      <c r="A133" s="1" t="s">
        <v>173</v>
      </c>
      <c r="E133" s="27" t="s">
        <v>167</v>
      </c>
    </row>
    <row r="134">
      <c r="A134" s="1" t="s">
        <v>165</v>
      </c>
      <c r="B134" s="1">
        <v>40</v>
      </c>
      <c r="C134" s="26" t="s">
        <v>3709</v>
      </c>
      <c r="D134" t="s">
        <v>167</v>
      </c>
      <c r="E134" s="27" t="s">
        <v>3710</v>
      </c>
      <c r="F134" s="28" t="s">
        <v>936</v>
      </c>
      <c r="G134" s="29">
        <v>14</v>
      </c>
      <c r="H134" s="28">
        <v>0</v>
      </c>
      <c r="I134" s="30">
        <f>ROUND(G134*H134,P4)</f>
        <v>0</v>
      </c>
      <c r="L134" s="31">
        <v>0</v>
      </c>
      <c r="M134" s="24">
        <f>ROUND(G134*L134,P4)</f>
        <v>0</v>
      </c>
      <c r="N134" s="25" t="s">
        <v>170</v>
      </c>
      <c r="O134" s="32">
        <f>M134*AA134</f>
        <v>0</v>
      </c>
      <c r="P134" s="1">
        <v>3</v>
      </c>
      <c r="AA134" s="1">
        <f>IF(P134=1,$O$3,IF(P134=2,$O$4,$O$5))</f>
        <v>0</v>
      </c>
    </row>
    <row r="135">
      <c r="A135" s="1" t="s">
        <v>171</v>
      </c>
      <c r="E135" s="27" t="s">
        <v>3710</v>
      </c>
    </row>
    <row r="136" ht="51">
      <c r="A136" s="1" t="s">
        <v>172</v>
      </c>
      <c r="E136" s="33" t="s">
        <v>3711</v>
      </c>
    </row>
    <row r="137">
      <c r="A137" s="1" t="s">
        <v>173</v>
      </c>
      <c r="E137" s="27" t="s">
        <v>167</v>
      </c>
    </row>
    <row r="138">
      <c r="A138" s="1" t="s">
        <v>165</v>
      </c>
      <c r="B138" s="1">
        <v>41</v>
      </c>
      <c r="C138" s="26" t="s">
        <v>3712</v>
      </c>
      <c r="D138" t="s">
        <v>167</v>
      </c>
      <c r="E138" s="27" t="s">
        <v>3713</v>
      </c>
      <c r="F138" s="28" t="s">
        <v>936</v>
      </c>
      <c r="G138" s="29">
        <v>12</v>
      </c>
      <c r="H138" s="28">
        <v>0</v>
      </c>
      <c r="I138" s="30">
        <f>ROUND(G138*H138,P4)</f>
        <v>0</v>
      </c>
      <c r="L138" s="31">
        <v>0</v>
      </c>
      <c r="M138" s="24">
        <f>ROUND(G138*L138,P4)</f>
        <v>0</v>
      </c>
      <c r="N138" s="25" t="s">
        <v>170</v>
      </c>
      <c r="O138" s="32">
        <f>M138*AA138</f>
        <v>0</v>
      </c>
      <c r="P138" s="1">
        <v>3</v>
      </c>
      <c r="AA138" s="1">
        <f>IF(P138=1,$O$3,IF(P138=2,$O$4,$O$5))</f>
        <v>0</v>
      </c>
    </row>
    <row r="139">
      <c r="A139" s="1" t="s">
        <v>171</v>
      </c>
      <c r="E139" s="27" t="s">
        <v>3713</v>
      </c>
    </row>
    <row r="140" ht="51">
      <c r="A140" s="1" t="s">
        <v>172</v>
      </c>
      <c r="E140" s="33" t="s">
        <v>3714</v>
      </c>
    </row>
    <row r="141">
      <c r="A141" s="1" t="s">
        <v>173</v>
      </c>
      <c r="E141" s="27" t="s">
        <v>167</v>
      </c>
    </row>
    <row r="142">
      <c r="A142" s="1" t="s">
        <v>165</v>
      </c>
      <c r="B142" s="1">
        <v>42</v>
      </c>
      <c r="C142" s="26" t="s">
        <v>3715</v>
      </c>
      <c r="D142" t="s">
        <v>167</v>
      </c>
      <c r="E142" s="27" t="s">
        <v>2630</v>
      </c>
      <c r="F142" s="28" t="s">
        <v>936</v>
      </c>
      <c r="G142" s="29">
        <v>5</v>
      </c>
      <c r="H142" s="28">
        <v>0</v>
      </c>
      <c r="I142" s="30">
        <f>ROUND(G142*H142,P4)</f>
        <v>0</v>
      </c>
      <c r="L142" s="31">
        <v>0</v>
      </c>
      <c r="M142" s="24">
        <f>ROUND(G142*L142,P4)</f>
        <v>0</v>
      </c>
      <c r="N142" s="25" t="s">
        <v>170</v>
      </c>
      <c r="O142" s="32">
        <f>M142*AA142</f>
        <v>0</v>
      </c>
      <c r="P142" s="1">
        <v>3</v>
      </c>
      <c r="AA142" s="1">
        <f>IF(P142=1,$O$3,IF(P142=2,$O$4,$O$5))</f>
        <v>0</v>
      </c>
    </row>
    <row r="143">
      <c r="A143" s="1" t="s">
        <v>171</v>
      </c>
      <c r="E143" s="27" t="s">
        <v>2630</v>
      </c>
    </row>
    <row r="144" ht="51">
      <c r="A144" s="1" t="s">
        <v>172</v>
      </c>
      <c r="E144" s="33" t="s">
        <v>3716</v>
      </c>
    </row>
    <row r="145">
      <c r="A145" s="1" t="s">
        <v>173</v>
      </c>
      <c r="E145" s="27" t="s">
        <v>167</v>
      </c>
    </row>
    <row r="146">
      <c r="A146" s="1" t="s">
        <v>165</v>
      </c>
      <c r="B146" s="1">
        <v>43</v>
      </c>
      <c r="C146" s="26" t="s">
        <v>3717</v>
      </c>
      <c r="D146" t="s">
        <v>167</v>
      </c>
      <c r="E146" s="27" t="s">
        <v>3718</v>
      </c>
      <c r="F146" s="28" t="s">
        <v>936</v>
      </c>
      <c r="G146" s="29">
        <v>5</v>
      </c>
      <c r="H146" s="28">
        <v>0</v>
      </c>
      <c r="I146" s="30">
        <f>ROUND(G146*H146,P4)</f>
        <v>0</v>
      </c>
      <c r="L146" s="31">
        <v>0</v>
      </c>
      <c r="M146" s="24">
        <f>ROUND(G146*L146,P4)</f>
        <v>0</v>
      </c>
      <c r="N146" s="25" t="s">
        <v>170</v>
      </c>
      <c r="O146" s="32">
        <f>M146*AA146</f>
        <v>0</v>
      </c>
      <c r="P146" s="1">
        <v>3</v>
      </c>
      <c r="AA146" s="1">
        <f>IF(P146=1,$O$3,IF(P146=2,$O$4,$O$5))</f>
        <v>0</v>
      </c>
    </row>
    <row r="147">
      <c r="A147" s="1" t="s">
        <v>171</v>
      </c>
      <c r="E147" s="27" t="s">
        <v>3718</v>
      </c>
    </row>
    <row r="148" ht="51">
      <c r="A148" s="1" t="s">
        <v>172</v>
      </c>
      <c r="E148" s="33" t="s">
        <v>3719</v>
      </c>
    </row>
    <row r="149">
      <c r="A149" s="1" t="s">
        <v>173</v>
      </c>
      <c r="E149" s="27" t="s">
        <v>167</v>
      </c>
    </row>
    <row r="150">
      <c r="A150" s="1" t="s">
        <v>165</v>
      </c>
      <c r="B150" s="1">
        <v>44</v>
      </c>
      <c r="C150" s="26" t="s">
        <v>3720</v>
      </c>
      <c r="D150" t="s">
        <v>167</v>
      </c>
      <c r="E150" s="27" t="s">
        <v>3721</v>
      </c>
      <c r="F150" s="28" t="s">
        <v>936</v>
      </c>
      <c r="G150" s="29">
        <v>4.5</v>
      </c>
      <c r="H150" s="28">
        <v>0</v>
      </c>
      <c r="I150" s="30">
        <f>ROUND(G150*H150,P4)</f>
        <v>0</v>
      </c>
      <c r="L150" s="31">
        <v>0</v>
      </c>
      <c r="M150" s="24">
        <f>ROUND(G150*L150,P4)</f>
        <v>0</v>
      </c>
      <c r="N150" s="25" t="s">
        <v>170</v>
      </c>
      <c r="O150" s="32">
        <f>M150*AA150</f>
        <v>0</v>
      </c>
      <c r="P150" s="1">
        <v>3</v>
      </c>
      <c r="AA150" s="1">
        <f>IF(P150=1,$O$3,IF(P150=2,$O$4,$O$5))</f>
        <v>0</v>
      </c>
    </row>
    <row r="151">
      <c r="A151" s="1" t="s">
        <v>171</v>
      </c>
      <c r="E151" s="27" t="s">
        <v>3721</v>
      </c>
    </row>
    <row r="152" ht="51">
      <c r="A152" s="1" t="s">
        <v>172</v>
      </c>
      <c r="E152" s="33" t="s">
        <v>3722</v>
      </c>
    </row>
    <row r="153">
      <c r="A153" s="1" t="s">
        <v>173</v>
      </c>
      <c r="E153" s="27" t="s">
        <v>167</v>
      </c>
    </row>
    <row r="154">
      <c r="A154" s="1" t="s">
        <v>165</v>
      </c>
      <c r="B154" s="1">
        <v>45</v>
      </c>
      <c r="C154" s="26" t="s">
        <v>3723</v>
      </c>
      <c r="D154" t="s">
        <v>167</v>
      </c>
      <c r="E154" s="27" t="s">
        <v>2639</v>
      </c>
      <c r="F154" s="28" t="s">
        <v>936</v>
      </c>
      <c r="G154" s="29">
        <v>5</v>
      </c>
      <c r="H154" s="28">
        <v>0</v>
      </c>
      <c r="I154" s="30">
        <f>ROUND(G154*H154,P4)</f>
        <v>0</v>
      </c>
      <c r="L154" s="31">
        <v>0</v>
      </c>
      <c r="M154" s="24">
        <f>ROUND(G154*L154,P4)</f>
        <v>0</v>
      </c>
      <c r="N154" s="25" t="s">
        <v>170</v>
      </c>
      <c r="O154" s="32">
        <f>M154*AA154</f>
        <v>0</v>
      </c>
      <c r="P154" s="1">
        <v>3</v>
      </c>
      <c r="AA154" s="1">
        <f>IF(P154=1,$O$3,IF(P154=2,$O$4,$O$5))</f>
        <v>0</v>
      </c>
    </row>
    <row r="155">
      <c r="A155" s="1" t="s">
        <v>171</v>
      </c>
      <c r="E155" s="27" t="s">
        <v>2639</v>
      </c>
    </row>
    <row r="156" ht="51">
      <c r="A156" s="1" t="s">
        <v>172</v>
      </c>
      <c r="E156" s="33" t="s">
        <v>3724</v>
      </c>
    </row>
    <row r="157">
      <c r="A157" s="1" t="s">
        <v>173</v>
      </c>
      <c r="E157" s="27" t="s">
        <v>167</v>
      </c>
    </row>
    <row r="158">
      <c r="A158" s="1" t="s">
        <v>165</v>
      </c>
      <c r="B158" s="1">
        <v>46</v>
      </c>
      <c r="C158" s="26" t="s">
        <v>3725</v>
      </c>
      <c r="D158" t="s">
        <v>167</v>
      </c>
      <c r="E158" s="27" t="s">
        <v>3726</v>
      </c>
      <c r="F158" s="28" t="s">
        <v>936</v>
      </c>
      <c r="G158" s="29">
        <v>5</v>
      </c>
      <c r="H158" s="28">
        <v>0</v>
      </c>
      <c r="I158" s="30">
        <f>ROUND(G158*H158,P4)</f>
        <v>0</v>
      </c>
      <c r="L158" s="31">
        <v>0</v>
      </c>
      <c r="M158" s="24">
        <f>ROUND(G158*L158,P4)</f>
        <v>0</v>
      </c>
      <c r="N158" s="25" t="s">
        <v>170</v>
      </c>
      <c r="O158" s="32">
        <f>M158*AA158</f>
        <v>0</v>
      </c>
      <c r="P158" s="1">
        <v>3</v>
      </c>
      <c r="AA158" s="1">
        <f>IF(P158=1,$O$3,IF(P158=2,$O$4,$O$5))</f>
        <v>0</v>
      </c>
    </row>
    <row r="159">
      <c r="A159" s="1" t="s">
        <v>171</v>
      </c>
      <c r="E159" s="27" t="s">
        <v>3726</v>
      </c>
    </row>
    <row r="160" ht="51">
      <c r="A160" s="1" t="s">
        <v>172</v>
      </c>
      <c r="E160" s="33" t="s">
        <v>3727</v>
      </c>
    </row>
    <row r="161">
      <c r="A161" s="1" t="s">
        <v>173</v>
      </c>
      <c r="E161" s="27" t="s">
        <v>167</v>
      </c>
    </row>
    <row r="162">
      <c r="A162" s="1" t="s">
        <v>165</v>
      </c>
      <c r="B162" s="1">
        <v>47</v>
      </c>
      <c r="C162" s="26" t="s">
        <v>3728</v>
      </c>
      <c r="D162" t="s">
        <v>167</v>
      </c>
      <c r="E162" s="27" t="s">
        <v>3729</v>
      </c>
      <c r="F162" s="28" t="s">
        <v>936</v>
      </c>
      <c r="G162" s="29">
        <v>2.3999999999999999</v>
      </c>
      <c r="H162" s="28">
        <v>0</v>
      </c>
      <c r="I162" s="30">
        <f>ROUND(G162*H162,P4)</f>
        <v>0</v>
      </c>
      <c r="L162" s="31">
        <v>0</v>
      </c>
      <c r="M162" s="24">
        <f>ROUND(G162*L162,P4)</f>
        <v>0</v>
      </c>
      <c r="N162" s="25" t="s">
        <v>170</v>
      </c>
      <c r="O162" s="32">
        <f>M162*AA162</f>
        <v>0</v>
      </c>
      <c r="P162" s="1">
        <v>3</v>
      </c>
      <c r="AA162" s="1">
        <f>IF(P162=1,$O$3,IF(P162=2,$O$4,$O$5))</f>
        <v>0</v>
      </c>
    </row>
    <row r="163">
      <c r="A163" s="1" t="s">
        <v>171</v>
      </c>
      <c r="E163" s="27" t="s">
        <v>3729</v>
      </c>
    </row>
    <row r="164" ht="51">
      <c r="A164" s="1" t="s">
        <v>172</v>
      </c>
      <c r="E164" s="33" t="s">
        <v>3730</v>
      </c>
    </row>
    <row r="165">
      <c r="A165" s="1" t="s">
        <v>173</v>
      </c>
      <c r="E165" s="27" t="s">
        <v>167</v>
      </c>
    </row>
    <row r="166">
      <c r="A166" s="1" t="s">
        <v>165</v>
      </c>
      <c r="B166" s="1">
        <v>48</v>
      </c>
      <c r="C166" s="26" t="s">
        <v>3731</v>
      </c>
      <c r="D166" t="s">
        <v>167</v>
      </c>
      <c r="E166" s="27" t="s">
        <v>3732</v>
      </c>
      <c r="F166" s="28" t="s">
        <v>936</v>
      </c>
      <c r="G166" s="29">
        <v>22</v>
      </c>
      <c r="H166" s="28">
        <v>0</v>
      </c>
      <c r="I166" s="30">
        <f>ROUND(G166*H166,P4)</f>
        <v>0</v>
      </c>
      <c r="L166" s="31">
        <v>0</v>
      </c>
      <c r="M166" s="24">
        <f>ROUND(G166*L166,P4)</f>
        <v>0</v>
      </c>
      <c r="N166" s="25" t="s">
        <v>170</v>
      </c>
      <c r="O166" s="32">
        <f>M166*AA166</f>
        <v>0</v>
      </c>
      <c r="P166" s="1">
        <v>3</v>
      </c>
      <c r="AA166" s="1">
        <f>IF(P166=1,$O$3,IF(P166=2,$O$4,$O$5))</f>
        <v>0</v>
      </c>
    </row>
    <row r="167">
      <c r="A167" s="1" t="s">
        <v>171</v>
      </c>
      <c r="E167" s="27" t="s">
        <v>3732</v>
      </c>
    </row>
    <row r="168" ht="51">
      <c r="A168" s="1" t="s">
        <v>172</v>
      </c>
      <c r="E168" s="33" t="s">
        <v>3733</v>
      </c>
    </row>
    <row r="169">
      <c r="A169" s="1" t="s">
        <v>173</v>
      </c>
      <c r="E169" s="27" t="s">
        <v>167</v>
      </c>
    </row>
    <row r="170">
      <c r="A170" s="1" t="s">
        <v>165</v>
      </c>
      <c r="B170" s="1">
        <v>49</v>
      </c>
      <c r="C170" s="26" t="s">
        <v>3734</v>
      </c>
      <c r="D170" t="s">
        <v>167</v>
      </c>
      <c r="E170" s="27" t="s">
        <v>3735</v>
      </c>
      <c r="F170" s="28" t="s">
        <v>936</v>
      </c>
      <c r="G170" s="29">
        <v>7.5</v>
      </c>
      <c r="H170" s="28">
        <v>0</v>
      </c>
      <c r="I170" s="30">
        <f>ROUND(G170*H170,P4)</f>
        <v>0</v>
      </c>
      <c r="L170" s="31">
        <v>0</v>
      </c>
      <c r="M170" s="24">
        <f>ROUND(G170*L170,P4)</f>
        <v>0</v>
      </c>
      <c r="N170" s="25" t="s">
        <v>170</v>
      </c>
      <c r="O170" s="32">
        <f>M170*AA170</f>
        <v>0</v>
      </c>
      <c r="P170" s="1">
        <v>3</v>
      </c>
      <c r="AA170" s="1">
        <f>IF(P170=1,$O$3,IF(P170=2,$O$4,$O$5))</f>
        <v>0</v>
      </c>
    </row>
    <row r="171">
      <c r="A171" s="1" t="s">
        <v>171</v>
      </c>
      <c r="E171" s="27" t="s">
        <v>3735</v>
      </c>
    </row>
    <row r="172" ht="51">
      <c r="A172" s="1" t="s">
        <v>172</v>
      </c>
      <c r="E172" s="33" t="s">
        <v>3736</v>
      </c>
    </row>
    <row r="173">
      <c r="A173" s="1" t="s">
        <v>173</v>
      </c>
      <c r="E173" s="27" t="s">
        <v>167</v>
      </c>
    </row>
    <row r="174">
      <c r="A174" s="1" t="s">
        <v>165</v>
      </c>
      <c r="B174" s="1">
        <v>50</v>
      </c>
      <c r="C174" s="26" t="s">
        <v>3737</v>
      </c>
      <c r="D174" t="s">
        <v>167</v>
      </c>
      <c r="E174" s="27" t="s">
        <v>3738</v>
      </c>
      <c r="F174" s="28" t="s">
        <v>936</v>
      </c>
      <c r="G174" s="29">
        <v>22</v>
      </c>
      <c r="H174" s="28">
        <v>0</v>
      </c>
      <c r="I174" s="30">
        <f>ROUND(G174*H174,P4)</f>
        <v>0</v>
      </c>
      <c r="L174" s="31">
        <v>0</v>
      </c>
      <c r="M174" s="24">
        <f>ROUND(G174*L174,P4)</f>
        <v>0</v>
      </c>
      <c r="N174" s="25" t="s">
        <v>170</v>
      </c>
      <c r="O174" s="32">
        <f>M174*AA174</f>
        <v>0</v>
      </c>
      <c r="P174" s="1">
        <v>3</v>
      </c>
      <c r="AA174" s="1">
        <f>IF(P174=1,$O$3,IF(P174=2,$O$4,$O$5))</f>
        <v>0</v>
      </c>
    </row>
    <row r="175">
      <c r="A175" s="1" t="s">
        <v>171</v>
      </c>
      <c r="E175" s="27" t="s">
        <v>3738</v>
      </c>
    </row>
    <row r="176" ht="51">
      <c r="A176" s="1" t="s">
        <v>172</v>
      </c>
      <c r="E176" s="33" t="s">
        <v>3739</v>
      </c>
    </row>
    <row r="177">
      <c r="A177" s="1" t="s">
        <v>173</v>
      </c>
      <c r="E177" s="27" t="s">
        <v>167</v>
      </c>
    </row>
    <row r="178">
      <c r="A178" s="1" t="s">
        <v>165</v>
      </c>
      <c r="B178" s="1">
        <v>51</v>
      </c>
      <c r="C178" s="26" t="s">
        <v>3740</v>
      </c>
      <c r="D178" t="s">
        <v>167</v>
      </c>
      <c r="E178" s="27" t="s">
        <v>3741</v>
      </c>
      <c r="F178" s="28" t="s">
        <v>936</v>
      </c>
      <c r="G178" s="29">
        <v>7.5999999999999996</v>
      </c>
      <c r="H178" s="28">
        <v>0</v>
      </c>
      <c r="I178" s="30">
        <f>ROUND(G178*H178,P4)</f>
        <v>0</v>
      </c>
      <c r="L178" s="31">
        <v>0</v>
      </c>
      <c r="M178" s="24">
        <f>ROUND(G178*L178,P4)</f>
        <v>0</v>
      </c>
      <c r="N178" s="25" t="s">
        <v>170</v>
      </c>
      <c r="O178" s="32">
        <f>M178*AA178</f>
        <v>0</v>
      </c>
      <c r="P178" s="1">
        <v>3</v>
      </c>
      <c r="AA178" s="1">
        <f>IF(P178=1,$O$3,IF(P178=2,$O$4,$O$5))</f>
        <v>0</v>
      </c>
    </row>
    <row r="179">
      <c r="A179" s="1" t="s">
        <v>171</v>
      </c>
      <c r="E179" s="27" t="s">
        <v>3741</v>
      </c>
    </row>
    <row r="180" ht="51">
      <c r="A180" s="1" t="s">
        <v>172</v>
      </c>
      <c r="E180" s="33" t="s">
        <v>3742</v>
      </c>
    </row>
    <row r="181">
      <c r="A181" s="1" t="s">
        <v>173</v>
      </c>
      <c r="E181" s="27" t="s">
        <v>167</v>
      </c>
    </row>
    <row r="182">
      <c r="A182" s="1" t="s">
        <v>165</v>
      </c>
      <c r="B182" s="1">
        <v>52</v>
      </c>
      <c r="C182" s="26" t="s">
        <v>3743</v>
      </c>
      <c r="D182" t="s">
        <v>167</v>
      </c>
      <c r="E182" s="27" t="s">
        <v>3744</v>
      </c>
      <c r="F182" s="28" t="s">
        <v>936</v>
      </c>
      <c r="G182" s="29">
        <v>7.5999999999999996</v>
      </c>
      <c r="H182" s="28">
        <v>0</v>
      </c>
      <c r="I182" s="30">
        <f>ROUND(G182*H182,P4)</f>
        <v>0</v>
      </c>
      <c r="L182" s="31">
        <v>0</v>
      </c>
      <c r="M182" s="24">
        <f>ROUND(G182*L182,P4)</f>
        <v>0</v>
      </c>
      <c r="N182" s="25" t="s">
        <v>170</v>
      </c>
      <c r="O182" s="32">
        <f>M182*AA182</f>
        <v>0</v>
      </c>
      <c r="P182" s="1">
        <v>3</v>
      </c>
      <c r="AA182" s="1">
        <f>IF(P182=1,$O$3,IF(P182=2,$O$4,$O$5))</f>
        <v>0</v>
      </c>
    </row>
    <row r="183">
      <c r="A183" s="1" t="s">
        <v>171</v>
      </c>
      <c r="E183" s="27" t="s">
        <v>3744</v>
      </c>
    </row>
    <row r="184" ht="51">
      <c r="A184" s="1" t="s">
        <v>172</v>
      </c>
      <c r="E184" s="33" t="s">
        <v>3745</v>
      </c>
    </row>
    <row r="185">
      <c r="A185" s="1" t="s">
        <v>173</v>
      </c>
      <c r="E185" s="27" t="s">
        <v>167</v>
      </c>
    </row>
    <row r="186">
      <c r="A186" s="1" t="s">
        <v>165</v>
      </c>
      <c r="B186" s="1">
        <v>53</v>
      </c>
      <c r="C186" s="26" t="s">
        <v>3746</v>
      </c>
      <c r="D186" t="s">
        <v>167</v>
      </c>
      <c r="E186" s="27" t="s">
        <v>3747</v>
      </c>
      <c r="F186" s="28" t="s">
        <v>936</v>
      </c>
      <c r="G186" s="29">
        <v>7.5999999999999996</v>
      </c>
      <c r="H186" s="28">
        <v>0</v>
      </c>
      <c r="I186" s="30">
        <f>ROUND(G186*H186,P4)</f>
        <v>0</v>
      </c>
      <c r="L186" s="31">
        <v>0</v>
      </c>
      <c r="M186" s="24">
        <f>ROUND(G186*L186,P4)</f>
        <v>0</v>
      </c>
      <c r="N186" s="25" t="s">
        <v>170</v>
      </c>
      <c r="O186" s="32">
        <f>M186*AA186</f>
        <v>0</v>
      </c>
      <c r="P186" s="1">
        <v>3</v>
      </c>
      <c r="AA186" s="1">
        <f>IF(P186=1,$O$3,IF(P186=2,$O$4,$O$5))</f>
        <v>0</v>
      </c>
    </row>
    <row r="187">
      <c r="A187" s="1" t="s">
        <v>171</v>
      </c>
      <c r="E187" s="27" t="s">
        <v>3747</v>
      </c>
    </row>
    <row r="188" ht="51">
      <c r="A188" s="1" t="s">
        <v>172</v>
      </c>
      <c r="E188" s="33" t="s">
        <v>3748</v>
      </c>
    </row>
    <row r="189">
      <c r="A189" s="1" t="s">
        <v>173</v>
      </c>
      <c r="E189" s="27" t="s">
        <v>167</v>
      </c>
    </row>
    <row r="190">
      <c r="A190" s="1" t="s">
        <v>165</v>
      </c>
      <c r="B190" s="1">
        <v>54</v>
      </c>
      <c r="C190" s="26" t="s">
        <v>3749</v>
      </c>
      <c r="D190" t="s">
        <v>167</v>
      </c>
      <c r="E190" s="27" t="s">
        <v>3750</v>
      </c>
      <c r="F190" s="28" t="s">
        <v>447</v>
      </c>
      <c r="G190" s="29">
        <v>2.3999999999999999</v>
      </c>
      <c r="H190" s="28">
        <v>0</v>
      </c>
      <c r="I190" s="30">
        <f>ROUND(G190*H190,P4)</f>
        <v>0</v>
      </c>
      <c r="L190" s="31">
        <v>0</v>
      </c>
      <c r="M190" s="24">
        <f>ROUND(G190*L190,P4)</f>
        <v>0</v>
      </c>
      <c r="N190" s="25" t="s">
        <v>170</v>
      </c>
      <c r="O190" s="32">
        <f>M190*AA190</f>
        <v>0</v>
      </c>
      <c r="P190" s="1">
        <v>3</v>
      </c>
      <c r="AA190" s="1">
        <f>IF(P190=1,$O$3,IF(P190=2,$O$4,$O$5))</f>
        <v>0</v>
      </c>
    </row>
    <row r="191">
      <c r="A191" s="1" t="s">
        <v>171</v>
      </c>
      <c r="E191" s="27" t="s">
        <v>3750</v>
      </c>
    </row>
    <row r="192" ht="51">
      <c r="A192" s="1" t="s">
        <v>172</v>
      </c>
      <c r="E192" s="33" t="s">
        <v>3751</v>
      </c>
    </row>
    <row r="193">
      <c r="A193" s="1" t="s">
        <v>173</v>
      </c>
      <c r="E193" s="27" t="s">
        <v>167</v>
      </c>
    </row>
    <row r="194" ht="25.5">
      <c r="A194" s="1" t="s">
        <v>165</v>
      </c>
      <c r="B194" s="1">
        <v>20</v>
      </c>
      <c r="C194" s="26" t="s">
        <v>2554</v>
      </c>
      <c r="D194" t="s">
        <v>167</v>
      </c>
      <c r="E194" s="27" t="s">
        <v>2555</v>
      </c>
      <c r="F194" s="28" t="s">
        <v>192</v>
      </c>
      <c r="G194" s="29">
        <v>22</v>
      </c>
      <c r="H194" s="28">
        <v>0.0016900000000000001</v>
      </c>
      <c r="I194" s="30">
        <f>ROUND(G194*H194,P4)</f>
        <v>0</v>
      </c>
      <c r="L194" s="31">
        <v>0</v>
      </c>
      <c r="M194" s="24">
        <f>ROUND(G194*L194,P4)</f>
        <v>0</v>
      </c>
      <c r="N194" s="25" t="s">
        <v>185</v>
      </c>
      <c r="O194" s="32">
        <f>M194*AA194</f>
        <v>0</v>
      </c>
      <c r="P194" s="1">
        <v>3</v>
      </c>
      <c r="AA194" s="1">
        <f>IF(P194=1,$O$3,IF(P194=2,$O$4,$O$5))</f>
        <v>0</v>
      </c>
    </row>
    <row r="195" ht="25.5">
      <c r="A195" s="1" t="s">
        <v>171</v>
      </c>
      <c r="E195" s="27" t="s">
        <v>2555</v>
      </c>
    </row>
    <row r="196" ht="51">
      <c r="A196" s="1" t="s">
        <v>172</v>
      </c>
      <c r="E196" s="33" t="s">
        <v>3752</v>
      </c>
    </row>
    <row r="197">
      <c r="A197" s="1" t="s">
        <v>173</v>
      </c>
      <c r="E197" s="27" t="s">
        <v>167</v>
      </c>
    </row>
    <row r="198" ht="25.5">
      <c r="A198" s="1" t="s">
        <v>165</v>
      </c>
      <c r="B198" s="1">
        <v>21</v>
      </c>
      <c r="C198" s="26" t="s">
        <v>2557</v>
      </c>
      <c r="D198" t="s">
        <v>167</v>
      </c>
      <c r="E198" s="27" t="s">
        <v>2558</v>
      </c>
      <c r="F198" s="28" t="s">
        <v>201</v>
      </c>
      <c r="G198" s="29">
        <v>2</v>
      </c>
      <c r="H198" s="28">
        <v>0.00036000000000000002</v>
      </c>
      <c r="I198" s="30">
        <f>ROUND(G198*H198,P4)</f>
        <v>0</v>
      </c>
      <c r="L198" s="31">
        <v>0</v>
      </c>
      <c r="M198" s="24">
        <f>ROUND(G198*L198,P4)</f>
        <v>0</v>
      </c>
      <c r="N198" s="25" t="s">
        <v>185</v>
      </c>
      <c r="O198" s="32">
        <f>M198*AA198</f>
        <v>0</v>
      </c>
      <c r="P198" s="1">
        <v>3</v>
      </c>
      <c r="AA198" s="1">
        <f>IF(P198=1,$O$3,IF(P198=2,$O$4,$O$5))</f>
        <v>0</v>
      </c>
    </row>
    <row r="199" ht="25.5">
      <c r="A199" s="1" t="s">
        <v>171</v>
      </c>
      <c r="E199" s="27" t="s">
        <v>2558</v>
      </c>
    </row>
    <row r="200" ht="51">
      <c r="A200" s="1" t="s">
        <v>172</v>
      </c>
      <c r="E200" s="33" t="s">
        <v>3753</v>
      </c>
    </row>
    <row r="201">
      <c r="A201" s="1" t="s">
        <v>173</v>
      </c>
      <c r="E201" s="27" t="s">
        <v>167</v>
      </c>
    </row>
    <row r="202" ht="25.5">
      <c r="A202" s="1" t="s">
        <v>165</v>
      </c>
      <c r="B202" s="1">
        <v>22</v>
      </c>
      <c r="C202" s="26" t="s">
        <v>2563</v>
      </c>
      <c r="D202" t="s">
        <v>167</v>
      </c>
      <c r="E202" s="27" t="s">
        <v>2564</v>
      </c>
      <c r="F202" s="28" t="s">
        <v>192</v>
      </c>
      <c r="G202" s="29">
        <v>15</v>
      </c>
      <c r="H202" s="28">
        <v>0.0021700000000000001</v>
      </c>
      <c r="I202" s="30">
        <f>ROUND(G202*H202,P4)</f>
        <v>0</v>
      </c>
      <c r="L202" s="31">
        <v>0</v>
      </c>
      <c r="M202" s="24">
        <f>ROUND(G202*L202,P4)</f>
        <v>0</v>
      </c>
      <c r="N202" s="25" t="s">
        <v>185</v>
      </c>
      <c r="O202" s="32">
        <f>M202*AA202</f>
        <v>0</v>
      </c>
      <c r="P202" s="1">
        <v>3</v>
      </c>
      <c r="AA202" s="1">
        <f>IF(P202=1,$O$3,IF(P202=2,$O$4,$O$5))</f>
        <v>0</v>
      </c>
    </row>
    <row r="203" ht="25.5">
      <c r="A203" s="1" t="s">
        <v>171</v>
      </c>
      <c r="E203" s="27" t="s">
        <v>2564</v>
      </c>
    </row>
    <row r="204" ht="51">
      <c r="A204" s="1" t="s">
        <v>172</v>
      </c>
      <c r="E204" s="33" t="s">
        <v>3754</v>
      </c>
    </row>
    <row r="205">
      <c r="A205" s="1" t="s">
        <v>173</v>
      </c>
      <c r="E205" s="27" t="s">
        <v>167</v>
      </c>
    </row>
    <row r="206" ht="25.5">
      <c r="A206" s="1" t="s">
        <v>165</v>
      </c>
      <c r="B206" s="1">
        <v>55</v>
      </c>
      <c r="C206" s="26" t="s">
        <v>2653</v>
      </c>
      <c r="D206" t="s">
        <v>167</v>
      </c>
      <c r="E206" s="27" t="s">
        <v>2654</v>
      </c>
      <c r="F206" s="28" t="s">
        <v>485</v>
      </c>
      <c r="G206" s="29">
        <v>2580.1399999999999</v>
      </c>
      <c r="H206" s="28">
        <v>0</v>
      </c>
      <c r="I206" s="30">
        <f>ROUND(G206*H206,P4)</f>
        <v>0</v>
      </c>
      <c r="L206" s="31">
        <v>0</v>
      </c>
      <c r="M206" s="24">
        <f>ROUND(G206*L206,P4)</f>
        <v>0</v>
      </c>
      <c r="N206" s="25" t="s">
        <v>185</v>
      </c>
      <c r="O206" s="32">
        <f>M206*AA206</f>
        <v>0</v>
      </c>
      <c r="P206" s="1">
        <v>3</v>
      </c>
      <c r="AA206" s="1">
        <f>IF(P206=1,$O$3,IF(P206=2,$O$4,$O$5))</f>
        <v>0</v>
      </c>
    </row>
    <row r="207" ht="25.5">
      <c r="A207" s="1" t="s">
        <v>171</v>
      </c>
      <c r="E207" s="27" t="s">
        <v>2654</v>
      </c>
    </row>
    <row r="208">
      <c r="A208" s="1" t="s">
        <v>172</v>
      </c>
    </row>
    <row r="209">
      <c r="A209" s="1" t="s">
        <v>173</v>
      </c>
      <c r="E209" s="27" t="s">
        <v>167</v>
      </c>
    </row>
    <row r="210">
      <c r="A210" s="1" t="s">
        <v>162</v>
      </c>
      <c r="C210" s="22" t="s">
        <v>1125</v>
      </c>
      <c r="E210" s="23" t="s">
        <v>1126</v>
      </c>
      <c r="L210" s="24">
        <f>SUMIFS(L211:L294,A211:A294,"P")</f>
        <v>0</v>
      </c>
      <c r="M210" s="24">
        <f>SUMIFS(M211:M294,A211:A294,"P")</f>
        <v>0</v>
      </c>
      <c r="N210" s="25"/>
    </row>
    <row r="211">
      <c r="A211" s="1" t="s">
        <v>165</v>
      </c>
      <c r="B211" s="1">
        <v>69</v>
      </c>
      <c r="C211" s="26" t="s">
        <v>2655</v>
      </c>
      <c r="D211" t="s">
        <v>167</v>
      </c>
      <c r="E211" s="27" t="s">
        <v>2656</v>
      </c>
      <c r="F211" s="28" t="s">
        <v>192</v>
      </c>
      <c r="G211" s="29">
        <v>12.1</v>
      </c>
      <c r="H211" s="28">
        <v>0.00024000000000000001</v>
      </c>
      <c r="I211" s="30">
        <f>ROUND(G211*H211,P4)</f>
        <v>0</v>
      </c>
      <c r="L211" s="31">
        <v>0</v>
      </c>
      <c r="M211" s="24">
        <f>ROUND(G211*L211,P4)</f>
        <v>0</v>
      </c>
      <c r="N211" s="25" t="s">
        <v>185</v>
      </c>
      <c r="O211" s="32">
        <f>M211*AA211</f>
        <v>0</v>
      </c>
      <c r="P211" s="1">
        <v>3</v>
      </c>
      <c r="AA211" s="1">
        <f>IF(P211=1,$O$3,IF(P211=2,$O$4,$O$5))</f>
        <v>0</v>
      </c>
    </row>
    <row r="212">
      <c r="A212" s="1" t="s">
        <v>171</v>
      </c>
      <c r="E212" s="27" t="s">
        <v>2656</v>
      </c>
    </row>
    <row r="213" ht="25.5">
      <c r="A213" s="1" t="s">
        <v>172</v>
      </c>
      <c r="E213" s="33" t="s">
        <v>3755</v>
      </c>
    </row>
    <row r="214">
      <c r="A214" s="1" t="s">
        <v>173</v>
      </c>
      <c r="E214" s="27" t="s">
        <v>167</v>
      </c>
    </row>
    <row r="215" ht="25.5">
      <c r="A215" s="1" t="s">
        <v>165</v>
      </c>
      <c r="B215" s="1">
        <v>67</v>
      </c>
      <c r="C215" s="26" t="s">
        <v>2658</v>
      </c>
      <c r="D215" t="s">
        <v>167</v>
      </c>
      <c r="E215" s="27" t="s">
        <v>2659</v>
      </c>
      <c r="F215" s="28" t="s">
        <v>201</v>
      </c>
      <c r="G215" s="29">
        <v>6</v>
      </c>
      <c r="H215" s="28">
        <v>0.00084000000000000003</v>
      </c>
      <c r="I215" s="30">
        <f>ROUND(G215*H215,P4)</f>
        <v>0</v>
      </c>
      <c r="L215" s="31">
        <v>0</v>
      </c>
      <c r="M215" s="24">
        <f>ROUND(G215*L215,P4)</f>
        <v>0</v>
      </c>
      <c r="N215" s="25" t="s">
        <v>185</v>
      </c>
      <c r="O215" s="32">
        <f>M215*AA215</f>
        <v>0</v>
      </c>
      <c r="P215" s="1">
        <v>3</v>
      </c>
      <c r="AA215" s="1">
        <f>IF(P215=1,$O$3,IF(P215=2,$O$4,$O$5))</f>
        <v>0</v>
      </c>
    </row>
    <row r="216" ht="25.5">
      <c r="A216" s="1" t="s">
        <v>171</v>
      </c>
      <c r="E216" s="27" t="s">
        <v>2659</v>
      </c>
    </row>
    <row r="217">
      <c r="A217" s="1" t="s">
        <v>172</v>
      </c>
    </row>
    <row r="218">
      <c r="A218" s="1" t="s">
        <v>173</v>
      </c>
      <c r="E218" s="27" t="s">
        <v>167</v>
      </c>
    </row>
    <row r="219" ht="25.5">
      <c r="A219" s="1" t="s">
        <v>165</v>
      </c>
      <c r="B219" s="1">
        <v>70</v>
      </c>
      <c r="C219" s="26" t="s">
        <v>2660</v>
      </c>
      <c r="D219" t="s">
        <v>167</v>
      </c>
      <c r="E219" s="27" t="s">
        <v>2661</v>
      </c>
      <c r="F219" s="28" t="s">
        <v>201</v>
      </c>
      <c r="G219" s="29">
        <v>6</v>
      </c>
      <c r="H219" s="28">
        <v>0.00013999999999999999</v>
      </c>
      <c r="I219" s="30">
        <f>ROUND(G219*H219,P4)</f>
        <v>0</v>
      </c>
      <c r="L219" s="31">
        <v>0</v>
      </c>
      <c r="M219" s="24">
        <f>ROUND(G219*L219,P4)</f>
        <v>0</v>
      </c>
      <c r="N219" s="25" t="s">
        <v>185</v>
      </c>
      <c r="O219" s="32">
        <f>M219*AA219</f>
        <v>0</v>
      </c>
      <c r="P219" s="1">
        <v>3</v>
      </c>
      <c r="AA219" s="1">
        <f>IF(P219=1,$O$3,IF(P219=2,$O$4,$O$5))</f>
        <v>0</v>
      </c>
    </row>
    <row r="220" ht="25.5">
      <c r="A220" s="1" t="s">
        <v>171</v>
      </c>
      <c r="E220" s="27" t="s">
        <v>2661</v>
      </c>
    </row>
    <row r="221" ht="25.5">
      <c r="A221" s="1" t="s">
        <v>172</v>
      </c>
      <c r="E221" s="33" t="s">
        <v>3756</v>
      </c>
    </row>
    <row r="222">
      <c r="A222" s="1" t="s">
        <v>173</v>
      </c>
      <c r="E222" s="27" t="s">
        <v>167</v>
      </c>
    </row>
    <row r="223" ht="25.5">
      <c r="A223" s="1" t="s">
        <v>165</v>
      </c>
      <c r="B223" s="1">
        <v>57</v>
      </c>
      <c r="C223" s="26" t="s">
        <v>2665</v>
      </c>
      <c r="D223" t="s">
        <v>167</v>
      </c>
      <c r="E223" s="27" t="s">
        <v>2666</v>
      </c>
      <c r="F223" s="28" t="s">
        <v>201</v>
      </c>
      <c r="G223" s="29">
        <v>2</v>
      </c>
      <c r="H223" s="28">
        <v>0.076999999999999999</v>
      </c>
      <c r="I223" s="30">
        <f>ROUND(G223*H223,P4)</f>
        <v>0</v>
      </c>
      <c r="L223" s="31">
        <v>0</v>
      </c>
      <c r="M223" s="24">
        <f>ROUND(G223*L223,P4)</f>
        <v>0</v>
      </c>
      <c r="N223" s="25" t="s">
        <v>170</v>
      </c>
      <c r="O223" s="32">
        <f>M223*AA223</f>
        <v>0</v>
      </c>
      <c r="P223" s="1">
        <v>3</v>
      </c>
      <c r="AA223" s="1">
        <f>IF(P223=1,$O$3,IF(P223=2,$O$4,$O$5))</f>
        <v>0</v>
      </c>
    </row>
    <row r="224" ht="25.5">
      <c r="A224" s="1" t="s">
        <v>171</v>
      </c>
      <c r="E224" s="27" t="s">
        <v>2666</v>
      </c>
    </row>
    <row r="225" ht="51">
      <c r="A225" s="1" t="s">
        <v>172</v>
      </c>
      <c r="E225" s="33" t="s">
        <v>2667</v>
      </c>
    </row>
    <row r="226">
      <c r="A226" s="1" t="s">
        <v>173</v>
      </c>
      <c r="E226" s="27" t="s">
        <v>167</v>
      </c>
    </row>
    <row r="227">
      <c r="A227" s="1" t="s">
        <v>165</v>
      </c>
      <c r="B227" s="1">
        <v>63</v>
      </c>
      <c r="C227" s="26" t="s">
        <v>1129</v>
      </c>
      <c r="D227" t="s">
        <v>167</v>
      </c>
      <c r="E227" s="27" t="s">
        <v>1130</v>
      </c>
      <c r="F227" s="28" t="s">
        <v>447</v>
      </c>
      <c r="G227" s="29">
        <v>23</v>
      </c>
      <c r="H227" s="28">
        <v>0.013509999999999999</v>
      </c>
      <c r="I227" s="30">
        <f>ROUND(G227*H227,P4)</f>
        <v>0</v>
      </c>
      <c r="L227" s="31">
        <v>0</v>
      </c>
      <c r="M227" s="24">
        <f>ROUND(G227*L227,P4)</f>
        <v>0</v>
      </c>
      <c r="N227" s="25" t="s">
        <v>185</v>
      </c>
      <c r="O227" s="32">
        <f>M227*AA227</f>
        <v>0</v>
      </c>
      <c r="P227" s="1">
        <v>3</v>
      </c>
      <c r="AA227" s="1">
        <f>IF(P227=1,$O$3,IF(P227=2,$O$4,$O$5))</f>
        <v>0</v>
      </c>
    </row>
    <row r="228">
      <c r="A228" s="1" t="s">
        <v>171</v>
      </c>
      <c r="E228" s="27" t="s">
        <v>1130</v>
      </c>
    </row>
    <row r="229" ht="38.25">
      <c r="A229" s="1" t="s">
        <v>172</v>
      </c>
      <c r="E229" s="33" t="s">
        <v>3757</v>
      </c>
    </row>
    <row r="230">
      <c r="A230" s="1" t="s">
        <v>173</v>
      </c>
      <c r="E230" s="27" t="s">
        <v>167</v>
      </c>
    </row>
    <row r="231">
      <c r="A231" s="1" t="s">
        <v>165</v>
      </c>
      <c r="B231" s="1">
        <v>61</v>
      </c>
      <c r="C231" s="26" t="s">
        <v>1132</v>
      </c>
      <c r="D231" t="s">
        <v>167</v>
      </c>
      <c r="E231" s="27" t="s">
        <v>1133</v>
      </c>
      <c r="F231" s="28" t="s">
        <v>201</v>
      </c>
      <c r="G231" s="29">
        <v>1</v>
      </c>
      <c r="H231" s="28">
        <v>0.012</v>
      </c>
      <c r="I231" s="30">
        <f>ROUND(G231*H231,P4)</f>
        <v>0</v>
      </c>
      <c r="L231" s="31">
        <v>0</v>
      </c>
      <c r="M231" s="24">
        <f>ROUND(G231*L231,P4)</f>
        <v>0</v>
      </c>
      <c r="N231" s="25" t="s">
        <v>185</v>
      </c>
      <c r="O231" s="32">
        <f>M231*AA231</f>
        <v>0</v>
      </c>
      <c r="P231" s="1">
        <v>3</v>
      </c>
      <c r="AA231" s="1">
        <f>IF(P231=1,$O$3,IF(P231=2,$O$4,$O$5))</f>
        <v>0</v>
      </c>
    </row>
    <row r="232">
      <c r="A232" s="1" t="s">
        <v>171</v>
      </c>
      <c r="E232" s="27" t="s">
        <v>1133</v>
      </c>
    </row>
    <row r="233" ht="38.25">
      <c r="A233" s="1" t="s">
        <v>172</v>
      </c>
      <c r="E233" s="33" t="s">
        <v>3758</v>
      </c>
    </row>
    <row r="234">
      <c r="A234" s="1" t="s">
        <v>173</v>
      </c>
      <c r="E234" s="27" t="s">
        <v>167</v>
      </c>
    </row>
    <row r="235">
      <c r="A235" s="1" t="s">
        <v>165</v>
      </c>
      <c r="B235" s="1">
        <v>62</v>
      </c>
      <c r="C235" s="26" t="s">
        <v>1135</v>
      </c>
      <c r="D235" t="s">
        <v>167</v>
      </c>
      <c r="E235" s="27" t="s">
        <v>1136</v>
      </c>
      <c r="F235" s="28" t="s">
        <v>201</v>
      </c>
      <c r="G235" s="29">
        <v>1</v>
      </c>
      <c r="H235" s="28">
        <v>0.002</v>
      </c>
      <c r="I235" s="30">
        <f>ROUND(G235*H235,P4)</f>
        <v>0</v>
      </c>
      <c r="L235" s="31">
        <v>0</v>
      </c>
      <c r="M235" s="24">
        <f>ROUND(G235*L235,P4)</f>
        <v>0</v>
      </c>
      <c r="N235" s="25" t="s">
        <v>185</v>
      </c>
      <c r="O235" s="32">
        <f>M235*AA235</f>
        <v>0</v>
      </c>
      <c r="P235" s="1">
        <v>3</v>
      </c>
      <c r="AA235" s="1">
        <f>IF(P235=1,$O$3,IF(P235=2,$O$4,$O$5))</f>
        <v>0</v>
      </c>
    </row>
    <row r="236">
      <c r="A236" s="1" t="s">
        <v>171</v>
      </c>
      <c r="E236" s="27" t="s">
        <v>1136</v>
      </c>
    </row>
    <row r="237" ht="38.25">
      <c r="A237" s="1" t="s">
        <v>172</v>
      </c>
      <c r="E237" s="33" t="s">
        <v>3758</v>
      </c>
    </row>
    <row r="238">
      <c r="A238" s="1" t="s">
        <v>173</v>
      </c>
      <c r="E238" s="27" t="s">
        <v>167</v>
      </c>
    </row>
    <row r="239">
      <c r="A239" s="1" t="s">
        <v>165</v>
      </c>
      <c r="B239" s="1">
        <v>72</v>
      </c>
      <c r="C239" s="26" t="s">
        <v>2206</v>
      </c>
      <c r="D239" t="s">
        <v>167</v>
      </c>
      <c r="E239" s="27" t="s">
        <v>2679</v>
      </c>
      <c r="F239" s="28" t="s">
        <v>331</v>
      </c>
      <c r="G239" s="29">
        <v>125.5</v>
      </c>
      <c r="H239" s="28">
        <v>0</v>
      </c>
      <c r="I239" s="30">
        <f>ROUND(G239*H239,P4)</f>
        <v>0</v>
      </c>
      <c r="L239" s="31">
        <v>0</v>
      </c>
      <c r="M239" s="24">
        <f>ROUND(G239*L239,P4)</f>
        <v>0</v>
      </c>
      <c r="N239" s="25" t="s">
        <v>170</v>
      </c>
      <c r="O239" s="32">
        <f>M239*AA239</f>
        <v>0</v>
      </c>
      <c r="P239" s="1">
        <v>3</v>
      </c>
      <c r="AA239" s="1">
        <f>IF(P239=1,$O$3,IF(P239=2,$O$4,$O$5))</f>
        <v>0</v>
      </c>
    </row>
    <row r="240">
      <c r="A240" s="1" t="s">
        <v>171</v>
      </c>
      <c r="E240" s="27" t="s">
        <v>2679</v>
      </c>
    </row>
    <row r="241" ht="38.25">
      <c r="A241" s="1" t="s">
        <v>172</v>
      </c>
      <c r="E241" s="33" t="s">
        <v>3759</v>
      </c>
    </row>
    <row r="242">
      <c r="A242" s="1" t="s">
        <v>173</v>
      </c>
      <c r="E242" s="27" t="s">
        <v>167</v>
      </c>
    </row>
    <row r="243">
      <c r="A243" s="1" t="s">
        <v>165</v>
      </c>
      <c r="B243" s="1">
        <v>73</v>
      </c>
      <c r="C243" s="26" t="s">
        <v>2209</v>
      </c>
      <c r="D243" t="s">
        <v>167</v>
      </c>
      <c r="E243" s="27" t="s">
        <v>2682</v>
      </c>
      <c r="F243" s="28" t="s">
        <v>331</v>
      </c>
      <c r="G243" s="29">
        <v>14.199999999999999</v>
      </c>
      <c r="H243" s="28">
        <v>0</v>
      </c>
      <c r="I243" s="30">
        <f>ROUND(G243*H243,P4)</f>
        <v>0</v>
      </c>
      <c r="L243" s="31">
        <v>0</v>
      </c>
      <c r="M243" s="24">
        <f>ROUND(G243*L243,P4)</f>
        <v>0</v>
      </c>
      <c r="N243" s="25" t="s">
        <v>170</v>
      </c>
      <c r="O243" s="32">
        <f>M243*AA243</f>
        <v>0</v>
      </c>
      <c r="P243" s="1">
        <v>3</v>
      </c>
      <c r="AA243" s="1">
        <f>IF(P243=1,$O$3,IF(P243=2,$O$4,$O$5))</f>
        <v>0</v>
      </c>
    </row>
    <row r="244">
      <c r="A244" s="1" t="s">
        <v>171</v>
      </c>
      <c r="E244" s="27" t="s">
        <v>2682</v>
      </c>
    </row>
    <row r="245" ht="38.25">
      <c r="A245" s="1" t="s">
        <v>172</v>
      </c>
      <c r="E245" s="33" t="s">
        <v>3760</v>
      </c>
    </row>
    <row r="246">
      <c r="A246" s="1" t="s">
        <v>173</v>
      </c>
      <c r="E246" s="27" t="s">
        <v>167</v>
      </c>
    </row>
    <row r="247">
      <c r="A247" s="1" t="s">
        <v>165</v>
      </c>
      <c r="B247" s="1">
        <v>74</v>
      </c>
      <c r="C247" s="26" t="s">
        <v>2212</v>
      </c>
      <c r="D247" t="s">
        <v>167</v>
      </c>
      <c r="E247" s="27" t="s">
        <v>2685</v>
      </c>
      <c r="F247" s="28" t="s">
        <v>331</v>
      </c>
      <c r="G247" s="29">
        <v>22</v>
      </c>
      <c r="H247" s="28">
        <v>0</v>
      </c>
      <c r="I247" s="30">
        <f>ROUND(G247*H247,P4)</f>
        <v>0</v>
      </c>
      <c r="L247" s="31">
        <v>0</v>
      </c>
      <c r="M247" s="24">
        <f>ROUND(G247*L247,P4)</f>
        <v>0</v>
      </c>
      <c r="N247" s="25" t="s">
        <v>170</v>
      </c>
      <c r="O247" s="32">
        <f>M247*AA247</f>
        <v>0</v>
      </c>
      <c r="P247" s="1">
        <v>3</v>
      </c>
      <c r="AA247" s="1">
        <f>IF(P247=1,$O$3,IF(P247=2,$O$4,$O$5))</f>
        <v>0</v>
      </c>
    </row>
    <row r="248">
      <c r="A248" s="1" t="s">
        <v>171</v>
      </c>
      <c r="E248" s="27" t="s">
        <v>2685</v>
      </c>
    </row>
    <row r="249" ht="38.25">
      <c r="A249" s="1" t="s">
        <v>172</v>
      </c>
      <c r="E249" s="33" t="s">
        <v>3761</v>
      </c>
    </row>
    <row r="250">
      <c r="A250" s="1" t="s">
        <v>173</v>
      </c>
      <c r="E250" s="27" t="s">
        <v>167</v>
      </c>
    </row>
    <row r="251">
      <c r="A251" s="1" t="s">
        <v>165</v>
      </c>
      <c r="B251" s="1">
        <v>65</v>
      </c>
      <c r="C251" s="26" t="s">
        <v>2690</v>
      </c>
      <c r="D251" t="s">
        <v>167</v>
      </c>
      <c r="E251" s="27" t="s">
        <v>2691</v>
      </c>
      <c r="F251" s="28" t="s">
        <v>201</v>
      </c>
      <c r="G251" s="29">
        <v>6</v>
      </c>
      <c r="H251" s="28">
        <v>0.00398</v>
      </c>
      <c r="I251" s="30">
        <f>ROUND(G251*H251,P4)</f>
        <v>0</v>
      </c>
      <c r="L251" s="31">
        <v>0</v>
      </c>
      <c r="M251" s="24">
        <f>ROUND(G251*L251,P4)</f>
        <v>0</v>
      </c>
      <c r="N251" s="25" t="s">
        <v>185</v>
      </c>
      <c r="O251" s="32">
        <f>M251*AA251</f>
        <v>0</v>
      </c>
      <c r="P251" s="1">
        <v>3</v>
      </c>
      <c r="AA251" s="1">
        <f>IF(P251=1,$O$3,IF(P251=2,$O$4,$O$5))</f>
        <v>0</v>
      </c>
    </row>
    <row r="252">
      <c r="A252" s="1" t="s">
        <v>171</v>
      </c>
      <c r="E252" s="27" t="s">
        <v>2691</v>
      </c>
    </row>
    <row r="253" ht="25.5">
      <c r="A253" s="1" t="s">
        <v>172</v>
      </c>
      <c r="E253" s="33" t="s">
        <v>3756</v>
      </c>
    </row>
    <row r="254">
      <c r="A254" s="1" t="s">
        <v>173</v>
      </c>
      <c r="E254" s="27" t="s">
        <v>167</v>
      </c>
    </row>
    <row r="255">
      <c r="A255" s="1" t="s">
        <v>165</v>
      </c>
      <c r="B255" s="1">
        <v>56</v>
      </c>
      <c r="C255" s="26" t="s">
        <v>2693</v>
      </c>
      <c r="D255" t="s">
        <v>167</v>
      </c>
      <c r="E255" s="27" t="s">
        <v>2694</v>
      </c>
      <c r="F255" s="28" t="s">
        <v>201</v>
      </c>
      <c r="G255" s="29">
        <v>2</v>
      </c>
      <c r="H255" s="28">
        <v>0</v>
      </c>
      <c r="I255" s="30">
        <f>ROUND(G255*H255,P4)</f>
        <v>0</v>
      </c>
      <c r="L255" s="31">
        <v>0</v>
      </c>
      <c r="M255" s="24">
        <f>ROUND(G255*L255,P4)</f>
        <v>0</v>
      </c>
      <c r="N255" s="25" t="s">
        <v>185</v>
      </c>
      <c r="O255" s="32">
        <f>M255*AA255</f>
        <v>0</v>
      </c>
      <c r="P255" s="1">
        <v>3</v>
      </c>
      <c r="AA255" s="1">
        <f>IF(P255=1,$O$3,IF(P255=2,$O$4,$O$5))</f>
        <v>0</v>
      </c>
    </row>
    <row r="256">
      <c r="A256" s="1" t="s">
        <v>171</v>
      </c>
      <c r="E256" s="27" t="s">
        <v>2694</v>
      </c>
    </row>
    <row r="257" ht="51">
      <c r="A257" s="1" t="s">
        <v>172</v>
      </c>
      <c r="E257" s="33" t="s">
        <v>2667</v>
      </c>
    </row>
    <row r="258">
      <c r="A258" s="1" t="s">
        <v>173</v>
      </c>
      <c r="E258" s="27" t="s">
        <v>167</v>
      </c>
    </row>
    <row r="259" ht="25.5">
      <c r="A259" s="1" t="s">
        <v>165</v>
      </c>
      <c r="B259" s="1">
        <v>58</v>
      </c>
      <c r="C259" s="26" t="s">
        <v>1166</v>
      </c>
      <c r="D259" t="s">
        <v>167</v>
      </c>
      <c r="E259" s="27" t="s">
        <v>1167</v>
      </c>
      <c r="F259" s="28" t="s">
        <v>201</v>
      </c>
      <c r="G259" s="29">
        <v>1</v>
      </c>
      <c r="H259" s="28">
        <v>0</v>
      </c>
      <c r="I259" s="30">
        <f>ROUND(G259*H259,P4)</f>
        <v>0</v>
      </c>
      <c r="L259" s="31">
        <v>0</v>
      </c>
      <c r="M259" s="24">
        <f>ROUND(G259*L259,P4)</f>
        <v>0</v>
      </c>
      <c r="N259" s="25" t="s">
        <v>185</v>
      </c>
      <c r="O259" s="32">
        <f>M259*AA259</f>
        <v>0</v>
      </c>
      <c r="P259" s="1">
        <v>3</v>
      </c>
      <c r="AA259" s="1">
        <f>IF(P259=1,$O$3,IF(P259=2,$O$4,$O$5))</f>
        <v>0</v>
      </c>
    </row>
    <row r="260" ht="25.5">
      <c r="A260" s="1" t="s">
        <v>171</v>
      </c>
      <c r="E260" s="27" t="s">
        <v>1167</v>
      </c>
    </row>
    <row r="261" ht="38.25">
      <c r="A261" s="1" t="s">
        <v>172</v>
      </c>
      <c r="E261" s="33" t="s">
        <v>3758</v>
      </c>
    </row>
    <row r="262">
      <c r="A262" s="1" t="s">
        <v>173</v>
      </c>
      <c r="E262" s="27" t="s">
        <v>167</v>
      </c>
    </row>
    <row r="263" ht="25.5">
      <c r="A263" s="1" t="s">
        <v>165</v>
      </c>
      <c r="B263" s="1">
        <v>59</v>
      </c>
      <c r="C263" s="26" t="s">
        <v>1169</v>
      </c>
      <c r="D263" t="s">
        <v>167</v>
      </c>
      <c r="E263" s="27" t="s">
        <v>1170</v>
      </c>
      <c r="F263" s="28" t="s">
        <v>201</v>
      </c>
      <c r="G263" s="29">
        <v>1</v>
      </c>
      <c r="H263" s="28">
        <v>0</v>
      </c>
      <c r="I263" s="30">
        <f>ROUND(G263*H263,P4)</f>
        <v>0</v>
      </c>
      <c r="L263" s="31">
        <v>0</v>
      </c>
      <c r="M263" s="24">
        <f>ROUND(G263*L263,P4)</f>
        <v>0</v>
      </c>
      <c r="N263" s="25" t="s">
        <v>185</v>
      </c>
      <c r="O263" s="32">
        <f>M263*AA263</f>
        <v>0</v>
      </c>
      <c r="P263" s="1">
        <v>3</v>
      </c>
      <c r="AA263" s="1">
        <f>IF(P263=1,$O$3,IF(P263=2,$O$4,$O$5))</f>
        <v>0</v>
      </c>
    </row>
    <row r="264" ht="25.5">
      <c r="A264" s="1" t="s">
        <v>171</v>
      </c>
      <c r="E264" s="27" t="s">
        <v>1170</v>
      </c>
    </row>
    <row r="265" ht="38.25">
      <c r="A265" s="1" t="s">
        <v>172</v>
      </c>
      <c r="E265" s="33" t="s">
        <v>3758</v>
      </c>
    </row>
    <row r="266">
      <c r="A266" s="1" t="s">
        <v>173</v>
      </c>
      <c r="E266" s="27" t="s">
        <v>167</v>
      </c>
    </row>
    <row r="267" ht="25.5">
      <c r="A267" s="1" t="s">
        <v>165</v>
      </c>
      <c r="B267" s="1">
        <v>60</v>
      </c>
      <c r="C267" s="26" t="s">
        <v>1171</v>
      </c>
      <c r="D267" t="s">
        <v>167</v>
      </c>
      <c r="E267" s="27" t="s">
        <v>1172</v>
      </c>
      <c r="F267" s="28" t="s">
        <v>201</v>
      </c>
      <c r="G267" s="29">
        <v>1</v>
      </c>
      <c r="H267" s="28">
        <v>0</v>
      </c>
      <c r="I267" s="30">
        <f>ROUND(G267*H267,P4)</f>
        <v>0</v>
      </c>
      <c r="L267" s="31">
        <v>0</v>
      </c>
      <c r="M267" s="24">
        <f>ROUND(G267*L267,P4)</f>
        <v>0</v>
      </c>
      <c r="N267" s="25" t="s">
        <v>185</v>
      </c>
      <c r="O267" s="32">
        <f>M267*AA267</f>
        <v>0</v>
      </c>
      <c r="P267" s="1">
        <v>3</v>
      </c>
      <c r="AA267" s="1">
        <f>IF(P267=1,$O$3,IF(P267=2,$O$4,$O$5))</f>
        <v>0</v>
      </c>
    </row>
    <row r="268" ht="25.5">
      <c r="A268" s="1" t="s">
        <v>171</v>
      </c>
      <c r="E268" s="27" t="s">
        <v>1172</v>
      </c>
    </row>
    <row r="269" ht="38.25">
      <c r="A269" s="1" t="s">
        <v>172</v>
      </c>
      <c r="E269" s="33" t="s">
        <v>3758</v>
      </c>
    </row>
    <row r="270">
      <c r="A270" s="1" t="s">
        <v>173</v>
      </c>
      <c r="E270" s="27" t="s">
        <v>167</v>
      </c>
    </row>
    <row r="271" ht="25.5">
      <c r="A271" s="1" t="s">
        <v>165</v>
      </c>
      <c r="B271" s="1">
        <v>64</v>
      </c>
      <c r="C271" s="26" t="s">
        <v>2705</v>
      </c>
      <c r="D271" t="s">
        <v>167</v>
      </c>
      <c r="E271" s="27" t="s">
        <v>2706</v>
      </c>
      <c r="F271" s="28" t="s">
        <v>201</v>
      </c>
      <c r="G271" s="29">
        <v>6</v>
      </c>
      <c r="H271" s="28">
        <v>0</v>
      </c>
      <c r="I271" s="30">
        <f>ROUND(G271*H271,P4)</f>
        <v>0</v>
      </c>
      <c r="L271" s="31">
        <v>0</v>
      </c>
      <c r="M271" s="24">
        <f>ROUND(G271*L271,P4)</f>
        <v>0</v>
      </c>
      <c r="N271" s="25" t="s">
        <v>185</v>
      </c>
      <c r="O271" s="32">
        <f>M271*AA271</f>
        <v>0</v>
      </c>
      <c r="P271" s="1">
        <v>3</v>
      </c>
      <c r="AA271" s="1">
        <f>IF(P271=1,$O$3,IF(P271=2,$O$4,$O$5))</f>
        <v>0</v>
      </c>
    </row>
    <row r="272" ht="25.5">
      <c r="A272" s="1" t="s">
        <v>171</v>
      </c>
      <c r="E272" s="27" t="s">
        <v>2706</v>
      </c>
    </row>
    <row r="273" ht="25.5">
      <c r="A273" s="1" t="s">
        <v>172</v>
      </c>
      <c r="E273" s="33" t="s">
        <v>3762</v>
      </c>
    </row>
    <row r="274">
      <c r="A274" s="1" t="s">
        <v>173</v>
      </c>
      <c r="E274" s="27" t="s">
        <v>167</v>
      </c>
    </row>
    <row r="275" ht="25.5">
      <c r="A275" s="1" t="s">
        <v>165</v>
      </c>
      <c r="B275" s="1">
        <v>66</v>
      </c>
      <c r="C275" s="26" t="s">
        <v>2707</v>
      </c>
      <c r="D275" t="s">
        <v>167</v>
      </c>
      <c r="E275" s="27" t="s">
        <v>2708</v>
      </c>
      <c r="F275" s="28" t="s">
        <v>464</v>
      </c>
      <c r="G275" s="29">
        <v>6</v>
      </c>
      <c r="H275" s="28">
        <v>0</v>
      </c>
      <c r="I275" s="30">
        <f>ROUND(G275*H275,P4)</f>
        <v>0</v>
      </c>
      <c r="L275" s="31">
        <v>0</v>
      </c>
      <c r="M275" s="24">
        <f>ROUND(G275*L275,P4)</f>
        <v>0</v>
      </c>
      <c r="N275" s="25" t="s">
        <v>185</v>
      </c>
      <c r="O275" s="32">
        <f>M275*AA275</f>
        <v>0</v>
      </c>
      <c r="P275" s="1">
        <v>3</v>
      </c>
      <c r="AA275" s="1">
        <f>IF(P275=1,$O$3,IF(P275=2,$O$4,$O$5))</f>
        <v>0</v>
      </c>
    </row>
    <row r="276" ht="38.25">
      <c r="A276" s="1" t="s">
        <v>171</v>
      </c>
      <c r="E276" s="27" t="s">
        <v>2709</v>
      </c>
    </row>
    <row r="277">
      <c r="A277" s="1" t="s">
        <v>172</v>
      </c>
    </row>
    <row r="278">
      <c r="A278" s="1" t="s">
        <v>173</v>
      </c>
      <c r="E278" s="27" t="s">
        <v>167</v>
      </c>
    </row>
    <row r="279" ht="25.5">
      <c r="A279" s="1" t="s">
        <v>165</v>
      </c>
      <c r="B279" s="1">
        <v>68</v>
      </c>
      <c r="C279" s="26" t="s">
        <v>2710</v>
      </c>
      <c r="D279" t="s">
        <v>167</v>
      </c>
      <c r="E279" s="27" t="s">
        <v>2711</v>
      </c>
      <c r="F279" s="28" t="s">
        <v>201</v>
      </c>
      <c r="G279" s="29">
        <v>11</v>
      </c>
      <c r="H279" s="28">
        <v>0</v>
      </c>
      <c r="I279" s="30">
        <f>ROUND(G279*H279,P4)</f>
        <v>0</v>
      </c>
      <c r="L279" s="31">
        <v>0</v>
      </c>
      <c r="M279" s="24">
        <f>ROUND(G279*L279,P4)</f>
        <v>0</v>
      </c>
      <c r="N279" s="25" t="s">
        <v>185</v>
      </c>
      <c r="O279" s="32">
        <f>M279*AA279</f>
        <v>0</v>
      </c>
      <c r="P279" s="1">
        <v>3</v>
      </c>
      <c r="AA279" s="1">
        <f>IF(P279=1,$O$3,IF(P279=2,$O$4,$O$5))</f>
        <v>0</v>
      </c>
    </row>
    <row r="280" ht="25.5">
      <c r="A280" s="1" t="s">
        <v>171</v>
      </c>
      <c r="E280" s="27" t="s">
        <v>2712</v>
      </c>
    </row>
    <row r="281" ht="25.5">
      <c r="A281" s="1" t="s">
        <v>172</v>
      </c>
      <c r="E281" s="33" t="s">
        <v>3763</v>
      </c>
    </row>
    <row r="282">
      <c r="A282" s="1" t="s">
        <v>173</v>
      </c>
      <c r="E282" s="27" t="s">
        <v>167</v>
      </c>
    </row>
    <row r="283">
      <c r="A283" s="1" t="s">
        <v>165</v>
      </c>
      <c r="B283" s="1">
        <v>71</v>
      </c>
      <c r="C283" s="26" t="s">
        <v>1178</v>
      </c>
      <c r="D283" t="s">
        <v>167</v>
      </c>
      <c r="E283" s="27" t="s">
        <v>1179</v>
      </c>
      <c r="F283" s="28" t="s">
        <v>331</v>
      </c>
      <c r="G283" s="29">
        <v>161.69999999999999</v>
      </c>
      <c r="H283" s="28">
        <v>5.0000000000000002E-05</v>
      </c>
      <c r="I283" s="30">
        <f>ROUND(G283*H283,P4)</f>
        <v>0</v>
      </c>
      <c r="L283" s="31">
        <v>0</v>
      </c>
      <c r="M283" s="24">
        <f>ROUND(G283*L283,P4)</f>
        <v>0</v>
      </c>
      <c r="N283" s="25" t="s">
        <v>185</v>
      </c>
      <c r="O283" s="32">
        <f>M283*AA283</f>
        <v>0</v>
      </c>
      <c r="P283" s="1">
        <v>3</v>
      </c>
      <c r="AA283" s="1">
        <f>IF(P283=1,$O$3,IF(P283=2,$O$4,$O$5))</f>
        <v>0</v>
      </c>
    </row>
    <row r="284">
      <c r="A284" s="1" t="s">
        <v>171</v>
      </c>
      <c r="E284" s="27" t="s">
        <v>1179</v>
      </c>
    </row>
    <row r="285" ht="63.75">
      <c r="A285" s="1" t="s">
        <v>172</v>
      </c>
      <c r="E285" s="33" t="s">
        <v>3764</v>
      </c>
    </row>
    <row r="286">
      <c r="A286" s="1" t="s">
        <v>173</v>
      </c>
      <c r="E286" s="27" t="s">
        <v>167</v>
      </c>
    </row>
    <row r="287" ht="25.5">
      <c r="A287" s="1" t="s">
        <v>165</v>
      </c>
      <c r="B287" s="1">
        <v>75</v>
      </c>
      <c r="C287" s="26" t="s">
        <v>2715</v>
      </c>
      <c r="D287" t="s">
        <v>167</v>
      </c>
      <c r="E287" s="27" t="s">
        <v>2716</v>
      </c>
      <c r="F287" s="28" t="s">
        <v>432</v>
      </c>
      <c r="G287" s="29">
        <v>0.51900000000000002</v>
      </c>
      <c r="H287" s="28">
        <v>0</v>
      </c>
      <c r="I287" s="30">
        <f>ROUND(G287*H287,P4)</f>
        <v>0</v>
      </c>
      <c r="L287" s="31">
        <v>0</v>
      </c>
      <c r="M287" s="24">
        <f>ROUND(G287*L287,P4)</f>
        <v>0</v>
      </c>
      <c r="N287" s="25" t="s">
        <v>185</v>
      </c>
      <c r="O287" s="32">
        <f>M287*AA287</f>
        <v>0</v>
      </c>
      <c r="P287" s="1">
        <v>3</v>
      </c>
      <c r="AA287" s="1">
        <f>IF(P287=1,$O$3,IF(P287=2,$O$4,$O$5))</f>
        <v>0</v>
      </c>
    </row>
    <row r="288" ht="25.5">
      <c r="A288" s="1" t="s">
        <v>171</v>
      </c>
      <c r="E288" s="27" t="s">
        <v>2716</v>
      </c>
    </row>
    <row r="289">
      <c r="A289" s="1" t="s">
        <v>172</v>
      </c>
    </row>
    <row r="290">
      <c r="A290" s="1" t="s">
        <v>173</v>
      </c>
      <c r="E290" s="27" t="s">
        <v>167</v>
      </c>
    </row>
    <row r="291" ht="38.25">
      <c r="A291" s="1" t="s">
        <v>165</v>
      </c>
      <c r="B291" s="1">
        <v>76</v>
      </c>
      <c r="C291" s="26" t="s">
        <v>1188</v>
      </c>
      <c r="D291" t="s">
        <v>167</v>
      </c>
      <c r="E291" s="27" t="s">
        <v>1189</v>
      </c>
      <c r="F291" s="28" t="s">
        <v>432</v>
      </c>
      <c r="G291" s="29">
        <v>0.51900000000000002</v>
      </c>
      <c r="H291" s="28">
        <v>0</v>
      </c>
      <c r="I291" s="30">
        <f>ROUND(G291*H291,P4)</f>
        <v>0</v>
      </c>
      <c r="L291" s="31">
        <v>0</v>
      </c>
      <c r="M291" s="24">
        <f>ROUND(G291*L291,P4)</f>
        <v>0</v>
      </c>
      <c r="N291" s="25" t="s">
        <v>185</v>
      </c>
      <c r="O291" s="32">
        <f>M291*AA291</f>
        <v>0</v>
      </c>
      <c r="P291" s="1">
        <v>3</v>
      </c>
      <c r="AA291" s="1">
        <f>IF(P291=1,$O$3,IF(P291=2,$O$4,$O$5))</f>
        <v>0</v>
      </c>
    </row>
    <row r="292" ht="38.25">
      <c r="A292" s="1" t="s">
        <v>171</v>
      </c>
      <c r="E292" s="27" t="s">
        <v>1190</v>
      </c>
    </row>
    <row r="293">
      <c r="A293" s="1" t="s">
        <v>172</v>
      </c>
    </row>
    <row r="294">
      <c r="A294" s="1" t="s">
        <v>173</v>
      </c>
      <c r="E294" s="27" t="s">
        <v>167</v>
      </c>
    </row>
    <row r="295">
      <c r="A295" s="1" t="s">
        <v>162</v>
      </c>
      <c r="C295" s="22" t="s">
        <v>1259</v>
      </c>
      <c r="E295" s="23" t="s">
        <v>1260</v>
      </c>
      <c r="L295" s="24">
        <f>SUMIFS(L296:L315,A296:A315,"P")</f>
        <v>0</v>
      </c>
      <c r="M295" s="24">
        <f>SUMIFS(M296:M315,A296:A315,"P")</f>
        <v>0</v>
      </c>
      <c r="N295" s="25"/>
    </row>
    <row r="296" ht="25.5">
      <c r="A296" s="1" t="s">
        <v>165</v>
      </c>
      <c r="B296" s="1">
        <v>9</v>
      </c>
      <c r="C296" s="26" t="s">
        <v>1266</v>
      </c>
      <c r="D296" t="s">
        <v>167</v>
      </c>
      <c r="E296" s="27" t="s">
        <v>1267</v>
      </c>
      <c r="F296" s="28" t="s">
        <v>447</v>
      </c>
      <c r="G296" s="29">
        <v>400</v>
      </c>
      <c r="H296" s="28">
        <v>0</v>
      </c>
      <c r="I296" s="30">
        <f>ROUND(G296*H296,P4)</f>
        <v>0</v>
      </c>
      <c r="L296" s="31">
        <v>0</v>
      </c>
      <c r="M296" s="24">
        <f>ROUND(G296*L296,P4)</f>
        <v>0</v>
      </c>
      <c r="N296" s="25" t="s">
        <v>185</v>
      </c>
      <c r="O296" s="32">
        <f>M296*AA296</f>
        <v>0</v>
      </c>
      <c r="P296" s="1">
        <v>3</v>
      </c>
      <c r="AA296" s="1">
        <f>IF(P296=1,$O$3,IF(P296=2,$O$4,$O$5))</f>
        <v>0</v>
      </c>
    </row>
    <row r="297" ht="25.5">
      <c r="A297" s="1" t="s">
        <v>171</v>
      </c>
      <c r="E297" s="27" t="s">
        <v>1267</v>
      </c>
    </row>
    <row r="298">
      <c r="A298" s="1" t="s">
        <v>172</v>
      </c>
    </row>
    <row r="299">
      <c r="A299" s="1" t="s">
        <v>173</v>
      </c>
      <c r="E299" s="27" t="s">
        <v>167</v>
      </c>
    </row>
    <row r="300" ht="25.5">
      <c r="A300" s="1" t="s">
        <v>165</v>
      </c>
      <c r="B300" s="1">
        <v>10</v>
      </c>
      <c r="C300" s="26" t="s">
        <v>1269</v>
      </c>
      <c r="D300" t="s">
        <v>167</v>
      </c>
      <c r="E300" s="27" t="s">
        <v>1270</v>
      </c>
      <c r="F300" s="28" t="s">
        <v>447</v>
      </c>
      <c r="G300" s="29">
        <v>12000</v>
      </c>
      <c r="H300" s="28">
        <v>0</v>
      </c>
      <c r="I300" s="30">
        <f>ROUND(G300*H300,P4)</f>
        <v>0</v>
      </c>
      <c r="L300" s="31">
        <v>0</v>
      </c>
      <c r="M300" s="24">
        <f>ROUND(G300*L300,P4)</f>
        <v>0</v>
      </c>
      <c r="N300" s="25" t="s">
        <v>185</v>
      </c>
      <c r="O300" s="32">
        <f>M300*AA300</f>
        <v>0</v>
      </c>
      <c r="P300" s="1">
        <v>3</v>
      </c>
      <c r="AA300" s="1">
        <f>IF(P300=1,$O$3,IF(P300=2,$O$4,$O$5))</f>
        <v>0</v>
      </c>
    </row>
    <row r="301" ht="38.25">
      <c r="A301" s="1" t="s">
        <v>171</v>
      </c>
      <c r="E301" s="27" t="s">
        <v>1271</v>
      </c>
    </row>
    <row r="302" ht="25.5">
      <c r="A302" s="1" t="s">
        <v>172</v>
      </c>
      <c r="E302" s="33" t="s">
        <v>3765</v>
      </c>
    </row>
    <row r="303">
      <c r="A303" s="1" t="s">
        <v>173</v>
      </c>
      <c r="E303" s="27" t="s">
        <v>167</v>
      </c>
    </row>
    <row r="304" ht="25.5">
      <c r="A304" s="1" t="s">
        <v>165</v>
      </c>
      <c r="B304" s="1">
        <v>11</v>
      </c>
      <c r="C304" s="26" t="s">
        <v>1273</v>
      </c>
      <c r="D304" t="s">
        <v>167</v>
      </c>
      <c r="E304" s="27" t="s">
        <v>1274</v>
      </c>
      <c r="F304" s="28" t="s">
        <v>447</v>
      </c>
      <c r="G304" s="29">
        <v>400</v>
      </c>
      <c r="H304" s="28">
        <v>0</v>
      </c>
      <c r="I304" s="30">
        <f>ROUND(G304*H304,P4)</f>
        <v>0</v>
      </c>
      <c r="L304" s="31">
        <v>0</v>
      </c>
      <c r="M304" s="24">
        <f>ROUND(G304*L304,P4)</f>
        <v>0</v>
      </c>
      <c r="N304" s="25" t="s">
        <v>185</v>
      </c>
      <c r="O304" s="32">
        <f>M304*AA304</f>
        <v>0</v>
      </c>
      <c r="P304" s="1">
        <v>3</v>
      </c>
      <c r="AA304" s="1">
        <f>IF(P304=1,$O$3,IF(P304=2,$O$4,$O$5))</f>
        <v>0</v>
      </c>
    </row>
    <row r="305" ht="25.5">
      <c r="A305" s="1" t="s">
        <v>171</v>
      </c>
      <c r="E305" s="27" t="s">
        <v>1274</v>
      </c>
    </row>
    <row r="306">
      <c r="A306" s="1" t="s">
        <v>172</v>
      </c>
    </row>
    <row r="307">
      <c r="A307" s="1" t="s">
        <v>173</v>
      </c>
      <c r="E307" s="27" t="s">
        <v>167</v>
      </c>
    </row>
    <row r="308" ht="25.5">
      <c r="A308" s="1" t="s">
        <v>165</v>
      </c>
      <c r="B308" s="1">
        <v>12</v>
      </c>
      <c r="C308" s="26" t="s">
        <v>2724</v>
      </c>
      <c r="D308" t="s">
        <v>167</v>
      </c>
      <c r="E308" s="27" t="s">
        <v>2725</v>
      </c>
      <c r="F308" s="28" t="s">
        <v>184</v>
      </c>
      <c r="G308" s="29">
        <v>537.58799999999997</v>
      </c>
      <c r="H308" s="28">
        <v>0</v>
      </c>
      <c r="I308" s="30">
        <f>ROUND(G308*H308,P4)</f>
        <v>0</v>
      </c>
      <c r="L308" s="31">
        <v>0</v>
      </c>
      <c r="M308" s="24">
        <f>ROUND(G308*L308,P4)</f>
        <v>0</v>
      </c>
      <c r="N308" s="25" t="s">
        <v>185</v>
      </c>
      <c r="O308" s="32">
        <f>M308*AA308</f>
        <v>0</v>
      </c>
      <c r="P308" s="1">
        <v>3</v>
      </c>
      <c r="AA308" s="1">
        <f>IF(P308=1,$O$3,IF(P308=2,$O$4,$O$5))</f>
        <v>0</v>
      </c>
    </row>
    <row r="309" ht="25.5">
      <c r="A309" s="1" t="s">
        <v>171</v>
      </c>
      <c r="E309" s="27" t="s">
        <v>2725</v>
      </c>
    </row>
    <row r="310" ht="102">
      <c r="A310" s="1" t="s">
        <v>172</v>
      </c>
      <c r="E310" s="33" t="s">
        <v>3766</v>
      </c>
    </row>
    <row r="311">
      <c r="A311" s="1" t="s">
        <v>173</v>
      </c>
      <c r="E311" s="27" t="s">
        <v>167</v>
      </c>
    </row>
    <row r="312">
      <c r="A312" s="1" t="s">
        <v>165</v>
      </c>
      <c r="B312" s="1">
        <v>13</v>
      </c>
      <c r="C312" s="26" t="s">
        <v>3767</v>
      </c>
      <c r="D312" t="s">
        <v>167</v>
      </c>
      <c r="E312" s="27" t="s">
        <v>2727</v>
      </c>
      <c r="F312" s="28" t="s">
        <v>169</v>
      </c>
      <c r="G312" s="29">
        <v>1</v>
      </c>
      <c r="H312" s="28">
        <v>0</v>
      </c>
      <c r="I312" s="30">
        <f>ROUND(G312*H312,P4)</f>
        <v>0</v>
      </c>
      <c r="L312" s="31">
        <v>0</v>
      </c>
      <c r="M312" s="24">
        <f>ROUND(G312*L312,P4)</f>
        <v>0</v>
      </c>
      <c r="N312" s="25" t="s">
        <v>170</v>
      </c>
      <c r="O312" s="32">
        <f>M312*AA312</f>
        <v>0</v>
      </c>
      <c r="P312" s="1">
        <v>3</v>
      </c>
      <c r="AA312" s="1">
        <f>IF(P312=1,$O$3,IF(P312=2,$O$4,$O$5))</f>
        <v>0</v>
      </c>
    </row>
    <row r="313">
      <c r="A313" s="1" t="s">
        <v>171</v>
      </c>
      <c r="E313" s="27" t="s">
        <v>2727</v>
      </c>
    </row>
    <row r="314">
      <c r="A314" s="1" t="s">
        <v>172</v>
      </c>
    </row>
    <row r="315">
      <c r="A315" s="1" t="s">
        <v>173</v>
      </c>
      <c r="E315" s="27" t="s">
        <v>167</v>
      </c>
    </row>
    <row r="316">
      <c r="A316" s="1" t="s">
        <v>162</v>
      </c>
      <c r="C316" s="22" t="s">
        <v>499</v>
      </c>
      <c r="E316" s="23" t="s">
        <v>500</v>
      </c>
      <c r="L316" s="24">
        <f>SUMIFS(L317:L320,A317:A320,"P")</f>
        <v>0</v>
      </c>
      <c r="M316" s="24">
        <f>SUMIFS(M317:M320,A317:A320,"P")</f>
        <v>0</v>
      </c>
      <c r="N316" s="25"/>
    </row>
    <row r="317" ht="25.5">
      <c r="A317" s="1" t="s">
        <v>165</v>
      </c>
      <c r="B317" s="1">
        <v>14</v>
      </c>
      <c r="C317" s="26" t="s">
        <v>2091</v>
      </c>
      <c r="D317" t="s">
        <v>167</v>
      </c>
      <c r="E317" s="27" t="s">
        <v>2092</v>
      </c>
      <c r="F317" s="28" t="s">
        <v>432</v>
      </c>
      <c r="G317" s="29">
        <v>8.9220000000000006</v>
      </c>
      <c r="H317" s="28">
        <v>0</v>
      </c>
      <c r="I317" s="30">
        <f>ROUND(G317*H317,P4)</f>
        <v>0</v>
      </c>
      <c r="L317" s="31">
        <v>0</v>
      </c>
      <c r="M317" s="24">
        <f>ROUND(G317*L317,P4)</f>
        <v>0</v>
      </c>
      <c r="N317" s="25" t="s">
        <v>185</v>
      </c>
      <c r="O317" s="32">
        <f>M317*AA317</f>
        <v>0</v>
      </c>
      <c r="P317" s="1">
        <v>3</v>
      </c>
      <c r="AA317" s="1">
        <f>IF(P317=1,$O$3,IF(P317=2,$O$4,$O$5))</f>
        <v>0</v>
      </c>
    </row>
    <row r="318" ht="38.25">
      <c r="A318" s="1" t="s">
        <v>171</v>
      </c>
      <c r="E318" s="27" t="s">
        <v>2093</v>
      </c>
    </row>
    <row r="319">
      <c r="A319" s="1" t="s">
        <v>172</v>
      </c>
    </row>
    <row r="320">
      <c r="A320" s="1" t="s">
        <v>173</v>
      </c>
      <c r="E320" s="27" t="s">
        <v>167</v>
      </c>
    </row>
    <row r="321">
      <c r="A321" s="1" t="s">
        <v>162</v>
      </c>
      <c r="C321" s="22" t="s">
        <v>180</v>
      </c>
      <c r="E321" s="23" t="s">
        <v>181</v>
      </c>
      <c r="L321" s="24">
        <f>SUMIFS(L322:L325,A322:A325,"P")</f>
        <v>0</v>
      </c>
      <c r="M321" s="24">
        <f>SUMIFS(M322:M325,A322:A325,"P")</f>
        <v>0</v>
      </c>
      <c r="N321" s="25"/>
    </row>
    <row r="322" ht="25.5">
      <c r="A322" s="1" t="s">
        <v>165</v>
      </c>
      <c r="B322" s="1">
        <v>77</v>
      </c>
      <c r="C322" s="26" t="s">
        <v>3768</v>
      </c>
      <c r="D322" t="s">
        <v>167</v>
      </c>
      <c r="E322" s="27" t="s">
        <v>2728</v>
      </c>
      <c r="F322" s="28" t="s">
        <v>184</v>
      </c>
      <c r="G322" s="29">
        <v>537.58799999999997</v>
      </c>
      <c r="H322" s="28">
        <v>0</v>
      </c>
      <c r="I322" s="30">
        <f>ROUND(G322*H322,P4)</f>
        <v>0</v>
      </c>
      <c r="L322" s="31">
        <v>0</v>
      </c>
      <c r="M322" s="24">
        <f>ROUND(G322*L322,P4)</f>
        <v>0</v>
      </c>
      <c r="N322" s="25" t="s">
        <v>718</v>
      </c>
      <c r="O322" s="32">
        <f>M322*AA322</f>
        <v>0</v>
      </c>
      <c r="P322" s="1">
        <v>3</v>
      </c>
      <c r="AA322" s="1">
        <f>IF(P322=1,$O$3,IF(P322=2,$O$4,$O$5))</f>
        <v>0</v>
      </c>
    </row>
    <row r="323" ht="25.5">
      <c r="A323" s="1" t="s">
        <v>171</v>
      </c>
      <c r="E323" s="27" t="s">
        <v>2728</v>
      </c>
    </row>
    <row r="324" ht="102">
      <c r="A324" s="1" t="s">
        <v>172</v>
      </c>
      <c r="E324" s="33" t="s">
        <v>3769</v>
      </c>
    </row>
    <row r="325">
      <c r="A325" s="1" t="s">
        <v>173</v>
      </c>
      <c r="E325" s="27" t="s">
        <v>167</v>
      </c>
    </row>
  </sheetData>
  <sheetProtection sheet="1" objects="1" scenarios="1" spinCount="100000" saltValue="q8GDyNMKPDfoOjaCxikLYzudAnbRHkCrYsiQRKzgjpRnEFzFEqZV6Y0m+9uauJD9pArdtHJqDsEiHCT7Gg1LGQ==" hashValue="Ztd624PrMeSFDOyjlVcbZuWdHmwtqTaSaqRZjfgnPIJzTZtHA6l0NwdZD29umBD1j2k7TeO/BmSYi/HugpHdg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COUNTIFS(L8:L339,"=0",A8:A339,"P")+COUNTIFS(L8:L339,"",A8:A339,"P")+SUM(Q8:Q339)</f>
        <v>0</v>
      </c>
    </row>
    <row r="8">
      <c r="A8" s="1" t="s">
        <v>160</v>
      </c>
      <c r="C8" s="22" t="s">
        <v>3770</v>
      </c>
      <c r="E8" s="23" t="s">
        <v>97</v>
      </c>
      <c r="L8" s="24">
        <f>L9+L18+L35+L56+L209+L246+L267+L280+L313+L334</f>
        <v>0</v>
      </c>
      <c r="M8" s="24">
        <f>M9+M18+M35+M56+M209+M246+M267+M280+M313+M334</f>
        <v>0</v>
      </c>
      <c r="N8" s="25"/>
    </row>
    <row r="9">
      <c r="A9" s="1" t="s">
        <v>162</v>
      </c>
      <c r="C9" s="22" t="s">
        <v>197</v>
      </c>
      <c r="E9" s="23" t="s">
        <v>198</v>
      </c>
      <c r="L9" s="24">
        <f>SUMIFS(L10:L17,A10:A17,"P")</f>
        <v>0</v>
      </c>
      <c r="M9" s="24">
        <f>SUMIFS(M10:M17,A10:A17,"P")</f>
        <v>0</v>
      </c>
      <c r="N9" s="25"/>
    </row>
    <row r="10">
      <c r="A10" s="1" t="s">
        <v>165</v>
      </c>
      <c r="B10" s="1">
        <v>1</v>
      </c>
      <c r="C10" s="26" t="s">
        <v>1837</v>
      </c>
      <c r="D10" t="s">
        <v>167</v>
      </c>
      <c r="E10" s="27" t="s">
        <v>3771</v>
      </c>
      <c r="F10" s="28" t="s">
        <v>201</v>
      </c>
      <c r="G10" s="29">
        <v>1</v>
      </c>
      <c r="H10" s="28">
        <v>0</v>
      </c>
      <c r="I10" s="30">
        <f>ROUND(G10*H10,P4)</f>
        <v>0</v>
      </c>
      <c r="L10" s="31">
        <v>0</v>
      </c>
      <c r="M10" s="24">
        <f>ROUND(G10*L10,P4)</f>
        <v>0</v>
      </c>
      <c r="N10" s="25" t="s">
        <v>185</v>
      </c>
      <c r="O10" s="32">
        <f>M10*AA10</f>
        <v>0</v>
      </c>
      <c r="P10" s="1">
        <v>3</v>
      </c>
      <c r="AA10" s="1">
        <f>IF(P10=1,$O$3,IF(P10=2,$O$4,$O$5))</f>
        <v>0</v>
      </c>
    </row>
    <row r="11">
      <c r="A11" s="1" t="s">
        <v>171</v>
      </c>
      <c r="E11" s="27" t="s">
        <v>3771</v>
      </c>
    </row>
    <row r="12">
      <c r="A12" s="1" t="s">
        <v>172</v>
      </c>
    </row>
    <row r="13">
      <c r="A13" s="1" t="s">
        <v>173</v>
      </c>
      <c r="E13" s="27" t="s">
        <v>167</v>
      </c>
    </row>
    <row r="14" ht="25.5">
      <c r="A14" s="1" t="s">
        <v>165</v>
      </c>
      <c r="B14" s="1">
        <v>2</v>
      </c>
      <c r="C14" s="26" t="s">
        <v>1839</v>
      </c>
      <c r="D14" t="s">
        <v>167</v>
      </c>
      <c r="E14" s="27" t="s">
        <v>1840</v>
      </c>
      <c r="F14" s="28" t="s">
        <v>201</v>
      </c>
      <c r="G14" s="29">
        <v>1</v>
      </c>
      <c r="H14" s="28">
        <v>0</v>
      </c>
      <c r="I14" s="30">
        <f>ROUND(G14*H14,P4)</f>
        <v>0</v>
      </c>
      <c r="L14" s="31">
        <v>0</v>
      </c>
      <c r="M14" s="24">
        <f>ROUND(G14*L14,P4)</f>
        <v>0</v>
      </c>
      <c r="N14" s="25" t="s">
        <v>185</v>
      </c>
      <c r="O14" s="32">
        <f>M14*AA14</f>
        <v>0</v>
      </c>
      <c r="P14" s="1">
        <v>3</v>
      </c>
      <c r="AA14" s="1">
        <f>IF(P14=1,$O$3,IF(P14=2,$O$4,$O$5))</f>
        <v>0</v>
      </c>
    </row>
    <row r="15" ht="38.25">
      <c r="A15" s="1" t="s">
        <v>171</v>
      </c>
      <c r="E15" s="27" t="s">
        <v>1841</v>
      </c>
    </row>
    <row r="16">
      <c r="A16" s="1" t="s">
        <v>172</v>
      </c>
    </row>
    <row r="17">
      <c r="A17" s="1" t="s">
        <v>173</v>
      </c>
      <c r="E17" s="27" t="s">
        <v>167</v>
      </c>
    </row>
    <row r="18">
      <c r="A18" s="1" t="s">
        <v>162</v>
      </c>
      <c r="C18" s="22" t="s">
        <v>208</v>
      </c>
      <c r="E18" s="23" t="s">
        <v>209</v>
      </c>
      <c r="L18" s="24">
        <f>SUMIFS(L19:L34,A19:A34,"P")</f>
        <v>0</v>
      </c>
      <c r="M18" s="24">
        <f>SUMIFS(M19:M34,A19:A34,"P")</f>
        <v>0</v>
      </c>
      <c r="N18" s="25"/>
    </row>
    <row r="19" ht="25.5">
      <c r="A19" s="1" t="s">
        <v>165</v>
      </c>
      <c r="B19" s="1">
        <v>5</v>
      </c>
      <c r="C19" s="26" t="s">
        <v>166</v>
      </c>
      <c r="D19" t="s">
        <v>167</v>
      </c>
      <c r="E19" s="27" t="s">
        <v>3772</v>
      </c>
      <c r="F19" s="28" t="s">
        <v>201</v>
      </c>
      <c r="G19" s="29">
        <v>1</v>
      </c>
      <c r="H19" s="28">
        <v>0</v>
      </c>
      <c r="I19" s="30">
        <f>ROUND(G19*H19,P4)</f>
        <v>0</v>
      </c>
      <c r="L19" s="31">
        <v>0</v>
      </c>
      <c r="M19" s="24">
        <f>ROUND(G19*L19,P4)</f>
        <v>0</v>
      </c>
      <c r="N19" s="25" t="s">
        <v>170</v>
      </c>
      <c r="O19" s="32">
        <f>M19*AA19</f>
        <v>0</v>
      </c>
      <c r="P19" s="1">
        <v>3</v>
      </c>
      <c r="AA19" s="1">
        <f>IF(P19=1,$O$3,IF(P19=2,$O$4,$O$5))</f>
        <v>0</v>
      </c>
    </row>
    <row r="20" ht="25.5">
      <c r="A20" s="1" t="s">
        <v>171</v>
      </c>
      <c r="E20" s="27" t="s">
        <v>3772</v>
      </c>
    </row>
    <row r="21">
      <c r="A21" s="1" t="s">
        <v>172</v>
      </c>
    </row>
    <row r="22">
      <c r="A22" s="1" t="s">
        <v>173</v>
      </c>
      <c r="E22" s="27" t="s">
        <v>167</v>
      </c>
    </row>
    <row r="23">
      <c r="A23" s="1" t="s">
        <v>165</v>
      </c>
      <c r="B23" s="1">
        <v>3</v>
      </c>
      <c r="C23" s="26" t="s">
        <v>212</v>
      </c>
      <c r="D23" t="s">
        <v>167</v>
      </c>
      <c r="E23" s="27" t="s">
        <v>3773</v>
      </c>
      <c r="F23" s="28" t="s">
        <v>201</v>
      </c>
      <c r="G23" s="29">
        <v>2</v>
      </c>
      <c r="H23" s="28">
        <v>0</v>
      </c>
      <c r="I23" s="30">
        <f>ROUND(G23*H23,P4)</f>
        <v>0</v>
      </c>
      <c r="L23" s="31">
        <v>0</v>
      </c>
      <c r="M23" s="24">
        <f>ROUND(G23*L23,P4)</f>
        <v>0</v>
      </c>
      <c r="N23" s="25" t="s">
        <v>170</v>
      </c>
      <c r="O23" s="32">
        <f>M23*AA23</f>
        <v>0</v>
      </c>
      <c r="P23" s="1">
        <v>3</v>
      </c>
      <c r="AA23" s="1">
        <f>IF(P23=1,$O$3,IF(P23=2,$O$4,$O$5))</f>
        <v>0</v>
      </c>
    </row>
    <row r="24">
      <c r="A24" s="1" t="s">
        <v>171</v>
      </c>
      <c r="E24" s="27" t="s">
        <v>3773</v>
      </c>
    </row>
    <row r="25">
      <c r="A25" s="1" t="s">
        <v>172</v>
      </c>
    </row>
    <row r="26">
      <c r="A26" s="1" t="s">
        <v>173</v>
      </c>
      <c r="E26" s="27" t="s">
        <v>167</v>
      </c>
    </row>
    <row r="27" ht="25.5">
      <c r="A27" s="1" t="s">
        <v>165</v>
      </c>
      <c r="B27" s="1">
        <v>6</v>
      </c>
      <c r="C27" s="26" t="s">
        <v>1770</v>
      </c>
      <c r="D27" t="s">
        <v>167</v>
      </c>
      <c r="E27" s="27" t="s">
        <v>1771</v>
      </c>
      <c r="F27" s="28" t="s">
        <v>201</v>
      </c>
      <c r="G27" s="29">
        <v>1</v>
      </c>
      <c r="H27" s="28">
        <v>0</v>
      </c>
      <c r="I27" s="30">
        <f>ROUND(G27*H27,P4)</f>
        <v>0</v>
      </c>
      <c r="L27" s="31">
        <v>0</v>
      </c>
      <c r="M27" s="24">
        <f>ROUND(G27*L27,P4)</f>
        <v>0</v>
      </c>
      <c r="N27" s="25" t="s">
        <v>185</v>
      </c>
      <c r="O27" s="32">
        <f>M27*AA27</f>
        <v>0</v>
      </c>
      <c r="P27" s="1">
        <v>3</v>
      </c>
      <c r="AA27" s="1">
        <f>IF(P27=1,$O$3,IF(P27=2,$O$4,$O$5))</f>
        <v>0</v>
      </c>
    </row>
    <row r="28" ht="38.25">
      <c r="A28" s="1" t="s">
        <v>171</v>
      </c>
      <c r="E28" s="27" t="s">
        <v>1772</v>
      </c>
    </row>
    <row r="29">
      <c r="A29" s="1" t="s">
        <v>172</v>
      </c>
    </row>
    <row r="30">
      <c r="A30" s="1" t="s">
        <v>173</v>
      </c>
      <c r="E30" s="27" t="s">
        <v>167</v>
      </c>
    </row>
    <row r="31">
      <c r="A31" s="1" t="s">
        <v>165</v>
      </c>
      <c r="B31" s="1">
        <v>4</v>
      </c>
      <c r="C31" s="26" t="s">
        <v>216</v>
      </c>
      <c r="D31" t="s">
        <v>167</v>
      </c>
      <c r="E31" s="27" t="s">
        <v>3774</v>
      </c>
      <c r="F31" s="28" t="s">
        <v>201</v>
      </c>
      <c r="G31" s="29">
        <v>2</v>
      </c>
      <c r="H31" s="28">
        <v>0</v>
      </c>
      <c r="I31" s="30">
        <f>ROUND(G31*H31,P4)</f>
        <v>0</v>
      </c>
      <c r="L31" s="31">
        <v>0</v>
      </c>
      <c r="M31" s="24">
        <f>ROUND(G31*L31,P4)</f>
        <v>0</v>
      </c>
      <c r="N31" s="25" t="s">
        <v>185</v>
      </c>
      <c r="O31" s="32">
        <f>M31*AA31</f>
        <v>0</v>
      </c>
      <c r="P31" s="1">
        <v>3</v>
      </c>
      <c r="AA31" s="1">
        <f>IF(P31=1,$O$3,IF(P31=2,$O$4,$O$5))</f>
        <v>0</v>
      </c>
    </row>
    <row r="32">
      <c r="A32" s="1" t="s">
        <v>171</v>
      </c>
      <c r="E32" s="27" t="s">
        <v>3774</v>
      </c>
    </row>
    <row r="33">
      <c r="A33" s="1" t="s">
        <v>172</v>
      </c>
    </row>
    <row r="34">
      <c r="A34" s="1" t="s">
        <v>173</v>
      </c>
      <c r="E34" s="27" t="s">
        <v>167</v>
      </c>
    </row>
    <row r="35">
      <c r="A35" s="1" t="s">
        <v>162</v>
      </c>
      <c r="C35" s="22" t="s">
        <v>218</v>
      </c>
      <c r="E35" s="23" t="s">
        <v>219</v>
      </c>
      <c r="L35" s="24">
        <f>SUMIFS(L36:L55,A36:A55,"P")</f>
        <v>0</v>
      </c>
      <c r="M35" s="24">
        <f>SUMIFS(M36:M55,A36:A55,"P")</f>
        <v>0</v>
      </c>
      <c r="N35" s="25"/>
    </row>
    <row r="36">
      <c r="A36" s="1" t="s">
        <v>165</v>
      </c>
      <c r="B36" s="1">
        <v>8</v>
      </c>
      <c r="C36" s="26" t="s">
        <v>3775</v>
      </c>
      <c r="D36" t="s">
        <v>167</v>
      </c>
      <c r="E36" s="27" t="s">
        <v>3776</v>
      </c>
      <c r="F36" s="28" t="s">
        <v>192</v>
      </c>
      <c r="G36" s="29">
        <v>45</v>
      </c>
      <c r="H36" s="28">
        <v>0.00031</v>
      </c>
      <c r="I36" s="30">
        <f>ROUND(G36*H36,P4)</f>
        <v>0</v>
      </c>
      <c r="L36" s="31">
        <v>0</v>
      </c>
      <c r="M36" s="24">
        <f>ROUND(G36*L36,P4)</f>
        <v>0</v>
      </c>
      <c r="N36" s="25" t="s">
        <v>185</v>
      </c>
      <c r="O36" s="32">
        <f>M36*AA36</f>
        <v>0</v>
      </c>
      <c r="P36" s="1">
        <v>3</v>
      </c>
      <c r="AA36" s="1">
        <f>IF(P36=1,$O$3,IF(P36=2,$O$4,$O$5))</f>
        <v>0</v>
      </c>
    </row>
    <row r="37">
      <c r="A37" s="1" t="s">
        <v>171</v>
      </c>
      <c r="E37" s="27" t="s">
        <v>3776</v>
      </c>
    </row>
    <row r="38">
      <c r="A38" s="1" t="s">
        <v>172</v>
      </c>
    </row>
    <row r="39">
      <c r="A39" s="1" t="s">
        <v>173</v>
      </c>
      <c r="E39" s="27" t="s">
        <v>167</v>
      </c>
    </row>
    <row r="40">
      <c r="A40" s="1" t="s">
        <v>165</v>
      </c>
      <c r="B40" s="1">
        <v>7</v>
      </c>
      <c r="C40" s="26" t="s">
        <v>220</v>
      </c>
      <c r="D40" t="s">
        <v>167</v>
      </c>
      <c r="E40" s="27" t="s">
        <v>3777</v>
      </c>
      <c r="F40" s="28" t="s">
        <v>192</v>
      </c>
      <c r="G40" s="29">
        <v>365</v>
      </c>
      <c r="H40" s="28">
        <v>0.00031</v>
      </c>
      <c r="I40" s="30">
        <f>ROUND(G40*H40,P4)</f>
        <v>0</v>
      </c>
      <c r="L40" s="31">
        <v>0</v>
      </c>
      <c r="M40" s="24">
        <f>ROUND(G40*L40,P4)</f>
        <v>0</v>
      </c>
      <c r="N40" s="25" t="s">
        <v>170</v>
      </c>
      <c r="O40" s="32">
        <f>M40*AA40</f>
        <v>0</v>
      </c>
      <c r="P40" s="1">
        <v>3</v>
      </c>
      <c r="AA40" s="1">
        <f>IF(P40=1,$O$3,IF(P40=2,$O$4,$O$5))</f>
        <v>0</v>
      </c>
    </row>
    <row r="41">
      <c r="A41" s="1" t="s">
        <v>171</v>
      </c>
      <c r="E41" s="27" t="s">
        <v>3777</v>
      </c>
    </row>
    <row r="42">
      <c r="A42" s="1" t="s">
        <v>172</v>
      </c>
    </row>
    <row r="43">
      <c r="A43" s="1" t="s">
        <v>173</v>
      </c>
      <c r="E43" s="27" t="s">
        <v>167</v>
      </c>
    </row>
    <row r="44">
      <c r="A44" s="1" t="s">
        <v>165</v>
      </c>
      <c r="B44" s="1">
        <v>10</v>
      </c>
      <c r="C44" s="26" t="s">
        <v>3778</v>
      </c>
      <c r="D44" t="s">
        <v>167</v>
      </c>
      <c r="E44" s="27" t="s">
        <v>3779</v>
      </c>
      <c r="F44" s="28" t="s">
        <v>192</v>
      </c>
      <c r="G44" s="29">
        <v>165</v>
      </c>
      <c r="H44" s="28">
        <v>0.00031</v>
      </c>
      <c r="I44" s="30">
        <f>ROUND(G44*H44,P4)</f>
        <v>0</v>
      </c>
      <c r="L44" s="31">
        <v>0</v>
      </c>
      <c r="M44" s="24">
        <f>ROUND(G44*L44,P4)</f>
        <v>0</v>
      </c>
      <c r="N44" s="25" t="s">
        <v>170</v>
      </c>
      <c r="O44" s="32">
        <f>M44*AA44</f>
        <v>0</v>
      </c>
      <c r="P44" s="1">
        <v>3</v>
      </c>
      <c r="AA44" s="1">
        <f>IF(P44=1,$O$3,IF(P44=2,$O$4,$O$5))</f>
        <v>0</v>
      </c>
    </row>
    <row r="45">
      <c r="A45" s="1" t="s">
        <v>171</v>
      </c>
      <c r="E45" s="27" t="s">
        <v>3779</v>
      </c>
    </row>
    <row r="46">
      <c r="A46" s="1" t="s">
        <v>172</v>
      </c>
    </row>
    <row r="47">
      <c r="A47" s="1" t="s">
        <v>173</v>
      </c>
      <c r="E47" s="27" t="s">
        <v>167</v>
      </c>
    </row>
    <row r="48">
      <c r="A48" s="1" t="s">
        <v>165</v>
      </c>
      <c r="B48" s="1">
        <v>9</v>
      </c>
      <c r="C48" s="26" t="s">
        <v>222</v>
      </c>
      <c r="D48" t="s">
        <v>167</v>
      </c>
      <c r="E48" s="27" t="s">
        <v>3780</v>
      </c>
      <c r="F48" s="28" t="s">
        <v>192</v>
      </c>
      <c r="G48" s="29">
        <v>410</v>
      </c>
      <c r="H48" s="28">
        <v>0</v>
      </c>
      <c r="I48" s="30">
        <f>ROUND(G48*H48,P4)</f>
        <v>0</v>
      </c>
      <c r="L48" s="31">
        <v>0</v>
      </c>
      <c r="M48" s="24">
        <f>ROUND(G48*L48,P4)</f>
        <v>0</v>
      </c>
      <c r="N48" s="25" t="s">
        <v>185</v>
      </c>
      <c r="O48" s="32">
        <f>M48*AA48</f>
        <v>0</v>
      </c>
      <c r="P48" s="1">
        <v>3</v>
      </c>
      <c r="AA48" s="1">
        <f>IF(P48=1,$O$3,IF(P48=2,$O$4,$O$5))</f>
        <v>0</v>
      </c>
    </row>
    <row r="49">
      <c r="A49" s="1" t="s">
        <v>171</v>
      </c>
      <c r="E49" s="27" t="s">
        <v>3780</v>
      </c>
    </row>
    <row r="50">
      <c r="A50" s="1" t="s">
        <v>172</v>
      </c>
    </row>
    <row r="51">
      <c r="A51" s="1" t="s">
        <v>173</v>
      </c>
      <c r="E51" s="27" t="s">
        <v>167</v>
      </c>
    </row>
    <row r="52">
      <c r="A52" s="1" t="s">
        <v>165</v>
      </c>
      <c r="B52" s="1">
        <v>11</v>
      </c>
      <c r="C52" s="26" t="s">
        <v>3781</v>
      </c>
      <c r="D52" t="s">
        <v>167</v>
      </c>
      <c r="E52" s="27" t="s">
        <v>223</v>
      </c>
      <c r="F52" s="28" t="s">
        <v>192</v>
      </c>
      <c r="G52" s="29">
        <v>165</v>
      </c>
      <c r="H52" s="28">
        <v>0</v>
      </c>
      <c r="I52" s="30">
        <f>ROUND(G52*H52,P4)</f>
        <v>0</v>
      </c>
      <c r="L52" s="31">
        <v>0</v>
      </c>
      <c r="M52" s="24">
        <f>ROUND(G52*L52,P4)</f>
        <v>0</v>
      </c>
      <c r="N52" s="25" t="s">
        <v>185</v>
      </c>
      <c r="O52" s="32">
        <f>M52*AA52</f>
        <v>0</v>
      </c>
      <c r="P52" s="1">
        <v>3</v>
      </c>
      <c r="AA52" s="1">
        <f>IF(P52=1,$O$3,IF(P52=2,$O$4,$O$5))</f>
        <v>0</v>
      </c>
    </row>
    <row r="53">
      <c r="A53" s="1" t="s">
        <v>171</v>
      </c>
      <c r="E53" s="27" t="s">
        <v>223</v>
      </c>
    </row>
    <row r="54">
      <c r="A54" s="1" t="s">
        <v>172</v>
      </c>
    </row>
    <row r="55">
      <c r="A55" s="1" t="s">
        <v>173</v>
      </c>
      <c r="E55" s="27" t="s">
        <v>167</v>
      </c>
    </row>
    <row r="56">
      <c r="A56" s="1" t="s">
        <v>162</v>
      </c>
      <c r="C56" s="22" t="s">
        <v>224</v>
      </c>
      <c r="E56" s="23" t="s">
        <v>225</v>
      </c>
      <c r="L56" s="24">
        <f>SUMIFS(L57:L208,A57:A208,"P")</f>
        <v>0</v>
      </c>
      <c r="M56" s="24">
        <f>SUMIFS(M57:M208,A57:A208,"P")</f>
        <v>0</v>
      </c>
      <c r="N56" s="25"/>
    </row>
    <row r="57">
      <c r="A57" s="1" t="s">
        <v>165</v>
      </c>
      <c r="B57" s="1">
        <v>29</v>
      </c>
      <c r="C57" s="26" t="s">
        <v>178</v>
      </c>
      <c r="D57" t="s">
        <v>167</v>
      </c>
      <c r="E57" s="27" t="s">
        <v>2296</v>
      </c>
      <c r="F57" s="28" t="s">
        <v>201</v>
      </c>
      <c r="G57" s="29">
        <v>16</v>
      </c>
      <c r="H57" s="28">
        <v>0</v>
      </c>
      <c r="I57" s="30">
        <f>ROUND(G57*H57,P4)</f>
        <v>0</v>
      </c>
      <c r="L57" s="31">
        <v>0</v>
      </c>
      <c r="M57" s="24">
        <f>ROUND(G57*L57,P4)</f>
        <v>0</v>
      </c>
      <c r="N57" s="25" t="s">
        <v>170</v>
      </c>
      <c r="O57" s="32">
        <f>M57*AA57</f>
        <v>0</v>
      </c>
      <c r="P57" s="1">
        <v>3</v>
      </c>
      <c r="AA57" s="1">
        <f>IF(P57=1,$O$3,IF(P57=2,$O$4,$O$5))</f>
        <v>0</v>
      </c>
    </row>
    <row r="58">
      <c r="A58" s="1" t="s">
        <v>171</v>
      </c>
      <c r="E58" s="27" t="s">
        <v>2296</v>
      </c>
    </row>
    <row r="59">
      <c r="A59" s="1" t="s">
        <v>172</v>
      </c>
    </row>
    <row r="60">
      <c r="A60" s="1" t="s">
        <v>173</v>
      </c>
      <c r="E60" s="27" t="s">
        <v>167</v>
      </c>
    </row>
    <row r="61" ht="25.5">
      <c r="A61" s="1" t="s">
        <v>165</v>
      </c>
      <c r="B61" s="1">
        <v>31</v>
      </c>
      <c r="C61" s="26" t="s">
        <v>382</v>
      </c>
      <c r="D61" t="s">
        <v>167</v>
      </c>
      <c r="E61" s="27" t="s">
        <v>2300</v>
      </c>
      <c r="F61" s="28" t="s">
        <v>201</v>
      </c>
      <c r="G61" s="29">
        <v>6</v>
      </c>
      <c r="H61" s="28">
        <v>0</v>
      </c>
      <c r="I61" s="30">
        <f>ROUND(G61*H61,P4)</f>
        <v>0</v>
      </c>
      <c r="L61" s="31">
        <v>0</v>
      </c>
      <c r="M61" s="24">
        <f>ROUND(G61*L61,P4)</f>
        <v>0</v>
      </c>
      <c r="N61" s="25" t="s">
        <v>170</v>
      </c>
      <c r="O61" s="32">
        <f>M61*AA61</f>
        <v>0</v>
      </c>
      <c r="P61" s="1">
        <v>3</v>
      </c>
      <c r="AA61" s="1">
        <f>IF(P61=1,$O$3,IF(P61=2,$O$4,$O$5))</f>
        <v>0</v>
      </c>
    </row>
    <row r="62" ht="25.5">
      <c r="A62" s="1" t="s">
        <v>171</v>
      </c>
      <c r="E62" s="27" t="s">
        <v>2300</v>
      </c>
    </row>
    <row r="63">
      <c r="A63" s="1" t="s">
        <v>172</v>
      </c>
    </row>
    <row r="64">
      <c r="A64" s="1" t="s">
        <v>173</v>
      </c>
      <c r="E64" s="27" t="s">
        <v>167</v>
      </c>
    </row>
    <row r="65" ht="25.5">
      <c r="A65" s="1" t="s">
        <v>165</v>
      </c>
      <c r="B65" s="1">
        <v>26</v>
      </c>
      <c r="C65" s="26" t="s">
        <v>384</v>
      </c>
      <c r="D65" t="s">
        <v>167</v>
      </c>
      <c r="E65" s="27" t="s">
        <v>3078</v>
      </c>
      <c r="F65" s="28" t="s">
        <v>201</v>
      </c>
      <c r="G65" s="29">
        <v>45</v>
      </c>
      <c r="H65" s="28">
        <v>0</v>
      </c>
      <c r="I65" s="30">
        <f>ROUND(G65*H65,P4)</f>
        <v>0</v>
      </c>
      <c r="L65" s="31">
        <v>0</v>
      </c>
      <c r="M65" s="24">
        <f>ROUND(G65*L65,P4)</f>
        <v>0</v>
      </c>
      <c r="N65" s="25" t="s">
        <v>170</v>
      </c>
      <c r="O65" s="32">
        <f>M65*AA65</f>
        <v>0</v>
      </c>
      <c r="P65" s="1">
        <v>3</v>
      </c>
      <c r="AA65" s="1">
        <f>IF(P65=1,$O$3,IF(P65=2,$O$4,$O$5))</f>
        <v>0</v>
      </c>
    </row>
    <row r="66" ht="25.5">
      <c r="A66" s="1" t="s">
        <v>171</v>
      </c>
      <c r="E66" s="27" t="s">
        <v>3078</v>
      </c>
    </row>
    <row r="67">
      <c r="A67" s="1" t="s">
        <v>172</v>
      </c>
    </row>
    <row r="68">
      <c r="A68" s="1" t="s">
        <v>173</v>
      </c>
      <c r="E68" s="27" t="s">
        <v>167</v>
      </c>
    </row>
    <row r="69">
      <c r="A69" s="1" t="s">
        <v>165</v>
      </c>
      <c r="B69" s="1">
        <v>13</v>
      </c>
      <c r="C69" s="26" t="s">
        <v>386</v>
      </c>
      <c r="D69" t="s">
        <v>167</v>
      </c>
      <c r="E69" s="27" t="s">
        <v>2301</v>
      </c>
      <c r="F69" s="28" t="s">
        <v>201</v>
      </c>
      <c r="G69" s="29">
        <v>30</v>
      </c>
      <c r="H69" s="28">
        <v>0</v>
      </c>
      <c r="I69" s="30">
        <f>ROUND(G69*H69,P4)</f>
        <v>0</v>
      </c>
      <c r="L69" s="31">
        <v>0</v>
      </c>
      <c r="M69" s="24">
        <f>ROUND(G69*L69,P4)</f>
        <v>0</v>
      </c>
      <c r="N69" s="25" t="s">
        <v>170</v>
      </c>
      <c r="O69" s="32">
        <f>M69*AA69</f>
        <v>0</v>
      </c>
      <c r="P69" s="1">
        <v>3</v>
      </c>
      <c r="AA69" s="1">
        <f>IF(P69=1,$O$3,IF(P69=2,$O$4,$O$5))</f>
        <v>0</v>
      </c>
    </row>
    <row r="70">
      <c r="A70" s="1" t="s">
        <v>171</v>
      </c>
      <c r="E70" s="27" t="s">
        <v>2301</v>
      </c>
    </row>
    <row r="71">
      <c r="A71" s="1" t="s">
        <v>172</v>
      </c>
    </row>
    <row r="72">
      <c r="A72" s="1" t="s">
        <v>173</v>
      </c>
      <c r="E72" s="27" t="s">
        <v>167</v>
      </c>
    </row>
    <row r="73">
      <c r="A73" s="1" t="s">
        <v>165</v>
      </c>
      <c r="B73" s="1">
        <v>42</v>
      </c>
      <c r="C73" s="26" t="s">
        <v>229</v>
      </c>
      <c r="D73" t="s">
        <v>167</v>
      </c>
      <c r="E73" s="27" t="s">
        <v>3782</v>
      </c>
      <c r="F73" s="28" t="s">
        <v>192</v>
      </c>
      <c r="G73" s="29">
        <v>100</v>
      </c>
      <c r="H73" s="28">
        <v>0.0019400000000000001</v>
      </c>
      <c r="I73" s="30">
        <f>ROUND(G73*H73,P4)</f>
        <v>0</v>
      </c>
      <c r="L73" s="31">
        <v>0</v>
      </c>
      <c r="M73" s="24">
        <f>ROUND(G73*L73,P4)</f>
        <v>0</v>
      </c>
      <c r="N73" s="25" t="s">
        <v>185</v>
      </c>
      <c r="O73" s="32">
        <f>M73*AA73</f>
        <v>0</v>
      </c>
      <c r="P73" s="1">
        <v>3</v>
      </c>
      <c r="AA73" s="1">
        <f>IF(P73=1,$O$3,IF(P73=2,$O$4,$O$5))</f>
        <v>0</v>
      </c>
    </row>
    <row r="74">
      <c r="A74" s="1" t="s">
        <v>171</v>
      </c>
      <c r="E74" s="27" t="s">
        <v>3782</v>
      </c>
    </row>
    <row r="75">
      <c r="A75" s="1" t="s">
        <v>172</v>
      </c>
    </row>
    <row r="76">
      <c r="A76" s="1" t="s">
        <v>173</v>
      </c>
      <c r="E76" s="27" t="s">
        <v>167</v>
      </c>
    </row>
    <row r="77" ht="25.5">
      <c r="A77" s="1" t="s">
        <v>165</v>
      </c>
      <c r="B77" s="1">
        <v>44</v>
      </c>
      <c r="C77" s="26" t="s">
        <v>3783</v>
      </c>
      <c r="D77" t="s">
        <v>167</v>
      </c>
      <c r="E77" s="27" t="s">
        <v>3784</v>
      </c>
      <c r="F77" s="28" t="s">
        <v>201</v>
      </c>
      <c r="G77" s="29">
        <v>2</v>
      </c>
      <c r="H77" s="28">
        <v>0.00029999999999999997</v>
      </c>
      <c r="I77" s="30">
        <f>ROUND(G77*H77,P4)</f>
        <v>0</v>
      </c>
      <c r="L77" s="31">
        <v>0</v>
      </c>
      <c r="M77" s="24">
        <f>ROUND(G77*L77,P4)</f>
        <v>0</v>
      </c>
      <c r="N77" s="25" t="s">
        <v>185</v>
      </c>
      <c r="O77" s="32">
        <f>M77*AA77</f>
        <v>0</v>
      </c>
      <c r="P77" s="1">
        <v>3</v>
      </c>
      <c r="AA77" s="1">
        <f>IF(P77=1,$O$3,IF(P77=2,$O$4,$O$5))</f>
        <v>0</v>
      </c>
    </row>
    <row r="78" ht="25.5">
      <c r="A78" s="1" t="s">
        <v>171</v>
      </c>
      <c r="E78" s="27" t="s">
        <v>3784</v>
      </c>
    </row>
    <row r="79">
      <c r="A79" s="1" t="s">
        <v>172</v>
      </c>
    </row>
    <row r="80">
      <c r="A80" s="1" t="s">
        <v>173</v>
      </c>
      <c r="E80" s="27" t="s">
        <v>167</v>
      </c>
    </row>
    <row r="81" ht="25.5">
      <c r="A81" s="1" t="s">
        <v>165</v>
      </c>
      <c r="B81" s="1">
        <v>32</v>
      </c>
      <c r="C81" s="26" t="s">
        <v>1851</v>
      </c>
      <c r="D81" t="s">
        <v>167</v>
      </c>
      <c r="E81" s="27" t="s">
        <v>1852</v>
      </c>
      <c r="F81" s="28" t="s">
        <v>1485</v>
      </c>
      <c r="G81" s="29">
        <v>2</v>
      </c>
      <c r="H81" s="28">
        <v>0</v>
      </c>
      <c r="I81" s="30">
        <f>ROUND(G81*H81,P4)</f>
        <v>0</v>
      </c>
      <c r="L81" s="31">
        <v>0</v>
      </c>
      <c r="M81" s="24">
        <f>ROUND(G81*L81,P4)</f>
        <v>0</v>
      </c>
      <c r="N81" s="25" t="s">
        <v>170</v>
      </c>
      <c r="O81" s="32">
        <f>M81*AA81</f>
        <v>0</v>
      </c>
      <c r="P81" s="1">
        <v>3</v>
      </c>
      <c r="AA81" s="1">
        <f>IF(P81=1,$O$3,IF(P81=2,$O$4,$O$5))</f>
        <v>0</v>
      </c>
    </row>
    <row r="82" ht="25.5">
      <c r="A82" s="1" t="s">
        <v>171</v>
      </c>
      <c r="E82" s="27" t="s">
        <v>1852</v>
      </c>
    </row>
    <row r="83">
      <c r="A83" s="1" t="s">
        <v>172</v>
      </c>
    </row>
    <row r="84">
      <c r="A84" s="1" t="s">
        <v>173</v>
      </c>
      <c r="E84" s="27" t="s">
        <v>167</v>
      </c>
    </row>
    <row r="85">
      <c r="A85" s="1" t="s">
        <v>165</v>
      </c>
      <c r="B85" s="1">
        <v>40</v>
      </c>
      <c r="C85" s="26" t="s">
        <v>3785</v>
      </c>
      <c r="D85" t="s">
        <v>167</v>
      </c>
      <c r="E85" s="27" t="s">
        <v>3786</v>
      </c>
      <c r="F85" s="28" t="s">
        <v>192</v>
      </c>
      <c r="G85" s="29">
        <v>10</v>
      </c>
      <c r="H85" s="28">
        <v>0.00075000000000000002</v>
      </c>
      <c r="I85" s="30">
        <f>ROUND(G85*H85,P4)</f>
        <v>0</v>
      </c>
      <c r="L85" s="31">
        <v>0</v>
      </c>
      <c r="M85" s="24">
        <f>ROUND(G85*L85,P4)</f>
        <v>0</v>
      </c>
      <c r="N85" s="25" t="s">
        <v>185</v>
      </c>
      <c r="O85" s="32">
        <f>M85*AA85</f>
        <v>0</v>
      </c>
      <c r="P85" s="1">
        <v>3</v>
      </c>
      <c r="AA85" s="1">
        <f>IF(P85=1,$O$3,IF(P85=2,$O$4,$O$5))</f>
        <v>0</v>
      </c>
    </row>
    <row r="86">
      <c r="A86" s="1" t="s">
        <v>171</v>
      </c>
      <c r="E86" s="27" t="s">
        <v>3786</v>
      </c>
    </row>
    <row r="87">
      <c r="A87" s="1" t="s">
        <v>172</v>
      </c>
    </row>
    <row r="88">
      <c r="A88" s="1" t="s">
        <v>173</v>
      </c>
      <c r="E88" s="27" t="s">
        <v>167</v>
      </c>
    </row>
    <row r="89" ht="25.5">
      <c r="A89" s="1" t="s">
        <v>165</v>
      </c>
      <c r="B89" s="1">
        <v>12</v>
      </c>
      <c r="C89" s="26" t="s">
        <v>1861</v>
      </c>
      <c r="D89" t="s">
        <v>167</v>
      </c>
      <c r="E89" s="27" t="s">
        <v>1862</v>
      </c>
      <c r="F89" s="28" t="s">
        <v>201</v>
      </c>
      <c r="G89" s="29">
        <v>30</v>
      </c>
      <c r="H89" s="28">
        <v>0</v>
      </c>
      <c r="I89" s="30">
        <f>ROUND(G89*H89,P4)</f>
        <v>0</v>
      </c>
      <c r="L89" s="31">
        <v>0</v>
      </c>
      <c r="M89" s="24">
        <f>ROUND(G89*L89,P4)</f>
        <v>0</v>
      </c>
      <c r="N89" s="25" t="s">
        <v>170</v>
      </c>
      <c r="O89" s="32">
        <f>M89*AA89</f>
        <v>0</v>
      </c>
      <c r="P89" s="1">
        <v>3</v>
      </c>
      <c r="AA89" s="1">
        <f>IF(P89=1,$O$3,IF(P89=2,$O$4,$O$5))</f>
        <v>0</v>
      </c>
    </row>
    <row r="90" ht="25.5">
      <c r="A90" s="1" t="s">
        <v>171</v>
      </c>
      <c r="E90" s="27" t="s">
        <v>1862</v>
      </c>
    </row>
    <row r="91">
      <c r="A91" s="1" t="s">
        <v>172</v>
      </c>
    </row>
    <row r="92">
      <c r="A92" s="1" t="s">
        <v>173</v>
      </c>
      <c r="E92" s="27" t="s">
        <v>167</v>
      </c>
    </row>
    <row r="93">
      <c r="A93" s="1" t="s">
        <v>165</v>
      </c>
      <c r="B93" s="1">
        <v>37</v>
      </c>
      <c r="C93" s="26" t="s">
        <v>3787</v>
      </c>
      <c r="D93" t="s">
        <v>167</v>
      </c>
      <c r="E93" s="27" t="s">
        <v>3788</v>
      </c>
      <c r="F93" s="28" t="s">
        <v>201</v>
      </c>
      <c r="G93" s="29">
        <v>1</v>
      </c>
      <c r="H93" s="28">
        <v>0</v>
      </c>
      <c r="I93" s="30">
        <f>ROUND(G93*H93,P4)</f>
        <v>0</v>
      </c>
      <c r="L93" s="31">
        <v>0</v>
      </c>
      <c r="M93" s="24">
        <f>ROUND(G93*L93,P4)</f>
        <v>0</v>
      </c>
      <c r="N93" s="25" t="s">
        <v>170</v>
      </c>
      <c r="O93" s="32">
        <f>M93*AA93</f>
        <v>0</v>
      </c>
      <c r="P93" s="1">
        <v>3</v>
      </c>
      <c r="AA93" s="1">
        <f>IF(P93=1,$O$3,IF(P93=2,$O$4,$O$5))</f>
        <v>0</v>
      </c>
    </row>
    <row r="94">
      <c r="A94" s="1" t="s">
        <v>171</v>
      </c>
      <c r="E94" s="27" t="s">
        <v>3788</v>
      </c>
    </row>
    <row r="95">
      <c r="A95" s="1" t="s">
        <v>172</v>
      </c>
    </row>
    <row r="96">
      <c r="A96" s="1" t="s">
        <v>173</v>
      </c>
      <c r="E96" s="27" t="s">
        <v>167</v>
      </c>
    </row>
    <row r="97">
      <c r="A97" s="1" t="s">
        <v>165</v>
      </c>
      <c r="B97" s="1">
        <v>38</v>
      </c>
      <c r="C97" s="26" t="s">
        <v>3789</v>
      </c>
      <c r="D97" t="s">
        <v>167</v>
      </c>
      <c r="E97" s="27" t="s">
        <v>3790</v>
      </c>
      <c r="F97" s="28" t="s">
        <v>201</v>
      </c>
      <c r="G97" s="29">
        <v>1</v>
      </c>
      <c r="H97" s="28">
        <v>0</v>
      </c>
      <c r="I97" s="30">
        <f>ROUND(G97*H97,P4)</f>
        <v>0</v>
      </c>
      <c r="L97" s="31">
        <v>0</v>
      </c>
      <c r="M97" s="24">
        <f>ROUND(G97*L97,P4)</f>
        <v>0</v>
      </c>
      <c r="N97" s="25" t="s">
        <v>170</v>
      </c>
      <c r="O97" s="32">
        <f>M97*AA97</f>
        <v>0</v>
      </c>
      <c r="P97" s="1">
        <v>3</v>
      </c>
      <c r="AA97" s="1">
        <f>IF(P97=1,$O$3,IF(P97=2,$O$4,$O$5))</f>
        <v>0</v>
      </c>
    </row>
    <row r="98">
      <c r="A98" s="1" t="s">
        <v>171</v>
      </c>
      <c r="E98" s="27" t="s">
        <v>3790</v>
      </c>
    </row>
    <row r="99">
      <c r="A99" s="1" t="s">
        <v>172</v>
      </c>
    </row>
    <row r="100">
      <c r="A100" s="1" t="s">
        <v>173</v>
      </c>
      <c r="E100" s="27" t="s">
        <v>167</v>
      </c>
    </row>
    <row r="101">
      <c r="A101" s="1" t="s">
        <v>165</v>
      </c>
      <c r="B101" s="1">
        <v>39</v>
      </c>
      <c r="C101" s="26" t="s">
        <v>3791</v>
      </c>
      <c r="D101" t="s">
        <v>167</v>
      </c>
      <c r="E101" s="27" t="s">
        <v>3792</v>
      </c>
      <c r="F101" s="28" t="s">
        <v>201</v>
      </c>
      <c r="G101" s="29">
        <v>1</v>
      </c>
      <c r="H101" s="28">
        <v>0</v>
      </c>
      <c r="I101" s="30">
        <f>ROUND(G101*H101,P4)</f>
        <v>0</v>
      </c>
      <c r="L101" s="31">
        <v>0</v>
      </c>
      <c r="M101" s="24">
        <f>ROUND(G101*L101,P4)</f>
        <v>0</v>
      </c>
      <c r="N101" s="25" t="s">
        <v>170</v>
      </c>
      <c r="O101" s="32">
        <f>M101*AA101</f>
        <v>0</v>
      </c>
      <c r="P101" s="1">
        <v>3</v>
      </c>
      <c r="AA101" s="1">
        <f>IF(P101=1,$O$3,IF(P101=2,$O$4,$O$5))</f>
        <v>0</v>
      </c>
    </row>
    <row r="102">
      <c r="A102" s="1" t="s">
        <v>171</v>
      </c>
      <c r="E102" s="27" t="s">
        <v>3792</v>
      </c>
    </row>
    <row r="103">
      <c r="A103" s="1" t="s">
        <v>172</v>
      </c>
    </row>
    <row r="104">
      <c r="A104" s="1" t="s">
        <v>173</v>
      </c>
      <c r="E104" s="27" t="s">
        <v>167</v>
      </c>
    </row>
    <row r="105" ht="25.5">
      <c r="A105" s="1" t="s">
        <v>165</v>
      </c>
      <c r="B105" s="1">
        <v>25</v>
      </c>
      <c r="C105" s="26" t="s">
        <v>1869</v>
      </c>
      <c r="D105" t="s">
        <v>167</v>
      </c>
      <c r="E105" s="27" t="s">
        <v>1870</v>
      </c>
      <c r="F105" s="28" t="s">
        <v>201</v>
      </c>
      <c r="G105" s="29">
        <v>3</v>
      </c>
      <c r="H105" s="28">
        <v>0</v>
      </c>
      <c r="I105" s="30">
        <f>ROUND(G105*H105,P4)</f>
        <v>0</v>
      </c>
      <c r="L105" s="31">
        <v>0</v>
      </c>
      <c r="M105" s="24">
        <f>ROUND(G105*L105,P4)</f>
        <v>0</v>
      </c>
      <c r="N105" s="25" t="s">
        <v>170</v>
      </c>
      <c r="O105" s="32">
        <f>M105*AA105</f>
        <v>0</v>
      </c>
      <c r="P105" s="1">
        <v>3</v>
      </c>
      <c r="AA105" s="1">
        <f>IF(P105=1,$O$3,IF(P105=2,$O$4,$O$5))</f>
        <v>0</v>
      </c>
    </row>
    <row r="106" ht="25.5">
      <c r="A106" s="1" t="s">
        <v>171</v>
      </c>
      <c r="E106" s="27" t="s">
        <v>1870</v>
      </c>
    </row>
    <row r="107">
      <c r="A107" s="1" t="s">
        <v>172</v>
      </c>
    </row>
    <row r="108">
      <c r="A108" s="1" t="s">
        <v>173</v>
      </c>
      <c r="E108" s="27" t="s">
        <v>167</v>
      </c>
    </row>
    <row r="109">
      <c r="A109" s="1" t="s">
        <v>165</v>
      </c>
      <c r="B109" s="1">
        <v>23</v>
      </c>
      <c r="C109" s="26" t="s">
        <v>1873</v>
      </c>
      <c r="D109" t="s">
        <v>167</v>
      </c>
      <c r="E109" s="27" t="s">
        <v>1874</v>
      </c>
      <c r="F109" s="28" t="s">
        <v>201</v>
      </c>
      <c r="G109" s="29">
        <v>2</v>
      </c>
      <c r="H109" s="28">
        <v>0.00025999999999999998</v>
      </c>
      <c r="I109" s="30">
        <f>ROUND(G109*H109,P4)</f>
        <v>0</v>
      </c>
      <c r="L109" s="31">
        <v>0</v>
      </c>
      <c r="M109" s="24">
        <f>ROUND(G109*L109,P4)</f>
        <v>0</v>
      </c>
      <c r="N109" s="25" t="s">
        <v>185</v>
      </c>
      <c r="O109" s="32">
        <f>M109*AA109</f>
        <v>0</v>
      </c>
      <c r="P109" s="1">
        <v>3</v>
      </c>
      <c r="AA109" s="1">
        <f>IF(P109=1,$O$3,IF(P109=2,$O$4,$O$5))</f>
        <v>0</v>
      </c>
    </row>
    <row r="110">
      <c r="A110" s="1" t="s">
        <v>171</v>
      </c>
      <c r="E110" s="27" t="s">
        <v>1874</v>
      </c>
    </row>
    <row r="111">
      <c r="A111" s="1" t="s">
        <v>172</v>
      </c>
    </row>
    <row r="112">
      <c r="A112" s="1" t="s">
        <v>173</v>
      </c>
      <c r="E112" s="27" t="s">
        <v>167</v>
      </c>
    </row>
    <row r="113">
      <c r="A113" s="1" t="s">
        <v>165</v>
      </c>
      <c r="B113" s="1">
        <v>14</v>
      </c>
      <c r="C113" s="26" t="s">
        <v>1877</v>
      </c>
      <c r="D113" t="s">
        <v>167</v>
      </c>
      <c r="E113" s="27" t="s">
        <v>3067</v>
      </c>
      <c r="F113" s="28" t="s">
        <v>201</v>
      </c>
      <c r="G113" s="29">
        <v>2</v>
      </c>
      <c r="H113" s="28">
        <v>0</v>
      </c>
      <c r="I113" s="30">
        <f>ROUND(G113*H113,P4)</f>
        <v>0</v>
      </c>
      <c r="L113" s="31">
        <v>0</v>
      </c>
      <c r="M113" s="24">
        <f>ROUND(G113*L113,P4)</f>
        <v>0</v>
      </c>
      <c r="N113" s="25" t="s">
        <v>185</v>
      </c>
      <c r="O113" s="32">
        <f>M113*AA113</f>
        <v>0</v>
      </c>
      <c r="P113" s="1">
        <v>3</v>
      </c>
      <c r="AA113" s="1">
        <f>IF(P113=1,$O$3,IF(P113=2,$O$4,$O$5))</f>
        <v>0</v>
      </c>
    </row>
    <row r="114">
      <c r="A114" s="1" t="s">
        <v>171</v>
      </c>
      <c r="E114" s="27" t="s">
        <v>3067</v>
      </c>
    </row>
    <row r="115">
      <c r="A115" s="1" t="s">
        <v>172</v>
      </c>
    </row>
    <row r="116">
      <c r="A116" s="1" t="s">
        <v>173</v>
      </c>
      <c r="E116" s="27" t="s">
        <v>167</v>
      </c>
    </row>
    <row r="117">
      <c r="A117" s="1" t="s">
        <v>165</v>
      </c>
      <c r="B117" s="1">
        <v>34</v>
      </c>
      <c r="C117" s="26" t="s">
        <v>1880</v>
      </c>
      <c r="D117" t="s">
        <v>167</v>
      </c>
      <c r="E117" s="27" t="s">
        <v>1881</v>
      </c>
      <c r="F117" s="28" t="s">
        <v>331</v>
      </c>
      <c r="G117" s="29">
        <v>67.200000000000003</v>
      </c>
      <c r="H117" s="28">
        <v>0</v>
      </c>
      <c r="I117" s="30">
        <f>ROUND(G117*H117,P4)</f>
        <v>0</v>
      </c>
      <c r="L117" s="31">
        <v>0</v>
      </c>
      <c r="M117" s="24">
        <f>ROUND(G117*L117,P4)</f>
        <v>0</v>
      </c>
      <c r="N117" s="25" t="s">
        <v>185</v>
      </c>
      <c r="O117" s="32">
        <f>M117*AA117</f>
        <v>0</v>
      </c>
      <c r="P117" s="1">
        <v>3</v>
      </c>
      <c r="AA117" s="1">
        <f>IF(P117=1,$O$3,IF(P117=2,$O$4,$O$5))</f>
        <v>0</v>
      </c>
    </row>
    <row r="118">
      <c r="A118" s="1" t="s">
        <v>171</v>
      </c>
      <c r="E118" s="27" t="s">
        <v>1881</v>
      </c>
    </row>
    <row r="119">
      <c r="A119" s="1" t="s">
        <v>172</v>
      </c>
    </row>
    <row r="120">
      <c r="A120" s="1" t="s">
        <v>173</v>
      </c>
      <c r="E120" s="27" t="s">
        <v>167</v>
      </c>
    </row>
    <row r="121" ht="25.5">
      <c r="A121" s="1" t="s">
        <v>165</v>
      </c>
      <c r="B121" s="1">
        <v>22</v>
      </c>
      <c r="C121" s="26" t="s">
        <v>1884</v>
      </c>
      <c r="D121" t="s">
        <v>167</v>
      </c>
      <c r="E121" s="27" t="s">
        <v>1885</v>
      </c>
      <c r="F121" s="28" t="s">
        <v>201</v>
      </c>
      <c r="G121" s="29">
        <v>6</v>
      </c>
      <c r="H121" s="28">
        <v>0</v>
      </c>
      <c r="I121" s="30">
        <f>ROUND(G121*H121,P4)</f>
        <v>0</v>
      </c>
      <c r="L121" s="31">
        <v>0</v>
      </c>
      <c r="M121" s="24">
        <f>ROUND(G121*L121,P4)</f>
        <v>0</v>
      </c>
      <c r="N121" s="25" t="s">
        <v>170</v>
      </c>
      <c r="O121" s="32">
        <f>M121*AA121</f>
        <v>0</v>
      </c>
      <c r="P121" s="1">
        <v>3</v>
      </c>
      <c r="AA121" s="1">
        <f>IF(P121=1,$O$3,IF(P121=2,$O$4,$O$5))</f>
        <v>0</v>
      </c>
    </row>
    <row r="122" ht="25.5">
      <c r="A122" s="1" t="s">
        <v>171</v>
      </c>
      <c r="E122" s="27" t="s">
        <v>1885</v>
      </c>
    </row>
    <row r="123">
      <c r="A123" s="1" t="s">
        <v>172</v>
      </c>
    </row>
    <row r="124">
      <c r="A124" s="1" t="s">
        <v>173</v>
      </c>
      <c r="E124" s="27" t="s">
        <v>167</v>
      </c>
    </row>
    <row r="125">
      <c r="A125" s="1" t="s">
        <v>165</v>
      </c>
      <c r="B125" s="1">
        <v>24</v>
      </c>
      <c r="C125" s="26" t="s">
        <v>1888</v>
      </c>
      <c r="D125" t="s">
        <v>167</v>
      </c>
      <c r="E125" s="27" t="s">
        <v>1889</v>
      </c>
      <c r="F125" s="28" t="s">
        <v>201</v>
      </c>
      <c r="G125" s="29">
        <v>4</v>
      </c>
      <c r="H125" s="28">
        <v>0</v>
      </c>
      <c r="I125" s="30">
        <f>ROUND(G125*H125,P4)</f>
        <v>0</v>
      </c>
      <c r="L125" s="31">
        <v>0</v>
      </c>
      <c r="M125" s="24">
        <f>ROUND(G125*L125,P4)</f>
        <v>0</v>
      </c>
      <c r="N125" s="25" t="s">
        <v>170</v>
      </c>
      <c r="O125" s="32">
        <f>M125*AA125</f>
        <v>0</v>
      </c>
      <c r="P125" s="1">
        <v>3</v>
      </c>
      <c r="AA125" s="1">
        <f>IF(P125=1,$O$3,IF(P125=2,$O$4,$O$5))</f>
        <v>0</v>
      </c>
    </row>
    <row r="126">
      <c r="A126" s="1" t="s">
        <v>171</v>
      </c>
      <c r="E126" s="27" t="s">
        <v>1889</v>
      </c>
    </row>
    <row r="127">
      <c r="A127" s="1" t="s">
        <v>172</v>
      </c>
    </row>
    <row r="128">
      <c r="A128" s="1" t="s">
        <v>173</v>
      </c>
      <c r="E128" s="27" t="s">
        <v>167</v>
      </c>
    </row>
    <row r="129" ht="25.5">
      <c r="A129" s="1" t="s">
        <v>165</v>
      </c>
      <c r="B129" s="1">
        <v>17</v>
      </c>
      <c r="C129" s="26" t="s">
        <v>1890</v>
      </c>
      <c r="D129" t="s">
        <v>167</v>
      </c>
      <c r="E129" s="27" t="s">
        <v>1891</v>
      </c>
      <c r="F129" s="28" t="s">
        <v>201</v>
      </c>
      <c r="G129" s="29">
        <v>2</v>
      </c>
      <c r="H129" s="28">
        <v>0</v>
      </c>
      <c r="I129" s="30">
        <f>ROUND(G129*H129,P4)</f>
        <v>0</v>
      </c>
      <c r="L129" s="31">
        <v>0</v>
      </c>
      <c r="M129" s="24">
        <f>ROUND(G129*L129,P4)</f>
        <v>0</v>
      </c>
      <c r="N129" s="25" t="s">
        <v>170</v>
      </c>
      <c r="O129" s="32">
        <f>M129*AA129</f>
        <v>0</v>
      </c>
      <c r="P129" s="1">
        <v>3</v>
      </c>
      <c r="AA129" s="1">
        <f>IF(P129=1,$O$3,IF(P129=2,$O$4,$O$5))</f>
        <v>0</v>
      </c>
    </row>
    <row r="130" ht="38.25">
      <c r="A130" s="1" t="s">
        <v>171</v>
      </c>
      <c r="E130" s="27" t="s">
        <v>1892</v>
      </c>
    </row>
    <row r="131">
      <c r="A131" s="1" t="s">
        <v>172</v>
      </c>
    </row>
    <row r="132">
      <c r="A132" s="1" t="s">
        <v>173</v>
      </c>
      <c r="E132" s="27" t="s">
        <v>167</v>
      </c>
    </row>
    <row r="133">
      <c r="A133" s="1" t="s">
        <v>165</v>
      </c>
      <c r="B133" s="1">
        <v>28</v>
      </c>
      <c r="C133" s="26" t="s">
        <v>1897</v>
      </c>
      <c r="D133" t="s">
        <v>167</v>
      </c>
      <c r="E133" s="27" t="s">
        <v>1898</v>
      </c>
      <c r="F133" s="28" t="s">
        <v>201</v>
      </c>
      <c r="G133" s="29">
        <v>16</v>
      </c>
      <c r="H133" s="28">
        <v>0</v>
      </c>
      <c r="I133" s="30">
        <f>ROUND(G133*H133,P4)</f>
        <v>0</v>
      </c>
      <c r="L133" s="31">
        <v>0</v>
      </c>
      <c r="M133" s="24">
        <f>ROUND(G133*L133,P4)</f>
        <v>0</v>
      </c>
      <c r="N133" s="25" t="s">
        <v>170</v>
      </c>
      <c r="O133" s="32">
        <f>M133*AA133</f>
        <v>0</v>
      </c>
      <c r="P133" s="1">
        <v>3</v>
      </c>
      <c r="AA133" s="1">
        <f>IF(P133=1,$O$3,IF(P133=2,$O$4,$O$5))</f>
        <v>0</v>
      </c>
    </row>
    <row r="134">
      <c r="A134" s="1" t="s">
        <v>171</v>
      </c>
      <c r="E134" s="27" t="s">
        <v>1898</v>
      </c>
    </row>
    <row r="135">
      <c r="A135" s="1" t="s">
        <v>172</v>
      </c>
    </row>
    <row r="136">
      <c r="A136" s="1" t="s">
        <v>173</v>
      </c>
      <c r="E136" s="27" t="s">
        <v>167</v>
      </c>
    </row>
    <row r="137" ht="25.5">
      <c r="A137" s="1" t="s">
        <v>165</v>
      </c>
      <c r="B137" s="1">
        <v>30</v>
      </c>
      <c r="C137" s="26" t="s">
        <v>2306</v>
      </c>
      <c r="D137" t="s">
        <v>167</v>
      </c>
      <c r="E137" s="27" t="s">
        <v>3071</v>
      </c>
      <c r="F137" s="28" t="s">
        <v>201</v>
      </c>
      <c r="G137" s="29">
        <v>6</v>
      </c>
      <c r="H137" s="28">
        <v>0</v>
      </c>
      <c r="I137" s="30">
        <f>ROUND(G137*H137,P4)</f>
        <v>0</v>
      </c>
      <c r="L137" s="31">
        <v>0</v>
      </c>
      <c r="M137" s="24">
        <f>ROUND(G137*L137,P4)</f>
        <v>0</v>
      </c>
      <c r="N137" s="25" t="s">
        <v>170</v>
      </c>
      <c r="O137" s="32">
        <f>M137*AA137</f>
        <v>0</v>
      </c>
      <c r="P137" s="1">
        <v>3</v>
      </c>
      <c r="AA137" s="1">
        <f>IF(P137=1,$O$3,IF(P137=2,$O$4,$O$5))</f>
        <v>0</v>
      </c>
    </row>
    <row r="138" ht="25.5">
      <c r="A138" s="1" t="s">
        <v>171</v>
      </c>
      <c r="E138" s="27" t="s">
        <v>3071</v>
      </c>
    </row>
    <row r="139">
      <c r="A139" s="1" t="s">
        <v>172</v>
      </c>
    </row>
    <row r="140">
      <c r="A140" s="1" t="s">
        <v>173</v>
      </c>
      <c r="E140" s="27" t="s">
        <v>167</v>
      </c>
    </row>
    <row r="141" ht="25.5">
      <c r="A141" s="1" t="s">
        <v>165</v>
      </c>
      <c r="B141" s="1">
        <v>18</v>
      </c>
      <c r="C141" s="26" t="s">
        <v>1907</v>
      </c>
      <c r="D141" t="s">
        <v>167</v>
      </c>
      <c r="E141" s="27" t="s">
        <v>1908</v>
      </c>
      <c r="F141" s="28" t="s">
        <v>201</v>
      </c>
      <c r="G141" s="29">
        <v>2</v>
      </c>
      <c r="H141" s="28">
        <v>0</v>
      </c>
      <c r="I141" s="30">
        <f>ROUND(G141*H141,P4)</f>
        <v>0</v>
      </c>
      <c r="L141" s="31">
        <v>0</v>
      </c>
      <c r="M141" s="24">
        <f>ROUND(G141*L141,P4)</f>
        <v>0</v>
      </c>
      <c r="N141" s="25" t="s">
        <v>170</v>
      </c>
      <c r="O141" s="32">
        <f>M141*AA141</f>
        <v>0</v>
      </c>
      <c r="P141" s="1">
        <v>3</v>
      </c>
      <c r="AA141" s="1">
        <f>IF(P141=1,$O$3,IF(P141=2,$O$4,$O$5))</f>
        <v>0</v>
      </c>
    </row>
    <row r="142" ht="38.25">
      <c r="A142" s="1" t="s">
        <v>171</v>
      </c>
      <c r="E142" s="27" t="s">
        <v>1909</v>
      </c>
    </row>
    <row r="143">
      <c r="A143" s="1" t="s">
        <v>172</v>
      </c>
    </row>
    <row r="144">
      <c r="A144" s="1" t="s">
        <v>173</v>
      </c>
      <c r="E144" s="27" t="s">
        <v>167</v>
      </c>
    </row>
    <row r="145" ht="25.5">
      <c r="A145" s="1" t="s">
        <v>165</v>
      </c>
      <c r="B145" s="1">
        <v>16</v>
      </c>
      <c r="C145" s="26" t="s">
        <v>3072</v>
      </c>
      <c r="D145" t="s">
        <v>167</v>
      </c>
      <c r="E145" s="27" t="s">
        <v>3073</v>
      </c>
      <c r="F145" s="28" t="s">
        <v>201</v>
      </c>
      <c r="G145" s="29">
        <v>14</v>
      </c>
      <c r="H145" s="28">
        <v>0</v>
      </c>
      <c r="I145" s="30">
        <f>ROUND(G145*H145,P4)</f>
        <v>0</v>
      </c>
      <c r="L145" s="31">
        <v>0</v>
      </c>
      <c r="M145" s="24">
        <f>ROUND(G145*L145,P4)</f>
        <v>0</v>
      </c>
      <c r="N145" s="25" t="s">
        <v>170</v>
      </c>
      <c r="O145" s="32">
        <f>M145*AA145</f>
        <v>0</v>
      </c>
      <c r="P145" s="1">
        <v>3</v>
      </c>
      <c r="AA145" s="1">
        <f>IF(P145=1,$O$3,IF(P145=2,$O$4,$O$5))</f>
        <v>0</v>
      </c>
    </row>
    <row r="146" ht="25.5">
      <c r="A146" s="1" t="s">
        <v>171</v>
      </c>
      <c r="E146" s="27" t="s">
        <v>3073</v>
      </c>
    </row>
    <row r="147">
      <c r="A147" s="1" t="s">
        <v>172</v>
      </c>
    </row>
    <row r="148">
      <c r="A148" s="1" t="s">
        <v>173</v>
      </c>
      <c r="E148" s="27" t="s">
        <v>167</v>
      </c>
    </row>
    <row r="149" ht="25.5">
      <c r="A149" s="1" t="s">
        <v>165</v>
      </c>
      <c r="B149" s="1">
        <v>20</v>
      </c>
      <c r="C149" s="26" t="s">
        <v>1912</v>
      </c>
      <c r="D149" t="s">
        <v>167</v>
      </c>
      <c r="E149" s="27" t="s">
        <v>1913</v>
      </c>
      <c r="F149" s="28" t="s">
        <v>192</v>
      </c>
      <c r="G149" s="29">
        <v>20</v>
      </c>
      <c r="H149" s="28">
        <v>0</v>
      </c>
      <c r="I149" s="30">
        <f>ROUND(G149*H149,P4)</f>
        <v>0</v>
      </c>
      <c r="L149" s="31">
        <v>0</v>
      </c>
      <c r="M149" s="24">
        <f>ROUND(G149*L149,P4)</f>
        <v>0</v>
      </c>
      <c r="N149" s="25" t="s">
        <v>170</v>
      </c>
      <c r="O149" s="32">
        <f>M149*AA149</f>
        <v>0</v>
      </c>
      <c r="P149" s="1">
        <v>3</v>
      </c>
      <c r="AA149" s="1">
        <f>IF(P149=1,$O$3,IF(P149=2,$O$4,$O$5))</f>
        <v>0</v>
      </c>
    </row>
    <row r="150" ht="38.25">
      <c r="A150" s="1" t="s">
        <v>171</v>
      </c>
      <c r="E150" s="27" t="s">
        <v>1914</v>
      </c>
    </row>
    <row r="151">
      <c r="A151" s="1" t="s">
        <v>172</v>
      </c>
    </row>
    <row r="152">
      <c r="A152" s="1" t="s">
        <v>173</v>
      </c>
      <c r="E152" s="27" t="s">
        <v>167</v>
      </c>
    </row>
    <row r="153" ht="25.5">
      <c r="A153" s="1" t="s">
        <v>165</v>
      </c>
      <c r="B153" s="1">
        <v>41</v>
      </c>
      <c r="C153" s="26" t="s">
        <v>3793</v>
      </c>
      <c r="D153" t="s">
        <v>167</v>
      </c>
      <c r="E153" s="27" t="s">
        <v>3794</v>
      </c>
      <c r="F153" s="28" t="s">
        <v>192</v>
      </c>
      <c r="G153" s="29">
        <v>10</v>
      </c>
      <c r="H153" s="28">
        <v>0</v>
      </c>
      <c r="I153" s="30">
        <f>ROUND(G153*H153,P4)</f>
        <v>0</v>
      </c>
      <c r="L153" s="31">
        <v>0</v>
      </c>
      <c r="M153" s="24">
        <f>ROUND(G153*L153,P4)</f>
        <v>0</v>
      </c>
      <c r="N153" s="25" t="s">
        <v>185</v>
      </c>
      <c r="O153" s="32">
        <f>M153*AA153</f>
        <v>0</v>
      </c>
      <c r="P153" s="1">
        <v>3</v>
      </c>
      <c r="AA153" s="1">
        <f>IF(P153=1,$O$3,IF(P153=2,$O$4,$O$5))</f>
        <v>0</v>
      </c>
    </row>
    <row r="154" ht="25.5">
      <c r="A154" s="1" t="s">
        <v>171</v>
      </c>
      <c r="E154" s="27" t="s">
        <v>3794</v>
      </c>
    </row>
    <row r="155">
      <c r="A155" s="1" t="s">
        <v>172</v>
      </c>
    </row>
    <row r="156">
      <c r="A156" s="1" t="s">
        <v>173</v>
      </c>
      <c r="E156" s="27" t="s">
        <v>167</v>
      </c>
    </row>
    <row r="157" ht="25.5">
      <c r="A157" s="1" t="s">
        <v>165</v>
      </c>
      <c r="B157" s="1">
        <v>43</v>
      </c>
      <c r="C157" s="26" t="s">
        <v>3795</v>
      </c>
      <c r="D157" t="s">
        <v>167</v>
      </c>
      <c r="E157" s="27" t="s">
        <v>3796</v>
      </c>
      <c r="F157" s="28" t="s">
        <v>192</v>
      </c>
      <c r="G157" s="29">
        <v>100</v>
      </c>
      <c r="H157" s="28">
        <v>0</v>
      </c>
      <c r="I157" s="30">
        <f>ROUND(G157*H157,P4)</f>
        <v>0</v>
      </c>
      <c r="L157" s="31">
        <v>0</v>
      </c>
      <c r="M157" s="24">
        <f>ROUND(G157*L157,P4)</f>
        <v>0</v>
      </c>
      <c r="N157" s="25" t="s">
        <v>185</v>
      </c>
      <c r="O157" s="32">
        <f>M157*AA157</f>
        <v>0</v>
      </c>
      <c r="P157" s="1">
        <v>3</v>
      </c>
      <c r="AA157" s="1">
        <f>IF(P157=1,$O$3,IF(P157=2,$O$4,$O$5))</f>
        <v>0</v>
      </c>
    </row>
    <row r="158" ht="25.5">
      <c r="A158" s="1" t="s">
        <v>171</v>
      </c>
      <c r="E158" s="27" t="s">
        <v>3796</v>
      </c>
    </row>
    <row r="159">
      <c r="A159" s="1" t="s">
        <v>172</v>
      </c>
    </row>
    <row r="160">
      <c r="A160" s="1" t="s">
        <v>173</v>
      </c>
      <c r="E160" s="27" t="s">
        <v>167</v>
      </c>
    </row>
    <row r="161" ht="25.5">
      <c r="A161" s="1" t="s">
        <v>165</v>
      </c>
      <c r="B161" s="1">
        <v>35</v>
      </c>
      <c r="C161" s="26" t="s">
        <v>1933</v>
      </c>
      <c r="D161" t="s">
        <v>167</v>
      </c>
      <c r="E161" s="27" t="s">
        <v>1934</v>
      </c>
      <c r="F161" s="28" t="s">
        <v>192</v>
      </c>
      <c r="G161" s="29">
        <v>80</v>
      </c>
      <c r="H161" s="28">
        <v>0</v>
      </c>
      <c r="I161" s="30">
        <f>ROUND(G161*H161,P4)</f>
        <v>0</v>
      </c>
      <c r="L161" s="31">
        <v>0</v>
      </c>
      <c r="M161" s="24">
        <f>ROUND(G161*L161,P4)</f>
        <v>0</v>
      </c>
      <c r="N161" s="25" t="s">
        <v>185</v>
      </c>
      <c r="O161" s="32">
        <f>M161*AA161</f>
        <v>0</v>
      </c>
      <c r="P161" s="1">
        <v>3</v>
      </c>
      <c r="AA161" s="1">
        <f>IF(P161=1,$O$3,IF(P161=2,$O$4,$O$5))</f>
        <v>0</v>
      </c>
    </row>
    <row r="162" ht="25.5">
      <c r="A162" s="1" t="s">
        <v>171</v>
      </c>
      <c r="E162" s="27" t="s">
        <v>1934</v>
      </c>
    </row>
    <row r="163">
      <c r="A163" s="1" t="s">
        <v>172</v>
      </c>
    </row>
    <row r="164">
      <c r="A164" s="1" t="s">
        <v>173</v>
      </c>
      <c r="E164" s="27" t="s">
        <v>167</v>
      </c>
    </row>
    <row r="165" ht="25.5">
      <c r="A165" s="1" t="s">
        <v>165</v>
      </c>
      <c r="B165" s="1">
        <v>33</v>
      </c>
      <c r="C165" s="26" t="s">
        <v>1935</v>
      </c>
      <c r="D165" t="s">
        <v>167</v>
      </c>
      <c r="E165" s="27" t="s">
        <v>1936</v>
      </c>
      <c r="F165" s="28" t="s">
        <v>192</v>
      </c>
      <c r="G165" s="29">
        <v>2</v>
      </c>
      <c r="H165" s="28">
        <v>0</v>
      </c>
      <c r="I165" s="30">
        <f>ROUND(G165*H165,P4)</f>
        <v>0</v>
      </c>
      <c r="L165" s="31">
        <v>0</v>
      </c>
      <c r="M165" s="24">
        <f>ROUND(G165*L165,P4)</f>
        <v>0</v>
      </c>
      <c r="N165" s="25" t="s">
        <v>185</v>
      </c>
      <c r="O165" s="32">
        <f>M165*AA165</f>
        <v>0</v>
      </c>
      <c r="P165" s="1">
        <v>3</v>
      </c>
      <c r="AA165" s="1">
        <f>IF(P165=1,$O$3,IF(P165=2,$O$4,$O$5))</f>
        <v>0</v>
      </c>
    </row>
    <row r="166" ht="25.5">
      <c r="A166" s="1" t="s">
        <v>171</v>
      </c>
      <c r="E166" s="27" t="s">
        <v>1936</v>
      </c>
    </row>
    <row r="167">
      <c r="A167" s="1" t="s">
        <v>172</v>
      </c>
    </row>
    <row r="168">
      <c r="A168" s="1" t="s">
        <v>173</v>
      </c>
      <c r="E168" s="27" t="s">
        <v>167</v>
      </c>
    </row>
    <row r="169">
      <c r="A169" s="1" t="s">
        <v>165</v>
      </c>
      <c r="B169" s="1">
        <v>21</v>
      </c>
      <c r="C169" s="26" t="s">
        <v>1939</v>
      </c>
      <c r="D169" t="s">
        <v>167</v>
      </c>
      <c r="E169" s="27" t="s">
        <v>1940</v>
      </c>
      <c r="F169" s="28" t="s">
        <v>192</v>
      </c>
      <c r="G169" s="29">
        <v>20</v>
      </c>
      <c r="H169" s="28">
        <v>0</v>
      </c>
      <c r="I169" s="30">
        <f>ROUND(G169*H169,P4)</f>
        <v>0</v>
      </c>
      <c r="L169" s="31">
        <v>0</v>
      </c>
      <c r="M169" s="24">
        <f>ROUND(G169*L169,P4)</f>
        <v>0</v>
      </c>
      <c r="N169" s="25" t="s">
        <v>185</v>
      </c>
      <c r="O169" s="32">
        <f>M169*AA169</f>
        <v>0</v>
      </c>
      <c r="P169" s="1">
        <v>3</v>
      </c>
      <c r="AA169" s="1">
        <f>IF(P169=1,$O$3,IF(P169=2,$O$4,$O$5))</f>
        <v>0</v>
      </c>
    </row>
    <row r="170">
      <c r="A170" s="1" t="s">
        <v>171</v>
      </c>
      <c r="E170" s="27" t="s">
        <v>1940</v>
      </c>
    </row>
    <row r="171">
      <c r="A171" s="1" t="s">
        <v>172</v>
      </c>
    </row>
    <row r="172">
      <c r="A172" s="1" t="s">
        <v>173</v>
      </c>
      <c r="E172" s="27" t="s">
        <v>167</v>
      </c>
    </row>
    <row r="173">
      <c r="A173" s="1" t="s">
        <v>165</v>
      </c>
      <c r="B173" s="1">
        <v>27</v>
      </c>
      <c r="C173" s="26" t="s">
        <v>1941</v>
      </c>
      <c r="D173" t="s">
        <v>167</v>
      </c>
      <c r="E173" s="27" t="s">
        <v>1942</v>
      </c>
      <c r="F173" s="28" t="s">
        <v>201</v>
      </c>
      <c r="G173" s="29">
        <v>15</v>
      </c>
      <c r="H173" s="28">
        <v>0</v>
      </c>
      <c r="I173" s="30">
        <f>ROUND(G173*H173,P4)</f>
        <v>0</v>
      </c>
      <c r="L173" s="31">
        <v>0</v>
      </c>
      <c r="M173" s="24">
        <f>ROUND(G173*L173,P4)</f>
        <v>0</v>
      </c>
      <c r="N173" s="25" t="s">
        <v>185</v>
      </c>
      <c r="O173" s="32">
        <f>M173*AA173</f>
        <v>0</v>
      </c>
      <c r="P173" s="1">
        <v>3</v>
      </c>
      <c r="AA173" s="1">
        <f>IF(P173=1,$O$3,IF(P173=2,$O$4,$O$5))</f>
        <v>0</v>
      </c>
    </row>
    <row r="174">
      <c r="A174" s="1" t="s">
        <v>171</v>
      </c>
      <c r="E174" s="27" t="s">
        <v>1942</v>
      </c>
    </row>
    <row r="175">
      <c r="A175" s="1" t="s">
        <v>172</v>
      </c>
    </row>
    <row r="176">
      <c r="A176" s="1" t="s">
        <v>173</v>
      </c>
      <c r="E176" s="27" t="s">
        <v>167</v>
      </c>
    </row>
    <row r="177">
      <c r="A177" s="1" t="s">
        <v>165</v>
      </c>
      <c r="B177" s="1">
        <v>15</v>
      </c>
      <c r="C177" s="26" t="s">
        <v>1947</v>
      </c>
      <c r="D177" t="s">
        <v>167</v>
      </c>
      <c r="E177" s="27" t="s">
        <v>1948</v>
      </c>
      <c r="F177" s="28" t="s">
        <v>201</v>
      </c>
      <c r="G177" s="29">
        <v>2</v>
      </c>
      <c r="H177" s="28">
        <v>0</v>
      </c>
      <c r="I177" s="30">
        <f>ROUND(G177*H177,P4)</f>
        <v>0</v>
      </c>
      <c r="L177" s="31">
        <v>0</v>
      </c>
      <c r="M177" s="24">
        <f>ROUND(G177*L177,P4)</f>
        <v>0</v>
      </c>
      <c r="N177" s="25" t="s">
        <v>185</v>
      </c>
      <c r="O177" s="32">
        <f>M177*AA177</f>
        <v>0</v>
      </c>
      <c r="P177" s="1">
        <v>3</v>
      </c>
      <c r="AA177" s="1">
        <f>IF(P177=1,$O$3,IF(P177=2,$O$4,$O$5))</f>
        <v>0</v>
      </c>
    </row>
    <row r="178">
      <c r="A178" s="1" t="s">
        <v>171</v>
      </c>
      <c r="E178" s="27" t="s">
        <v>1948</v>
      </c>
    </row>
    <row r="179">
      <c r="A179" s="1" t="s">
        <v>172</v>
      </c>
    </row>
    <row r="180">
      <c r="A180" s="1" t="s">
        <v>173</v>
      </c>
      <c r="E180" s="27" t="s">
        <v>167</v>
      </c>
    </row>
    <row r="181">
      <c r="A181" s="1" t="s">
        <v>165</v>
      </c>
      <c r="B181" s="1">
        <v>45</v>
      </c>
      <c r="C181" s="26" t="s">
        <v>3797</v>
      </c>
      <c r="D181" t="s">
        <v>167</v>
      </c>
      <c r="E181" s="27" t="s">
        <v>3798</v>
      </c>
      <c r="F181" s="28" t="s">
        <v>201</v>
      </c>
      <c r="G181" s="29">
        <v>2</v>
      </c>
      <c r="H181" s="28">
        <v>0</v>
      </c>
      <c r="I181" s="30">
        <f>ROUND(G181*H181,P4)</f>
        <v>0</v>
      </c>
      <c r="L181" s="31">
        <v>0</v>
      </c>
      <c r="M181" s="24">
        <f>ROUND(G181*L181,P4)</f>
        <v>0</v>
      </c>
      <c r="N181" s="25" t="s">
        <v>185</v>
      </c>
      <c r="O181" s="32">
        <f>M181*AA181</f>
        <v>0</v>
      </c>
      <c r="P181" s="1">
        <v>3</v>
      </c>
      <c r="AA181" s="1">
        <f>IF(P181=1,$O$3,IF(P181=2,$O$4,$O$5))</f>
        <v>0</v>
      </c>
    </row>
    <row r="182">
      <c r="A182" s="1" t="s">
        <v>171</v>
      </c>
      <c r="E182" s="27" t="s">
        <v>3798</v>
      </c>
    </row>
    <row r="183">
      <c r="A183" s="1" t="s">
        <v>172</v>
      </c>
    </row>
    <row r="184">
      <c r="A184" s="1" t="s">
        <v>173</v>
      </c>
      <c r="E184" s="27" t="s">
        <v>167</v>
      </c>
    </row>
    <row r="185">
      <c r="A185" s="1" t="s">
        <v>165</v>
      </c>
      <c r="B185" s="1">
        <v>36</v>
      </c>
      <c r="C185" s="26" t="s">
        <v>1949</v>
      </c>
      <c r="D185" t="s">
        <v>167</v>
      </c>
      <c r="E185" s="27" t="s">
        <v>1950</v>
      </c>
      <c r="F185" s="28" t="s">
        <v>328</v>
      </c>
      <c r="G185" s="29">
        <v>1</v>
      </c>
      <c r="H185" s="28">
        <v>0</v>
      </c>
      <c r="I185" s="30">
        <f>ROUND(G185*H185,P4)</f>
        <v>0</v>
      </c>
      <c r="L185" s="31">
        <v>0</v>
      </c>
      <c r="M185" s="24">
        <f>ROUND(G185*L185,P4)</f>
        <v>0</v>
      </c>
      <c r="N185" s="25" t="s">
        <v>185</v>
      </c>
      <c r="O185" s="32">
        <f>M185*AA185</f>
        <v>0</v>
      </c>
      <c r="P185" s="1">
        <v>3</v>
      </c>
      <c r="AA185" s="1">
        <f>IF(P185=1,$O$3,IF(P185=2,$O$4,$O$5))</f>
        <v>0</v>
      </c>
    </row>
    <row r="186">
      <c r="A186" s="1" t="s">
        <v>171</v>
      </c>
      <c r="E186" s="27" t="s">
        <v>1950</v>
      </c>
    </row>
    <row r="187">
      <c r="A187" s="1" t="s">
        <v>172</v>
      </c>
    </row>
    <row r="188">
      <c r="A188" s="1" t="s">
        <v>173</v>
      </c>
      <c r="E188" s="27" t="s">
        <v>167</v>
      </c>
    </row>
    <row r="189">
      <c r="A189" s="1" t="s">
        <v>165</v>
      </c>
      <c r="B189" s="1">
        <v>19</v>
      </c>
      <c r="C189" s="26" t="s">
        <v>1953</v>
      </c>
      <c r="D189" t="s">
        <v>167</v>
      </c>
      <c r="E189" s="27" t="s">
        <v>1954</v>
      </c>
      <c r="F189" s="28" t="s">
        <v>201</v>
      </c>
      <c r="G189" s="29">
        <v>14</v>
      </c>
      <c r="H189" s="28">
        <v>0</v>
      </c>
      <c r="I189" s="30">
        <f>ROUND(G189*H189,P4)</f>
        <v>0</v>
      </c>
      <c r="L189" s="31">
        <v>0</v>
      </c>
      <c r="M189" s="24">
        <f>ROUND(G189*L189,P4)</f>
        <v>0</v>
      </c>
      <c r="N189" s="25" t="s">
        <v>185</v>
      </c>
      <c r="O189" s="32">
        <f>M189*AA189</f>
        <v>0</v>
      </c>
      <c r="P189" s="1">
        <v>3</v>
      </c>
      <c r="AA189" s="1">
        <f>IF(P189=1,$O$3,IF(P189=2,$O$4,$O$5))</f>
        <v>0</v>
      </c>
    </row>
    <row r="190">
      <c r="A190" s="1" t="s">
        <v>171</v>
      </c>
      <c r="E190" s="27" t="s">
        <v>1954</v>
      </c>
    </row>
    <row r="191">
      <c r="A191" s="1" t="s">
        <v>172</v>
      </c>
    </row>
    <row r="192">
      <c r="A192" s="1" t="s">
        <v>173</v>
      </c>
      <c r="E192" s="27" t="s">
        <v>167</v>
      </c>
    </row>
    <row r="193" ht="25.5">
      <c r="A193" s="1" t="s">
        <v>165</v>
      </c>
      <c r="B193" s="1">
        <v>48</v>
      </c>
      <c r="C193" s="26" t="s">
        <v>258</v>
      </c>
      <c r="D193" t="s">
        <v>167</v>
      </c>
      <c r="E193" s="27" t="s">
        <v>259</v>
      </c>
      <c r="F193" s="28" t="s">
        <v>192</v>
      </c>
      <c r="G193" s="29">
        <v>56</v>
      </c>
      <c r="H193" s="28">
        <v>0</v>
      </c>
      <c r="I193" s="30">
        <f>ROUND(G193*H193,P4)</f>
        <v>0</v>
      </c>
      <c r="L193" s="31">
        <v>0</v>
      </c>
      <c r="M193" s="24">
        <f>ROUND(G193*L193,P4)</f>
        <v>0</v>
      </c>
      <c r="N193" s="25" t="s">
        <v>185</v>
      </c>
      <c r="O193" s="32">
        <f>M193*AA193</f>
        <v>0</v>
      </c>
      <c r="P193" s="1">
        <v>3</v>
      </c>
      <c r="AA193" s="1">
        <f>IF(P193=1,$O$3,IF(P193=2,$O$4,$O$5))</f>
        <v>0</v>
      </c>
    </row>
    <row r="194" ht="25.5">
      <c r="A194" s="1" t="s">
        <v>171</v>
      </c>
      <c r="E194" s="27" t="s">
        <v>259</v>
      </c>
    </row>
    <row r="195">
      <c r="A195" s="1" t="s">
        <v>172</v>
      </c>
    </row>
    <row r="196">
      <c r="A196" s="1" t="s">
        <v>173</v>
      </c>
      <c r="E196" s="27" t="s">
        <v>167</v>
      </c>
    </row>
    <row r="197" ht="25.5">
      <c r="A197" s="1" t="s">
        <v>165</v>
      </c>
      <c r="B197" s="1">
        <v>49</v>
      </c>
      <c r="C197" s="26" t="s">
        <v>260</v>
      </c>
      <c r="D197" t="s">
        <v>167</v>
      </c>
      <c r="E197" s="27" t="s">
        <v>261</v>
      </c>
      <c r="F197" s="28" t="s">
        <v>192</v>
      </c>
      <c r="G197" s="29">
        <v>56</v>
      </c>
      <c r="H197" s="28">
        <v>0</v>
      </c>
      <c r="I197" s="30">
        <f>ROUND(G197*H197,P4)</f>
        <v>0</v>
      </c>
      <c r="L197" s="31">
        <v>0</v>
      </c>
      <c r="M197" s="24">
        <f>ROUND(G197*L197,P4)</f>
        <v>0</v>
      </c>
      <c r="N197" s="25" t="s">
        <v>185</v>
      </c>
      <c r="O197" s="32">
        <f>M197*AA197</f>
        <v>0</v>
      </c>
      <c r="P197" s="1">
        <v>3</v>
      </c>
      <c r="AA197" s="1">
        <f>IF(P197=1,$O$3,IF(P197=2,$O$4,$O$5))</f>
        <v>0</v>
      </c>
    </row>
    <row r="198" ht="25.5">
      <c r="A198" s="1" t="s">
        <v>171</v>
      </c>
      <c r="E198" s="27" t="s">
        <v>261</v>
      </c>
    </row>
    <row r="199">
      <c r="A199" s="1" t="s">
        <v>172</v>
      </c>
    </row>
    <row r="200">
      <c r="A200" s="1" t="s">
        <v>173</v>
      </c>
      <c r="E200" s="27" t="s">
        <v>167</v>
      </c>
    </row>
    <row r="201">
      <c r="A201" s="1" t="s">
        <v>165</v>
      </c>
      <c r="B201" s="1">
        <v>46</v>
      </c>
      <c r="C201" s="26" t="s">
        <v>3799</v>
      </c>
      <c r="D201" t="s">
        <v>167</v>
      </c>
      <c r="E201" s="27" t="s">
        <v>3800</v>
      </c>
      <c r="F201" s="28" t="s">
        <v>192</v>
      </c>
      <c r="G201" s="29">
        <v>40</v>
      </c>
      <c r="H201" s="28">
        <v>0</v>
      </c>
      <c r="I201" s="30">
        <f>ROUND(G201*H201,P4)</f>
        <v>0</v>
      </c>
      <c r="L201" s="31">
        <v>0</v>
      </c>
      <c r="M201" s="24">
        <f>ROUND(G201*L201,P4)</f>
        <v>0</v>
      </c>
      <c r="N201" s="25" t="s">
        <v>170</v>
      </c>
      <c r="O201" s="32">
        <f>M201*AA201</f>
        <v>0</v>
      </c>
      <c r="P201" s="1">
        <v>3</v>
      </c>
      <c r="AA201" s="1">
        <f>IF(P201=1,$O$3,IF(P201=2,$O$4,$O$5))</f>
        <v>0</v>
      </c>
    </row>
    <row r="202">
      <c r="A202" s="1" t="s">
        <v>171</v>
      </c>
      <c r="E202" s="27" t="s">
        <v>3800</v>
      </c>
    </row>
    <row r="203">
      <c r="A203" s="1" t="s">
        <v>172</v>
      </c>
    </row>
    <row r="204">
      <c r="A204" s="1" t="s">
        <v>173</v>
      </c>
      <c r="E204" s="27" t="s">
        <v>167</v>
      </c>
    </row>
    <row r="205">
      <c r="A205" s="1" t="s">
        <v>165</v>
      </c>
      <c r="B205" s="1">
        <v>47</v>
      </c>
      <c r="C205" s="26" t="s">
        <v>262</v>
      </c>
      <c r="D205" t="s">
        <v>167</v>
      </c>
      <c r="E205" s="27" t="s">
        <v>3801</v>
      </c>
      <c r="F205" s="28" t="s">
        <v>192</v>
      </c>
      <c r="G205" s="29">
        <v>56</v>
      </c>
      <c r="H205" s="28">
        <v>0</v>
      </c>
      <c r="I205" s="30">
        <f>ROUND(G205*H205,P4)</f>
        <v>0</v>
      </c>
      <c r="L205" s="31">
        <v>0</v>
      </c>
      <c r="M205" s="24">
        <f>ROUND(G205*L205,P4)</f>
        <v>0</v>
      </c>
      <c r="N205" s="25" t="s">
        <v>170</v>
      </c>
      <c r="O205" s="32">
        <f>M205*AA205</f>
        <v>0</v>
      </c>
      <c r="P205" s="1">
        <v>3</v>
      </c>
      <c r="AA205" s="1">
        <f>IF(P205=1,$O$3,IF(P205=2,$O$4,$O$5))</f>
        <v>0</v>
      </c>
    </row>
    <row r="206">
      <c r="A206" s="1" t="s">
        <v>171</v>
      </c>
      <c r="E206" s="27" t="s">
        <v>3801</v>
      </c>
    </row>
    <row r="207">
      <c r="A207" s="1" t="s">
        <v>172</v>
      </c>
    </row>
    <row r="208">
      <c r="A208" s="1" t="s">
        <v>173</v>
      </c>
      <c r="E208" s="27" t="s">
        <v>167</v>
      </c>
    </row>
    <row r="209">
      <c r="A209" s="1" t="s">
        <v>162</v>
      </c>
      <c r="C209" s="22" t="s">
        <v>266</v>
      </c>
      <c r="E209" s="23" t="s">
        <v>267</v>
      </c>
      <c r="L209" s="24">
        <f>SUMIFS(L210:L245,A210:A245,"P")</f>
        <v>0</v>
      </c>
      <c r="M209" s="24">
        <f>SUMIFS(M210:M245,A210:A245,"P")</f>
        <v>0</v>
      </c>
      <c r="N209" s="25"/>
    </row>
    <row r="210">
      <c r="A210" s="1" t="s">
        <v>165</v>
      </c>
      <c r="B210" s="1">
        <v>55</v>
      </c>
      <c r="C210" s="26" t="s">
        <v>402</v>
      </c>
      <c r="D210" t="s">
        <v>167</v>
      </c>
      <c r="E210" s="27" t="s">
        <v>403</v>
      </c>
      <c r="F210" s="28" t="s">
        <v>192</v>
      </c>
      <c r="G210" s="29">
        <v>130</v>
      </c>
      <c r="H210" s="28">
        <v>0.00012</v>
      </c>
      <c r="I210" s="30">
        <f>ROUND(G210*H210,P4)</f>
        <v>0</v>
      </c>
      <c r="L210" s="31">
        <v>0</v>
      </c>
      <c r="M210" s="24">
        <f>ROUND(G210*L210,P4)</f>
        <v>0</v>
      </c>
      <c r="N210" s="25" t="s">
        <v>185</v>
      </c>
      <c r="O210" s="32">
        <f>M210*AA210</f>
        <v>0</v>
      </c>
      <c r="P210" s="1">
        <v>3</v>
      </c>
      <c r="AA210" s="1">
        <f>IF(P210=1,$O$3,IF(P210=2,$O$4,$O$5))</f>
        <v>0</v>
      </c>
    </row>
    <row r="211">
      <c r="A211" s="1" t="s">
        <v>171</v>
      </c>
      <c r="E211" s="27" t="s">
        <v>403</v>
      </c>
    </row>
    <row r="212">
      <c r="A212" s="1" t="s">
        <v>172</v>
      </c>
    </row>
    <row r="213">
      <c r="A213" s="1" t="s">
        <v>173</v>
      </c>
      <c r="E213" s="27" t="s">
        <v>167</v>
      </c>
    </row>
    <row r="214">
      <c r="A214" s="1" t="s">
        <v>165</v>
      </c>
      <c r="B214" s="1">
        <v>54</v>
      </c>
      <c r="C214" s="26" t="s">
        <v>404</v>
      </c>
      <c r="D214" t="s">
        <v>167</v>
      </c>
      <c r="E214" s="27" t="s">
        <v>1776</v>
      </c>
      <c r="F214" s="28" t="s">
        <v>192</v>
      </c>
      <c r="G214" s="29">
        <v>300</v>
      </c>
      <c r="H214" s="28">
        <v>0.00017000000000000001</v>
      </c>
      <c r="I214" s="30">
        <f>ROUND(G214*H214,P4)</f>
        <v>0</v>
      </c>
      <c r="L214" s="31">
        <v>0</v>
      </c>
      <c r="M214" s="24">
        <f>ROUND(G214*L214,P4)</f>
        <v>0</v>
      </c>
      <c r="N214" s="25" t="s">
        <v>185</v>
      </c>
      <c r="O214" s="32">
        <f>M214*AA214</f>
        <v>0</v>
      </c>
      <c r="P214" s="1">
        <v>3</v>
      </c>
      <c r="AA214" s="1">
        <f>IF(P214=1,$O$3,IF(P214=2,$O$4,$O$5))</f>
        <v>0</v>
      </c>
    </row>
    <row r="215">
      <c r="A215" s="1" t="s">
        <v>171</v>
      </c>
      <c r="E215" s="27" t="s">
        <v>1776</v>
      </c>
    </row>
    <row r="216">
      <c r="A216" s="1" t="s">
        <v>172</v>
      </c>
    </row>
    <row r="217">
      <c r="A217" s="1" t="s">
        <v>173</v>
      </c>
      <c r="E217" s="27" t="s">
        <v>167</v>
      </c>
    </row>
    <row r="218">
      <c r="A218" s="1" t="s">
        <v>165</v>
      </c>
      <c r="B218" s="1">
        <v>52</v>
      </c>
      <c r="C218" s="26" t="s">
        <v>3802</v>
      </c>
      <c r="D218" t="s">
        <v>167</v>
      </c>
      <c r="E218" s="27" t="s">
        <v>3803</v>
      </c>
      <c r="F218" s="28" t="s">
        <v>192</v>
      </c>
      <c r="G218" s="29">
        <v>100</v>
      </c>
      <c r="H218" s="28">
        <v>0</v>
      </c>
      <c r="I218" s="30">
        <f>ROUND(G218*H218,P4)</f>
        <v>0</v>
      </c>
      <c r="L218" s="31">
        <v>0</v>
      </c>
      <c r="M218" s="24">
        <f>ROUND(G218*L218,P4)</f>
        <v>0</v>
      </c>
      <c r="N218" s="25" t="s">
        <v>185</v>
      </c>
      <c r="O218" s="32">
        <f>M218*AA218</f>
        <v>0</v>
      </c>
      <c r="P218" s="1">
        <v>3</v>
      </c>
      <c r="AA218" s="1">
        <f>IF(P218=1,$O$3,IF(P218=2,$O$4,$O$5))</f>
        <v>0</v>
      </c>
    </row>
    <row r="219">
      <c r="A219" s="1" t="s">
        <v>171</v>
      </c>
      <c r="E219" s="27" t="s">
        <v>3803</v>
      </c>
    </row>
    <row r="220">
      <c r="A220" s="1" t="s">
        <v>172</v>
      </c>
    </row>
    <row r="221">
      <c r="A221" s="1" t="s">
        <v>173</v>
      </c>
      <c r="E221" s="27" t="s">
        <v>167</v>
      </c>
    </row>
    <row r="222">
      <c r="A222" s="1" t="s">
        <v>165</v>
      </c>
      <c r="B222" s="1">
        <v>50</v>
      </c>
      <c r="C222" s="26" t="s">
        <v>272</v>
      </c>
      <c r="D222" t="s">
        <v>167</v>
      </c>
      <c r="E222" s="27" t="s">
        <v>273</v>
      </c>
      <c r="F222" s="28" t="s">
        <v>192</v>
      </c>
      <c r="G222" s="29">
        <v>84</v>
      </c>
      <c r="H222" s="28">
        <v>0.00025000000000000001</v>
      </c>
      <c r="I222" s="30">
        <f>ROUND(G222*H222,P4)</f>
        <v>0</v>
      </c>
      <c r="L222" s="31">
        <v>0</v>
      </c>
      <c r="M222" s="24">
        <f>ROUND(G222*L222,P4)</f>
        <v>0</v>
      </c>
      <c r="N222" s="25" t="s">
        <v>185</v>
      </c>
      <c r="O222" s="32">
        <f>M222*AA222</f>
        <v>0</v>
      </c>
      <c r="P222" s="1">
        <v>3</v>
      </c>
      <c r="AA222" s="1">
        <f>IF(P222=1,$O$3,IF(P222=2,$O$4,$O$5))</f>
        <v>0</v>
      </c>
    </row>
    <row r="223">
      <c r="A223" s="1" t="s">
        <v>171</v>
      </c>
      <c r="E223" s="27" t="s">
        <v>273</v>
      </c>
    </row>
    <row r="224">
      <c r="A224" s="1" t="s">
        <v>172</v>
      </c>
    </row>
    <row r="225">
      <c r="A225" s="1" t="s">
        <v>173</v>
      </c>
      <c r="E225" s="27" t="s">
        <v>167</v>
      </c>
    </row>
    <row r="226">
      <c r="A226" s="1" t="s">
        <v>165</v>
      </c>
      <c r="B226" s="1">
        <v>57</v>
      </c>
      <c r="C226" s="26" t="s">
        <v>2287</v>
      </c>
      <c r="D226" t="s">
        <v>167</v>
      </c>
      <c r="E226" s="27" t="s">
        <v>2288</v>
      </c>
      <c r="F226" s="28" t="s">
        <v>192</v>
      </c>
      <c r="G226" s="29">
        <v>80</v>
      </c>
      <c r="H226" s="28">
        <v>0.00034000000000000002</v>
      </c>
      <c r="I226" s="30">
        <f>ROUND(G226*H226,P4)</f>
        <v>0</v>
      </c>
      <c r="L226" s="31">
        <v>0</v>
      </c>
      <c r="M226" s="24">
        <f>ROUND(G226*L226,P4)</f>
        <v>0</v>
      </c>
      <c r="N226" s="25" t="s">
        <v>185</v>
      </c>
      <c r="O226" s="32">
        <f>M226*AA226</f>
        <v>0</v>
      </c>
      <c r="P226" s="1">
        <v>3</v>
      </c>
      <c r="AA226" s="1">
        <f>IF(P226=1,$O$3,IF(P226=2,$O$4,$O$5))</f>
        <v>0</v>
      </c>
    </row>
    <row r="227">
      <c r="A227" s="1" t="s">
        <v>171</v>
      </c>
      <c r="E227" s="27" t="s">
        <v>2288</v>
      </c>
    </row>
    <row r="228">
      <c r="A228" s="1" t="s">
        <v>172</v>
      </c>
    </row>
    <row r="229">
      <c r="A229" s="1" t="s">
        <v>173</v>
      </c>
      <c r="E229" s="27" t="s">
        <v>167</v>
      </c>
    </row>
    <row r="230" ht="25.5">
      <c r="A230" s="1" t="s">
        <v>165</v>
      </c>
      <c r="B230" s="1">
        <v>56</v>
      </c>
      <c r="C230" s="26" t="s">
        <v>287</v>
      </c>
      <c r="D230" t="s">
        <v>167</v>
      </c>
      <c r="E230" s="27" t="s">
        <v>288</v>
      </c>
      <c r="F230" s="28" t="s">
        <v>192</v>
      </c>
      <c r="G230" s="29">
        <v>430</v>
      </c>
      <c r="H230" s="28">
        <v>0</v>
      </c>
      <c r="I230" s="30">
        <f>ROUND(G230*H230,P4)</f>
        <v>0</v>
      </c>
      <c r="L230" s="31">
        <v>0</v>
      </c>
      <c r="M230" s="24">
        <f>ROUND(G230*L230,P4)</f>
        <v>0</v>
      </c>
      <c r="N230" s="25" t="s">
        <v>185</v>
      </c>
      <c r="O230" s="32">
        <f>M230*AA230</f>
        <v>0</v>
      </c>
      <c r="P230" s="1">
        <v>3</v>
      </c>
      <c r="AA230" s="1">
        <f>IF(P230=1,$O$3,IF(P230=2,$O$4,$O$5))</f>
        <v>0</v>
      </c>
    </row>
    <row r="231" ht="25.5">
      <c r="A231" s="1" t="s">
        <v>171</v>
      </c>
      <c r="E231" s="27" t="s">
        <v>288</v>
      </c>
    </row>
    <row r="232">
      <c r="A232" s="1" t="s">
        <v>172</v>
      </c>
    </row>
    <row r="233">
      <c r="A233" s="1" t="s">
        <v>173</v>
      </c>
      <c r="E233" s="27" t="s">
        <v>167</v>
      </c>
    </row>
    <row r="234" ht="25.5">
      <c r="A234" s="1" t="s">
        <v>165</v>
      </c>
      <c r="B234" s="1">
        <v>53</v>
      </c>
      <c r="C234" s="26" t="s">
        <v>289</v>
      </c>
      <c r="D234" t="s">
        <v>167</v>
      </c>
      <c r="E234" s="27" t="s">
        <v>3804</v>
      </c>
      <c r="F234" s="28" t="s">
        <v>192</v>
      </c>
      <c r="G234" s="29">
        <v>100</v>
      </c>
      <c r="H234" s="28">
        <v>0</v>
      </c>
      <c r="I234" s="30">
        <f>ROUND(G234*H234,P4)</f>
        <v>0</v>
      </c>
      <c r="L234" s="31">
        <v>0</v>
      </c>
      <c r="M234" s="24">
        <f>ROUND(G234*L234,P4)</f>
        <v>0</v>
      </c>
      <c r="N234" s="25" t="s">
        <v>185</v>
      </c>
      <c r="O234" s="32">
        <f>M234*AA234</f>
        <v>0</v>
      </c>
      <c r="P234" s="1">
        <v>3</v>
      </c>
      <c r="AA234" s="1">
        <f>IF(P234=1,$O$3,IF(P234=2,$O$4,$O$5))</f>
        <v>0</v>
      </c>
    </row>
    <row r="235" ht="25.5">
      <c r="A235" s="1" t="s">
        <v>171</v>
      </c>
      <c r="E235" s="27" t="s">
        <v>3804</v>
      </c>
    </row>
    <row r="236">
      <c r="A236" s="1" t="s">
        <v>172</v>
      </c>
    </row>
    <row r="237">
      <c r="A237" s="1" t="s">
        <v>173</v>
      </c>
      <c r="E237" s="27" t="s">
        <v>167</v>
      </c>
    </row>
    <row r="238" ht="25.5">
      <c r="A238" s="1" t="s">
        <v>165</v>
      </c>
      <c r="B238" s="1">
        <v>51</v>
      </c>
      <c r="C238" s="26" t="s">
        <v>295</v>
      </c>
      <c r="D238" t="s">
        <v>167</v>
      </c>
      <c r="E238" s="27" t="s">
        <v>3805</v>
      </c>
      <c r="F238" s="28" t="s">
        <v>192</v>
      </c>
      <c r="G238" s="29">
        <v>80</v>
      </c>
      <c r="H238" s="28">
        <v>0</v>
      </c>
      <c r="I238" s="30">
        <f>ROUND(G238*H238,P4)</f>
        <v>0</v>
      </c>
      <c r="L238" s="31">
        <v>0</v>
      </c>
      <c r="M238" s="24">
        <f>ROUND(G238*L238,P4)</f>
        <v>0</v>
      </c>
      <c r="N238" s="25" t="s">
        <v>185</v>
      </c>
      <c r="O238" s="32">
        <f>M238*AA238</f>
        <v>0</v>
      </c>
      <c r="P238" s="1">
        <v>3</v>
      </c>
      <c r="AA238" s="1">
        <f>IF(P238=1,$O$3,IF(P238=2,$O$4,$O$5))</f>
        <v>0</v>
      </c>
    </row>
    <row r="239" ht="25.5">
      <c r="A239" s="1" t="s">
        <v>171</v>
      </c>
      <c r="E239" s="27" t="s">
        <v>3805</v>
      </c>
    </row>
    <row r="240">
      <c r="A240" s="1" t="s">
        <v>172</v>
      </c>
    </row>
    <row r="241">
      <c r="A241" s="1" t="s">
        <v>173</v>
      </c>
      <c r="E241" s="27" t="s">
        <v>167</v>
      </c>
    </row>
    <row r="242" ht="25.5">
      <c r="A242" s="1" t="s">
        <v>165</v>
      </c>
      <c r="B242" s="1">
        <v>58</v>
      </c>
      <c r="C242" s="26" t="s">
        <v>3806</v>
      </c>
      <c r="D242" t="s">
        <v>167</v>
      </c>
      <c r="E242" s="27" t="s">
        <v>3807</v>
      </c>
      <c r="F242" s="28" t="s">
        <v>192</v>
      </c>
      <c r="G242" s="29">
        <v>80</v>
      </c>
      <c r="H242" s="28">
        <v>0</v>
      </c>
      <c r="I242" s="30">
        <f>ROUND(G242*H242,P4)</f>
        <v>0</v>
      </c>
      <c r="L242" s="31">
        <v>0</v>
      </c>
      <c r="M242" s="24">
        <f>ROUND(G242*L242,P4)</f>
        <v>0</v>
      </c>
      <c r="N242" s="25" t="s">
        <v>185</v>
      </c>
      <c r="O242" s="32">
        <f>M242*AA242</f>
        <v>0</v>
      </c>
      <c r="P242" s="1">
        <v>3</v>
      </c>
      <c r="AA242" s="1">
        <f>IF(P242=1,$O$3,IF(P242=2,$O$4,$O$5))</f>
        <v>0</v>
      </c>
    </row>
    <row r="243" ht="25.5">
      <c r="A243" s="1" t="s">
        <v>171</v>
      </c>
      <c r="E243" s="27" t="s">
        <v>3807</v>
      </c>
    </row>
    <row r="244">
      <c r="A244" s="1" t="s">
        <v>172</v>
      </c>
    </row>
    <row r="245">
      <c r="A245" s="1" t="s">
        <v>173</v>
      </c>
      <c r="E245" s="27" t="s">
        <v>167</v>
      </c>
    </row>
    <row r="246">
      <c r="A246" s="1" t="s">
        <v>162</v>
      </c>
      <c r="C246" s="22" t="s">
        <v>299</v>
      </c>
      <c r="E246" s="23" t="s">
        <v>300</v>
      </c>
      <c r="L246" s="24">
        <f>SUMIFS(L247:L266,A247:A266,"P")</f>
        <v>0</v>
      </c>
      <c r="M246" s="24">
        <f>SUMIFS(M247:M266,A247:A266,"P")</f>
        <v>0</v>
      </c>
      <c r="N246" s="25"/>
    </row>
    <row r="247">
      <c r="A247" s="1" t="s">
        <v>165</v>
      </c>
      <c r="B247" s="1">
        <v>61</v>
      </c>
      <c r="C247" s="26" t="s">
        <v>413</v>
      </c>
      <c r="D247" t="s">
        <v>167</v>
      </c>
      <c r="E247" s="27" t="s">
        <v>3808</v>
      </c>
      <c r="F247" s="28" t="s">
        <v>201</v>
      </c>
      <c r="G247" s="29">
        <v>2</v>
      </c>
      <c r="H247" s="28">
        <v>0</v>
      </c>
      <c r="I247" s="30">
        <f>ROUND(G247*H247,P4)</f>
        <v>0</v>
      </c>
      <c r="L247" s="31">
        <v>0</v>
      </c>
      <c r="M247" s="24">
        <f>ROUND(G247*L247,P4)</f>
        <v>0</v>
      </c>
      <c r="N247" s="25" t="s">
        <v>170</v>
      </c>
      <c r="O247" s="32">
        <f>M247*AA247</f>
        <v>0</v>
      </c>
      <c r="P247" s="1">
        <v>3</v>
      </c>
      <c r="AA247" s="1">
        <f>IF(P247=1,$O$3,IF(P247=2,$O$4,$O$5))</f>
        <v>0</v>
      </c>
    </row>
    <row r="248">
      <c r="A248" s="1" t="s">
        <v>171</v>
      </c>
      <c r="E248" s="27" t="s">
        <v>3808</v>
      </c>
    </row>
    <row r="249">
      <c r="A249" s="1" t="s">
        <v>172</v>
      </c>
    </row>
    <row r="250">
      <c r="A250" s="1" t="s">
        <v>173</v>
      </c>
      <c r="E250" s="27" t="s">
        <v>167</v>
      </c>
    </row>
    <row r="251">
      <c r="A251" s="1" t="s">
        <v>165</v>
      </c>
      <c r="B251" s="1">
        <v>59</v>
      </c>
      <c r="C251" s="26" t="s">
        <v>303</v>
      </c>
      <c r="D251" t="s">
        <v>167</v>
      </c>
      <c r="E251" s="27" t="s">
        <v>2291</v>
      </c>
      <c r="F251" s="28" t="s">
        <v>201</v>
      </c>
      <c r="G251" s="29">
        <v>16</v>
      </c>
      <c r="H251" s="28">
        <v>0</v>
      </c>
      <c r="I251" s="30">
        <f>ROUND(G251*H251,P4)</f>
        <v>0</v>
      </c>
      <c r="L251" s="31">
        <v>0</v>
      </c>
      <c r="M251" s="24">
        <f>ROUND(G251*L251,P4)</f>
        <v>0</v>
      </c>
      <c r="N251" s="25" t="s">
        <v>185</v>
      </c>
      <c r="O251" s="32">
        <f>M251*AA251</f>
        <v>0</v>
      </c>
      <c r="P251" s="1">
        <v>3</v>
      </c>
      <c r="AA251" s="1">
        <f>IF(P251=1,$O$3,IF(P251=2,$O$4,$O$5))</f>
        <v>0</v>
      </c>
    </row>
    <row r="252">
      <c r="A252" s="1" t="s">
        <v>171</v>
      </c>
      <c r="E252" s="27" t="s">
        <v>2291</v>
      </c>
    </row>
    <row r="253">
      <c r="A253" s="1" t="s">
        <v>172</v>
      </c>
    </row>
    <row r="254">
      <c r="A254" s="1" t="s">
        <v>173</v>
      </c>
      <c r="E254" s="27" t="s">
        <v>167</v>
      </c>
    </row>
    <row r="255">
      <c r="A255" s="1" t="s">
        <v>165</v>
      </c>
      <c r="B255" s="1">
        <v>60</v>
      </c>
      <c r="C255" s="26" t="s">
        <v>307</v>
      </c>
      <c r="D255" t="s">
        <v>167</v>
      </c>
      <c r="E255" s="27" t="s">
        <v>3809</v>
      </c>
      <c r="F255" s="28" t="s">
        <v>201</v>
      </c>
      <c r="G255" s="29">
        <v>4</v>
      </c>
      <c r="H255" s="28">
        <v>0</v>
      </c>
      <c r="I255" s="30">
        <f>ROUND(G255*H255,P4)</f>
        <v>0</v>
      </c>
      <c r="L255" s="31">
        <v>0</v>
      </c>
      <c r="M255" s="24">
        <f>ROUND(G255*L255,P4)</f>
        <v>0</v>
      </c>
      <c r="N255" s="25" t="s">
        <v>185</v>
      </c>
      <c r="O255" s="32">
        <f>M255*AA255</f>
        <v>0</v>
      </c>
      <c r="P255" s="1">
        <v>3</v>
      </c>
      <c r="AA255" s="1">
        <f>IF(P255=1,$O$3,IF(P255=2,$O$4,$O$5))</f>
        <v>0</v>
      </c>
    </row>
    <row r="256">
      <c r="A256" s="1" t="s">
        <v>171</v>
      </c>
      <c r="E256" s="27" t="s">
        <v>3809</v>
      </c>
    </row>
    <row r="257">
      <c r="A257" s="1" t="s">
        <v>172</v>
      </c>
    </row>
    <row r="258">
      <c r="A258" s="1" t="s">
        <v>173</v>
      </c>
      <c r="E258" s="27" t="s">
        <v>167</v>
      </c>
    </row>
    <row r="259">
      <c r="A259" s="1" t="s">
        <v>165</v>
      </c>
      <c r="B259" s="1">
        <v>62</v>
      </c>
      <c r="C259" s="26" t="s">
        <v>311</v>
      </c>
      <c r="D259" t="s">
        <v>167</v>
      </c>
      <c r="E259" s="27" t="s">
        <v>2292</v>
      </c>
      <c r="F259" s="28" t="s">
        <v>201</v>
      </c>
      <c r="G259" s="29">
        <v>50</v>
      </c>
      <c r="H259" s="28">
        <v>0</v>
      </c>
      <c r="I259" s="30">
        <f>ROUND(G259*H259,P4)</f>
        <v>0</v>
      </c>
      <c r="L259" s="31">
        <v>0</v>
      </c>
      <c r="M259" s="24">
        <f>ROUND(G259*L259,P4)</f>
        <v>0</v>
      </c>
      <c r="N259" s="25" t="s">
        <v>185</v>
      </c>
      <c r="O259" s="32">
        <f>M259*AA259</f>
        <v>0</v>
      </c>
      <c r="P259" s="1">
        <v>3</v>
      </c>
      <c r="AA259" s="1">
        <f>IF(P259=1,$O$3,IF(P259=2,$O$4,$O$5))</f>
        <v>0</v>
      </c>
    </row>
    <row r="260">
      <c r="A260" s="1" t="s">
        <v>171</v>
      </c>
      <c r="E260" s="27" t="s">
        <v>2292</v>
      </c>
    </row>
    <row r="261">
      <c r="A261" s="1" t="s">
        <v>172</v>
      </c>
    </row>
    <row r="262">
      <c r="A262" s="1" t="s">
        <v>173</v>
      </c>
      <c r="E262" s="27" t="s">
        <v>167</v>
      </c>
    </row>
    <row r="263">
      <c r="A263" s="1" t="s">
        <v>165</v>
      </c>
      <c r="B263" s="1">
        <v>63</v>
      </c>
      <c r="C263" s="26" t="s">
        <v>417</v>
      </c>
      <c r="D263" t="s">
        <v>167</v>
      </c>
      <c r="E263" s="27" t="s">
        <v>3810</v>
      </c>
      <c r="F263" s="28" t="s">
        <v>201</v>
      </c>
      <c r="G263" s="29">
        <v>14</v>
      </c>
      <c r="H263" s="28">
        <v>0</v>
      </c>
      <c r="I263" s="30">
        <f>ROUND(G263*H263,P4)</f>
        <v>0</v>
      </c>
      <c r="L263" s="31">
        <v>0</v>
      </c>
      <c r="M263" s="24">
        <f>ROUND(G263*L263,P4)</f>
        <v>0</v>
      </c>
      <c r="N263" s="25" t="s">
        <v>185</v>
      </c>
      <c r="O263" s="32">
        <f>M263*AA263</f>
        <v>0</v>
      </c>
      <c r="P263" s="1">
        <v>3</v>
      </c>
      <c r="AA263" s="1">
        <f>IF(P263=1,$O$3,IF(P263=2,$O$4,$O$5))</f>
        <v>0</v>
      </c>
    </row>
    <row r="264">
      <c r="A264" s="1" t="s">
        <v>171</v>
      </c>
      <c r="E264" s="27" t="s">
        <v>3810</v>
      </c>
    </row>
    <row r="265">
      <c r="A265" s="1" t="s">
        <v>172</v>
      </c>
    </row>
    <row r="266">
      <c r="A266" s="1" t="s">
        <v>173</v>
      </c>
      <c r="E266" s="27" t="s">
        <v>167</v>
      </c>
    </row>
    <row r="267">
      <c r="A267" s="1" t="s">
        <v>162</v>
      </c>
      <c r="C267" s="22" t="s">
        <v>319</v>
      </c>
      <c r="E267" s="23" t="s">
        <v>320</v>
      </c>
      <c r="L267" s="24">
        <f>SUMIFS(L268:L279,A268:A279,"P")</f>
        <v>0</v>
      </c>
      <c r="M267" s="24">
        <f>SUMIFS(M268:M279,A268:A279,"P")</f>
        <v>0</v>
      </c>
      <c r="N267" s="25"/>
    </row>
    <row r="268">
      <c r="A268" s="1" t="s">
        <v>165</v>
      </c>
      <c r="B268" s="1">
        <v>65</v>
      </c>
      <c r="C268" s="26" t="s">
        <v>3811</v>
      </c>
      <c r="D268" t="s">
        <v>167</v>
      </c>
      <c r="E268" s="27" t="s">
        <v>3812</v>
      </c>
      <c r="F268" s="28" t="s">
        <v>201</v>
      </c>
      <c r="G268" s="29">
        <v>2</v>
      </c>
      <c r="H268" s="28">
        <v>6.0000000000000002E-05</v>
      </c>
      <c r="I268" s="30">
        <f>ROUND(G268*H268,P4)</f>
        <v>0</v>
      </c>
      <c r="L268" s="31">
        <v>0</v>
      </c>
      <c r="M268" s="24">
        <f>ROUND(G268*L268,P4)</f>
        <v>0</v>
      </c>
      <c r="N268" s="25" t="s">
        <v>170</v>
      </c>
      <c r="O268" s="32">
        <f>M268*AA268</f>
        <v>0</v>
      </c>
      <c r="P268" s="1">
        <v>3</v>
      </c>
      <c r="AA268" s="1">
        <f>IF(P268=1,$O$3,IF(P268=2,$O$4,$O$5))</f>
        <v>0</v>
      </c>
    </row>
    <row r="269">
      <c r="A269" s="1" t="s">
        <v>171</v>
      </c>
      <c r="E269" s="27" t="s">
        <v>3812</v>
      </c>
    </row>
    <row r="270">
      <c r="A270" s="1" t="s">
        <v>172</v>
      </c>
    </row>
    <row r="271">
      <c r="A271" s="1" t="s">
        <v>173</v>
      </c>
      <c r="E271" s="27" t="s">
        <v>167</v>
      </c>
    </row>
    <row r="272">
      <c r="A272" s="1" t="s">
        <v>165</v>
      </c>
      <c r="B272" s="1">
        <v>64</v>
      </c>
      <c r="C272" s="26" t="s">
        <v>588</v>
      </c>
      <c r="D272" t="s">
        <v>167</v>
      </c>
      <c r="E272" s="27" t="s">
        <v>3813</v>
      </c>
      <c r="F272" s="28" t="s">
        <v>201</v>
      </c>
      <c r="G272" s="29">
        <v>2</v>
      </c>
      <c r="H272" s="28">
        <v>0.00097999999999999997</v>
      </c>
      <c r="I272" s="30">
        <f>ROUND(G272*H272,P4)</f>
        <v>0</v>
      </c>
      <c r="L272" s="31">
        <v>0</v>
      </c>
      <c r="M272" s="24">
        <f>ROUND(G272*L272,P4)</f>
        <v>0</v>
      </c>
      <c r="N272" s="25" t="s">
        <v>170</v>
      </c>
      <c r="O272" s="32">
        <f>M272*AA272</f>
        <v>0</v>
      </c>
      <c r="P272" s="1">
        <v>3</v>
      </c>
      <c r="AA272" s="1">
        <f>IF(P272=1,$O$3,IF(P272=2,$O$4,$O$5))</f>
        <v>0</v>
      </c>
    </row>
    <row r="273">
      <c r="A273" s="1" t="s">
        <v>171</v>
      </c>
      <c r="E273" s="27" t="s">
        <v>3813</v>
      </c>
    </row>
    <row r="274">
      <c r="A274" s="1" t="s">
        <v>172</v>
      </c>
    </row>
    <row r="275">
      <c r="A275" s="1" t="s">
        <v>173</v>
      </c>
      <c r="E275" s="27" t="s">
        <v>167</v>
      </c>
    </row>
    <row r="276">
      <c r="A276" s="1" t="s">
        <v>165</v>
      </c>
      <c r="B276" s="1">
        <v>66</v>
      </c>
      <c r="C276" s="26" t="s">
        <v>590</v>
      </c>
      <c r="D276" t="s">
        <v>167</v>
      </c>
      <c r="E276" s="27" t="s">
        <v>3814</v>
      </c>
      <c r="F276" s="28" t="s">
        <v>201</v>
      </c>
      <c r="G276" s="29">
        <v>4</v>
      </c>
      <c r="H276" s="28">
        <v>0</v>
      </c>
      <c r="I276" s="30">
        <f>ROUND(G276*H276,P4)</f>
        <v>0</v>
      </c>
      <c r="L276" s="31">
        <v>0</v>
      </c>
      <c r="M276" s="24">
        <f>ROUND(G276*L276,P4)</f>
        <v>0</v>
      </c>
      <c r="N276" s="25" t="s">
        <v>185</v>
      </c>
      <c r="O276" s="32">
        <f>M276*AA276</f>
        <v>0</v>
      </c>
      <c r="P276" s="1">
        <v>3</v>
      </c>
      <c r="AA276" s="1">
        <f>IF(P276=1,$O$3,IF(P276=2,$O$4,$O$5))</f>
        <v>0</v>
      </c>
    </row>
    <row r="277">
      <c r="A277" s="1" t="s">
        <v>171</v>
      </c>
      <c r="E277" s="27" t="s">
        <v>3814</v>
      </c>
    </row>
    <row r="278">
      <c r="A278" s="1" t="s">
        <v>172</v>
      </c>
    </row>
    <row r="279">
      <c r="A279" s="1" t="s">
        <v>173</v>
      </c>
      <c r="E279" s="27" t="s">
        <v>167</v>
      </c>
    </row>
    <row r="280">
      <c r="A280" s="1" t="s">
        <v>162</v>
      </c>
      <c r="C280" s="22" t="s">
        <v>1819</v>
      </c>
      <c r="E280" s="23" t="s">
        <v>1820</v>
      </c>
      <c r="L280" s="24">
        <f>SUMIFS(L281:L312,A281:A312,"P")</f>
        <v>0</v>
      </c>
      <c r="M280" s="24">
        <f>SUMIFS(M281:M312,A281:A312,"P")</f>
        <v>0</v>
      </c>
      <c r="N280" s="25"/>
    </row>
    <row r="281" ht="25.5">
      <c r="A281" s="1" t="s">
        <v>165</v>
      </c>
      <c r="B281" s="1">
        <v>71</v>
      </c>
      <c r="C281" s="26" t="s">
        <v>237</v>
      </c>
      <c r="D281" t="s">
        <v>167</v>
      </c>
      <c r="E281" s="27" t="s">
        <v>3010</v>
      </c>
      <c r="F281" s="28" t="s">
        <v>201</v>
      </c>
      <c r="G281" s="29">
        <v>50</v>
      </c>
      <c r="H281" s="28">
        <v>0.00023000000000000001</v>
      </c>
      <c r="I281" s="30">
        <f>ROUND(G281*H281,P4)</f>
        <v>0</v>
      </c>
      <c r="L281" s="31">
        <v>0</v>
      </c>
      <c r="M281" s="24">
        <f>ROUND(G281*L281,P4)</f>
        <v>0</v>
      </c>
      <c r="N281" s="25" t="s">
        <v>170</v>
      </c>
      <c r="O281" s="32">
        <f>M281*AA281</f>
        <v>0</v>
      </c>
      <c r="P281" s="1">
        <v>3</v>
      </c>
      <c r="AA281" s="1">
        <f>IF(P281=1,$O$3,IF(P281=2,$O$4,$O$5))</f>
        <v>0</v>
      </c>
    </row>
    <row r="282" ht="25.5">
      <c r="A282" s="1" t="s">
        <v>171</v>
      </c>
      <c r="E282" s="27" t="s">
        <v>3010</v>
      </c>
    </row>
    <row r="283">
      <c r="A283" s="1" t="s">
        <v>172</v>
      </c>
    </row>
    <row r="284">
      <c r="A284" s="1" t="s">
        <v>173</v>
      </c>
      <c r="E284" s="27" t="s">
        <v>167</v>
      </c>
    </row>
    <row r="285" ht="25.5">
      <c r="A285" s="1" t="s">
        <v>165</v>
      </c>
      <c r="B285" s="1">
        <v>69</v>
      </c>
      <c r="C285" s="26" t="s">
        <v>3815</v>
      </c>
      <c r="D285" t="s">
        <v>167</v>
      </c>
      <c r="E285" s="27" t="s">
        <v>3816</v>
      </c>
      <c r="F285" s="28" t="s">
        <v>201</v>
      </c>
      <c r="G285" s="29">
        <v>1</v>
      </c>
      <c r="H285" s="28">
        <v>0.00020000000000000001</v>
      </c>
      <c r="I285" s="30">
        <f>ROUND(G285*H285,P4)</f>
        <v>0</v>
      </c>
      <c r="L285" s="31">
        <v>0</v>
      </c>
      <c r="M285" s="24">
        <f>ROUND(G285*L285,P4)</f>
        <v>0</v>
      </c>
      <c r="N285" s="25" t="s">
        <v>170</v>
      </c>
      <c r="O285" s="32">
        <f>M285*AA285</f>
        <v>0</v>
      </c>
      <c r="P285" s="1">
        <v>3</v>
      </c>
      <c r="AA285" s="1">
        <f>IF(P285=1,$O$3,IF(P285=2,$O$4,$O$5))</f>
        <v>0</v>
      </c>
    </row>
    <row r="286" ht="25.5">
      <c r="A286" s="1" t="s">
        <v>171</v>
      </c>
      <c r="E286" s="27" t="s">
        <v>3816</v>
      </c>
    </row>
    <row r="287">
      <c r="A287" s="1" t="s">
        <v>172</v>
      </c>
    </row>
    <row r="288">
      <c r="A288" s="1" t="s">
        <v>173</v>
      </c>
      <c r="E288" s="27" t="s">
        <v>167</v>
      </c>
    </row>
    <row r="289" ht="25.5">
      <c r="A289" s="1" t="s">
        <v>165</v>
      </c>
      <c r="B289" s="1">
        <v>68</v>
      </c>
      <c r="C289" s="26" t="s">
        <v>3817</v>
      </c>
      <c r="D289" t="s">
        <v>167</v>
      </c>
      <c r="E289" s="27" t="s">
        <v>3818</v>
      </c>
      <c r="F289" s="28" t="s">
        <v>201</v>
      </c>
      <c r="G289" s="29">
        <v>2</v>
      </c>
      <c r="H289" s="28">
        <v>0.0016000000000000001</v>
      </c>
      <c r="I289" s="30">
        <f>ROUND(G289*H289,P4)</f>
        <v>0</v>
      </c>
      <c r="L289" s="31">
        <v>0</v>
      </c>
      <c r="M289" s="24">
        <f>ROUND(G289*L289,P4)</f>
        <v>0</v>
      </c>
      <c r="N289" s="25" t="s">
        <v>170</v>
      </c>
      <c r="O289" s="32">
        <f>M289*AA289</f>
        <v>0</v>
      </c>
      <c r="P289" s="1">
        <v>3</v>
      </c>
      <c r="AA289" s="1">
        <f>IF(P289=1,$O$3,IF(P289=2,$O$4,$O$5))</f>
        <v>0</v>
      </c>
    </row>
    <row r="290" ht="25.5">
      <c r="A290" s="1" t="s">
        <v>171</v>
      </c>
      <c r="E290" s="27" t="s">
        <v>3818</v>
      </c>
    </row>
    <row r="291">
      <c r="A291" s="1" t="s">
        <v>172</v>
      </c>
    </row>
    <row r="292">
      <c r="A292" s="1" t="s">
        <v>173</v>
      </c>
      <c r="E292" s="27" t="s">
        <v>167</v>
      </c>
    </row>
    <row r="293" ht="25.5">
      <c r="A293" s="1" t="s">
        <v>165</v>
      </c>
      <c r="B293" s="1">
        <v>67</v>
      </c>
      <c r="C293" s="26" t="s">
        <v>3819</v>
      </c>
      <c r="D293" t="s">
        <v>167</v>
      </c>
      <c r="E293" s="27" t="s">
        <v>3820</v>
      </c>
      <c r="F293" s="28" t="s">
        <v>201</v>
      </c>
      <c r="G293" s="29">
        <v>50</v>
      </c>
      <c r="H293" s="28">
        <v>0.0040000000000000001</v>
      </c>
      <c r="I293" s="30">
        <f>ROUND(G293*H293,P4)</f>
        <v>0</v>
      </c>
      <c r="L293" s="31">
        <v>0</v>
      </c>
      <c r="M293" s="24">
        <f>ROUND(G293*L293,P4)</f>
        <v>0</v>
      </c>
      <c r="N293" s="25" t="s">
        <v>170</v>
      </c>
      <c r="O293" s="32">
        <f>M293*AA293</f>
        <v>0</v>
      </c>
      <c r="P293" s="1">
        <v>3</v>
      </c>
      <c r="AA293" s="1">
        <f>IF(P293=1,$O$3,IF(P293=2,$O$4,$O$5))</f>
        <v>0</v>
      </c>
    </row>
    <row r="294" ht="25.5">
      <c r="A294" s="1" t="s">
        <v>171</v>
      </c>
      <c r="E294" s="27" t="s">
        <v>3820</v>
      </c>
    </row>
    <row r="295">
      <c r="A295" s="1" t="s">
        <v>172</v>
      </c>
    </row>
    <row r="296">
      <c r="A296" s="1" t="s">
        <v>173</v>
      </c>
      <c r="E296" s="27" t="s">
        <v>167</v>
      </c>
    </row>
    <row r="297">
      <c r="A297" s="1" t="s">
        <v>165</v>
      </c>
      <c r="B297" s="1">
        <v>72</v>
      </c>
      <c r="C297" s="26" t="s">
        <v>3821</v>
      </c>
      <c r="D297" t="s">
        <v>167</v>
      </c>
      <c r="E297" s="27" t="s">
        <v>3822</v>
      </c>
      <c r="F297" s="28" t="s">
        <v>201</v>
      </c>
      <c r="G297" s="29">
        <v>50</v>
      </c>
      <c r="H297" s="28">
        <v>0</v>
      </c>
      <c r="I297" s="30">
        <f>ROUND(G297*H297,P4)</f>
        <v>0</v>
      </c>
      <c r="L297" s="31">
        <v>0</v>
      </c>
      <c r="M297" s="24">
        <f>ROUND(G297*L297,P4)</f>
        <v>0</v>
      </c>
      <c r="N297" s="25" t="s">
        <v>185</v>
      </c>
      <c r="O297" s="32">
        <f>M297*AA297</f>
        <v>0</v>
      </c>
      <c r="P297" s="1">
        <v>3</v>
      </c>
      <c r="AA297" s="1">
        <f>IF(P297=1,$O$3,IF(P297=2,$O$4,$O$5))</f>
        <v>0</v>
      </c>
    </row>
    <row r="298">
      <c r="A298" s="1" t="s">
        <v>171</v>
      </c>
      <c r="E298" s="27" t="s">
        <v>3822</v>
      </c>
    </row>
    <row r="299">
      <c r="A299" s="1" t="s">
        <v>172</v>
      </c>
    </row>
    <row r="300">
      <c r="A300" s="1" t="s">
        <v>173</v>
      </c>
      <c r="E300" s="27" t="s">
        <v>167</v>
      </c>
    </row>
    <row r="301" ht="25.5">
      <c r="A301" s="1" t="s">
        <v>165</v>
      </c>
      <c r="B301" s="1">
        <v>70</v>
      </c>
      <c r="C301" s="26" t="s">
        <v>3061</v>
      </c>
      <c r="D301" t="s">
        <v>167</v>
      </c>
      <c r="E301" s="27" t="s">
        <v>3823</v>
      </c>
      <c r="F301" s="28" t="s">
        <v>201</v>
      </c>
      <c r="G301" s="29">
        <v>53</v>
      </c>
      <c r="H301" s="28">
        <v>0</v>
      </c>
      <c r="I301" s="30">
        <f>ROUND(G301*H301,P4)</f>
        <v>0</v>
      </c>
      <c r="L301" s="31">
        <v>0</v>
      </c>
      <c r="M301" s="24">
        <f>ROUND(G301*L301,P4)</f>
        <v>0</v>
      </c>
      <c r="N301" s="25" t="s">
        <v>185</v>
      </c>
      <c r="O301" s="32">
        <f>M301*AA301</f>
        <v>0</v>
      </c>
      <c r="P301" s="1">
        <v>3</v>
      </c>
      <c r="AA301" s="1">
        <f>IF(P301=1,$O$3,IF(P301=2,$O$4,$O$5))</f>
        <v>0</v>
      </c>
    </row>
    <row r="302" ht="25.5">
      <c r="A302" s="1" t="s">
        <v>171</v>
      </c>
      <c r="E302" s="27" t="s">
        <v>3823</v>
      </c>
    </row>
    <row r="303">
      <c r="A303" s="1" t="s">
        <v>172</v>
      </c>
    </row>
    <row r="304">
      <c r="A304" s="1" t="s">
        <v>173</v>
      </c>
      <c r="E304" s="27" t="s">
        <v>167</v>
      </c>
    </row>
    <row r="305">
      <c r="A305" s="1" t="s">
        <v>165</v>
      </c>
      <c r="B305" s="1">
        <v>73</v>
      </c>
      <c r="C305" s="26" t="s">
        <v>1830</v>
      </c>
      <c r="D305" t="s">
        <v>167</v>
      </c>
      <c r="E305" s="27" t="s">
        <v>1831</v>
      </c>
      <c r="F305" s="28" t="s">
        <v>464</v>
      </c>
      <c r="G305" s="29">
        <v>1</v>
      </c>
      <c r="H305" s="28">
        <v>0</v>
      </c>
      <c r="I305" s="30">
        <f>ROUND(G305*H305,P4)</f>
        <v>0</v>
      </c>
      <c r="L305" s="31">
        <v>0</v>
      </c>
      <c r="M305" s="24">
        <f>ROUND(G305*L305,P4)</f>
        <v>0</v>
      </c>
      <c r="N305" s="25" t="s">
        <v>185</v>
      </c>
      <c r="O305" s="32">
        <f>M305*AA305</f>
        <v>0</v>
      </c>
      <c r="P305" s="1">
        <v>3</v>
      </c>
      <c r="AA305" s="1">
        <f>IF(P305=1,$O$3,IF(P305=2,$O$4,$O$5))</f>
        <v>0</v>
      </c>
    </row>
    <row r="306">
      <c r="A306" s="1" t="s">
        <v>171</v>
      </c>
      <c r="E306" s="27" t="s">
        <v>1831</v>
      </c>
    </row>
    <row r="307">
      <c r="A307" s="1" t="s">
        <v>172</v>
      </c>
    </row>
    <row r="308">
      <c r="A308" s="1" t="s">
        <v>173</v>
      </c>
      <c r="E308" s="27" t="s">
        <v>167</v>
      </c>
    </row>
    <row r="309">
      <c r="A309" s="1" t="s">
        <v>165</v>
      </c>
      <c r="B309" s="1">
        <v>74</v>
      </c>
      <c r="C309" s="26" t="s">
        <v>1832</v>
      </c>
      <c r="D309" t="s">
        <v>167</v>
      </c>
      <c r="E309" s="27" t="s">
        <v>1833</v>
      </c>
      <c r="F309" s="28" t="s">
        <v>464</v>
      </c>
      <c r="G309" s="29">
        <v>2</v>
      </c>
      <c r="H309" s="28">
        <v>0</v>
      </c>
      <c r="I309" s="30">
        <f>ROUND(G309*H309,P4)</f>
        <v>0</v>
      </c>
      <c r="L309" s="31">
        <v>0</v>
      </c>
      <c r="M309" s="24">
        <f>ROUND(G309*L309,P4)</f>
        <v>0</v>
      </c>
      <c r="N309" s="25" t="s">
        <v>185</v>
      </c>
      <c r="O309" s="32">
        <f>M309*AA309</f>
        <v>0</v>
      </c>
      <c r="P309" s="1">
        <v>3</v>
      </c>
      <c r="AA309" s="1">
        <f>IF(P309=1,$O$3,IF(P309=2,$O$4,$O$5))</f>
        <v>0</v>
      </c>
    </row>
    <row r="310">
      <c r="A310" s="1" t="s">
        <v>171</v>
      </c>
      <c r="E310" s="27" t="s">
        <v>1833</v>
      </c>
    </row>
    <row r="311">
      <c r="A311" s="1" t="s">
        <v>172</v>
      </c>
    </row>
    <row r="312">
      <c r="A312" s="1" t="s">
        <v>173</v>
      </c>
      <c r="E312" s="27" t="s">
        <v>167</v>
      </c>
    </row>
    <row r="313">
      <c r="A313" s="1" t="s">
        <v>162</v>
      </c>
      <c r="C313" s="22" t="s">
        <v>325</v>
      </c>
      <c r="E313" s="23" t="s">
        <v>326</v>
      </c>
      <c r="L313" s="24">
        <f>SUMIFS(L314:L333,A314:A333,"P")</f>
        <v>0</v>
      </c>
      <c r="M313" s="24">
        <f>SUMIFS(M314:M333,A314:A333,"P")</f>
        <v>0</v>
      </c>
      <c r="N313" s="25"/>
    </row>
    <row r="314">
      <c r="A314" s="1" t="s">
        <v>165</v>
      </c>
      <c r="B314" s="1">
        <v>75</v>
      </c>
      <c r="C314" s="26" t="s">
        <v>174</v>
      </c>
      <c r="D314" t="s">
        <v>167</v>
      </c>
      <c r="E314" s="27" t="s">
        <v>327</v>
      </c>
      <c r="F314" s="28" t="s">
        <v>328</v>
      </c>
      <c r="G314" s="29">
        <v>1</v>
      </c>
      <c r="H314" s="28">
        <v>0</v>
      </c>
      <c r="I314" s="30">
        <f>ROUND(G314*H314,P4)</f>
        <v>0</v>
      </c>
      <c r="L314" s="31">
        <v>0</v>
      </c>
      <c r="M314" s="24">
        <f>ROUND(G314*L314,P4)</f>
        <v>0</v>
      </c>
      <c r="N314" s="25" t="s">
        <v>170</v>
      </c>
      <c r="O314" s="32">
        <f>M314*AA314</f>
        <v>0</v>
      </c>
      <c r="P314" s="1">
        <v>3</v>
      </c>
      <c r="AA314" s="1">
        <f>IF(P314=1,$O$3,IF(P314=2,$O$4,$O$5))</f>
        <v>0</v>
      </c>
    </row>
    <row r="315">
      <c r="A315" s="1" t="s">
        <v>171</v>
      </c>
      <c r="E315" s="27" t="s">
        <v>327</v>
      </c>
    </row>
    <row r="316">
      <c r="A316" s="1" t="s">
        <v>172</v>
      </c>
    </row>
    <row r="317">
      <c r="A317" s="1" t="s">
        <v>173</v>
      </c>
      <c r="E317" s="27" t="s">
        <v>167</v>
      </c>
    </row>
    <row r="318">
      <c r="A318" s="1" t="s">
        <v>165</v>
      </c>
      <c r="B318" s="1">
        <v>76</v>
      </c>
      <c r="C318" s="26" t="s">
        <v>329</v>
      </c>
      <c r="D318" t="s">
        <v>167</v>
      </c>
      <c r="E318" s="27" t="s">
        <v>330</v>
      </c>
      <c r="F318" s="28" t="s">
        <v>331</v>
      </c>
      <c r="G318" s="29">
        <v>50</v>
      </c>
      <c r="H318" s="28">
        <v>0</v>
      </c>
      <c r="I318" s="30">
        <f>ROUND(G318*H318,P4)</f>
        <v>0</v>
      </c>
      <c r="L318" s="31">
        <v>0</v>
      </c>
      <c r="M318" s="24">
        <f>ROUND(G318*L318,P4)</f>
        <v>0</v>
      </c>
      <c r="N318" s="25" t="s">
        <v>170</v>
      </c>
      <c r="O318" s="32">
        <f>M318*AA318</f>
        <v>0</v>
      </c>
      <c r="P318" s="1">
        <v>3</v>
      </c>
      <c r="AA318" s="1">
        <f>IF(P318=1,$O$3,IF(P318=2,$O$4,$O$5))</f>
        <v>0</v>
      </c>
    </row>
    <row r="319">
      <c r="A319" s="1" t="s">
        <v>171</v>
      </c>
      <c r="E319" s="27" t="s">
        <v>330</v>
      </c>
    </row>
    <row r="320">
      <c r="A320" s="1" t="s">
        <v>172</v>
      </c>
    </row>
    <row r="321">
      <c r="A321" s="1" t="s">
        <v>173</v>
      </c>
      <c r="E321" s="27" t="s">
        <v>167</v>
      </c>
    </row>
    <row r="322">
      <c r="A322" s="1" t="s">
        <v>165</v>
      </c>
      <c r="B322" s="1">
        <v>78</v>
      </c>
      <c r="C322" s="26" t="s">
        <v>3824</v>
      </c>
      <c r="D322" t="s">
        <v>167</v>
      </c>
      <c r="E322" s="27" t="s">
        <v>593</v>
      </c>
      <c r="F322" s="28" t="s">
        <v>594</v>
      </c>
      <c r="G322" s="29">
        <v>1</v>
      </c>
      <c r="H322" s="28">
        <v>0.92000000000000004</v>
      </c>
      <c r="I322" s="30">
        <f>ROUND(G322*H322,P4)</f>
        <v>0</v>
      </c>
      <c r="L322" s="31">
        <v>0</v>
      </c>
      <c r="M322" s="24">
        <f>ROUND(G322*L322,P4)</f>
        <v>0</v>
      </c>
      <c r="N322" s="25" t="s">
        <v>170</v>
      </c>
      <c r="O322" s="32">
        <f>M322*AA322</f>
        <v>0</v>
      </c>
      <c r="P322" s="1">
        <v>3</v>
      </c>
      <c r="AA322" s="1">
        <f>IF(P322=1,$O$3,IF(P322=2,$O$4,$O$5))</f>
        <v>0</v>
      </c>
    </row>
    <row r="323">
      <c r="A323" s="1" t="s">
        <v>171</v>
      </c>
      <c r="E323" s="27" t="s">
        <v>593</v>
      </c>
    </row>
    <row r="324">
      <c r="A324" s="1" t="s">
        <v>172</v>
      </c>
    </row>
    <row r="325">
      <c r="A325" s="1" t="s">
        <v>173</v>
      </c>
      <c r="E325" s="27" t="s">
        <v>167</v>
      </c>
    </row>
    <row r="326">
      <c r="A326" s="1" t="s">
        <v>165</v>
      </c>
      <c r="B326" s="1">
        <v>77</v>
      </c>
      <c r="C326" s="26" t="s">
        <v>332</v>
      </c>
      <c r="D326" t="s">
        <v>167</v>
      </c>
      <c r="E326" s="27" t="s">
        <v>3825</v>
      </c>
      <c r="F326" s="28" t="s">
        <v>331</v>
      </c>
      <c r="G326" s="29">
        <v>50</v>
      </c>
      <c r="H326" s="28">
        <v>0</v>
      </c>
      <c r="I326" s="30">
        <f>ROUND(G326*H326,P4)</f>
        <v>0</v>
      </c>
      <c r="L326" s="31">
        <v>0</v>
      </c>
      <c r="M326" s="24">
        <f>ROUND(G326*L326,P4)</f>
        <v>0</v>
      </c>
      <c r="N326" s="25" t="s">
        <v>185</v>
      </c>
      <c r="O326" s="32">
        <f>M326*AA326</f>
        <v>0</v>
      </c>
      <c r="P326" s="1">
        <v>3</v>
      </c>
      <c r="AA326" s="1">
        <f>IF(P326=1,$O$3,IF(P326=2,$O$4,$O$5))</f>
        <v>0</v>
      </c>
    </row>
    <row r="327">
      <c r="A327" s="1" t="s">
        <v>171</v>
      </c>
      <c r="E327" s="27" t="s">
        <v>3825</v>
      </c>
    </row>
    <row r="328">
      <c r="A328" s="1" t="s">
        <v>172</v>
      </c>
    </row>
    <row r="329">
      <c r="A329" s="1" t="s">
        <v>173</v>
      </c>
      <c r="E329" s="27" t="s">
        <v>167</v>
      </c>
    </row>
    <row r="330">
      <c r="A330" s="1" t="s">
        <v>165</v>
      </c>
      <c r="B330" s="1">
        <v>79</v>
      </c>
      <c r="C330" s="26" t="s">
        <v>3826</v>
      </c>
      <c r="D330" t="s">
        <v>167</v>
      </c>
      <c r="E330" s="27" t="s">
        <v>3827</v>
      </c>
      <c r="F330" s="28" t="s">
        <v>184</v>
      </c>
      <c r="G330" s="29">
        <v>3</v>
      </c>
      <c r="H330" s="28">
        <v>0</v>
      </c>
      <c r="I330" s="30">
        <f>ROUND(G330*H330,P4)</f>
        <v>0</v>
      </c>
      <c r="L330" s="31">
        <v>0</v>
      </c>
      <c r="M330" s="24">
        <f>ROUND(G330*L330,P4)</f>
        <v>0</v>
      </c>
      <c r="N330" s="25" t="s">
        <v>170</v>
      </c>
      <c r="O330" s="32">
        <f>M330*AA330</f>
        <v>0</v>
      </c>
      <c r="P330" s="1">
        <v>3</v>
      </c>
      <c r="AA330" s="1">
        <f>IF(P330=1,$O$3,IF(P330=2,$O$4,$O$5))</f>
        <v>0</v>
      </c>
    </row>
    <row r="331">
      <c r="A331" s="1" t="s">
        <v>171</v>
      </c>
      <c r="E331" s="27" t="s">
        <v>3827</v>
      </c>
    </row>
    <row r="332">
      <c r="A332" s="1" t="s">
        <v>172</v>
      </c>
    </row>
    <row r="333">
      <c r="A333" s="1" t="s">
        <v>173</v>
      </c>
      <c r="E333" s="27" t="s">
        <v>167</v>
      </c>
    </row>
    <row r="334">
      <c r="A334" s="1" t="s">
        <v>162</v>
      </c>
      <c r="C334" s="22" t="s">
        <v>180</v>
      </c>
      <c r="E334" s="23" t="s">
        <v>181</v>
      </c>
      <c r="L334" s="24">
        <f>SUMIFS(L335:L338,A335:A338,"P")</f>
        <v>0</v>
      </c>
      <c r="M334" s="24">
        <f>SUMIFS(M335:M338,A335:A338,"P")</f>
        <v>0</v>
      </c>
      <c r="N334" s="25"/>
    </row>
    <row r="335" ht="25.5">
      <c r="A335" s="1" t="s">
        <v>165</v>
      </c>
      <c r="B335" s="1">
        <v>80</v>
      </c>
      <c r="C335" s="26" t="s">
        <v>182</v>
      </c>
      <c r="D335" t="s">
        <v>167</v>
      </c>
      <c r="E335" s="27" t="s">
        <v>183</v>
      </c>
      <c r="F335" s="28" t="s">
        <v>184</v>
      </c>
      <c r="G335" s="29">
        <v>30</v>
      </c>
      <c r="H335" s="28">
        <v>0</v>
      </c>
      <c r="I335" s="30">
        <f>ROUND(G335*H335,P4)</f>
        <v>0</v>
      </c>
      <c r="L335" s="31">
        <v>0</v>
      </c>
      <c r="M335" s="24">
        <f>ROUND(G335*L335,P4)</f>
        <v>0</v>
      </c>
      <c r="N335" s="25" t="s">
        <v>185</v>
      </c>
      <c r="O335" s="32">
        <f>M335*AA335</f>
        <v>0</v>
      </c>
      <c r="P335" s="1">
        <v>3</v>
      </c>
      <c r="AA335" s="1">
        <f>IF(P335=1,$O$3,IF(P335=2,$O$4,$O$5))</f>
        <v>0</v>
      </c>
    </row>
    <row r="336" ht="25.5">
      <c r="A336" s="1" t="s">
        <v>171</v>
      </c>
      <c r="E336" s="27" t="s">
        <v>183</v>
      </c>
    </row>
    <row r="337">
      <c r="A337" s="1" t="s">
        <v>172</v>
      </c>
    </row>
    <row r="338">
      <c r="A338" s="1" t="s">
        <v>173</v>
      </c>
      <c r="E338" s="27" t="s">
        <v>167</v>
      </c>
    </row>
  </sheetData>
  <sheetProtection sheet="1" objects="1" scenarios="1" spinCount="100000" saltValue="lpLL2q8pk5jbqCpVArPmo2I1CbXOPKV7qZuxWGN2IcrD8WQ6PmTXQRPtiUD1tOWOB9KNI183aeUbybk/7TH3zw==" hashValue="DJwa1PYcPEV2NFefG0fG9dlYwgrcEPt/DvoEMtLmlKEei0miQg4OD1fkTz9S3glUOOXRTfNnvVIz9lla5EIdv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COUNTIFS(L8:L153,"=0",A8:A153,"P")+COUNTIFS(L8:L153,"",A8:A153,"P")+SUM(Q8:Q153)</f>
        <v>0</v>
      </c>
    </row>
    <row r="8">
      <c r="A8" s="1" t="s">
        <v>160</v>
      </c>
      <c r="C8" s="22" t="s">
        <v>3828</v>
      </c>
      <c r="E8" s="23" t="s">
        <v>99</v>
      </c>
      <c r="L8" s="24">
        <f>L9+L22+L35+L40+L61+L126+L135+L144</f>
        <v>0</v>
      </c>
      <c r="M8" s="24">
        <f>M9+M22+M35+M40+M61+M126+M135+M144</f>
        <v>0</v>
      </c>
      <c r="N8" s="25"/>
    </row>
    <row r="9">
      <c r="A9" s="1" t="s">
        <v>162</v>
      </c>
      <c r="C9" s="22" t="s">
        <v>3829</v>
      </c>
      <c r="E9" s="23" t="s">
        <v>3830</v>
      </c>
      <c r="L9" s="24">
        <f>SUMIFS(L10:L21,A10:A21,"P")</f>
        <v>0</v>
      </c>
      <c r="M9" s="24">
        <f>SUMIFS(M10:M21,A10:A21,"P")</f>
        <v>0</v>
      </c>
      <c r="N9" s="25"/>
    </row>
    <row r="10">
      <c r="A10" s="1" t="s">
        <v>165</v>
      </c>
      <c r="B10" s="1">
        <v>30</v>
      </c>
      <c r="C10" s="26" t="s">
        <v>3725</v>
      </c>
      <c r="D10" t="s">
        <v>167</v>
      </c>
      <c r="E10" s="27" t="s">
        <v>3830</v>
      </c>
      <c r="F10" s="28" t="s">
        <v>2772</v>
      </c>
      <c r="G10" s="29">
        <v>1</v>
      </c>
      <c r="H10" s="28">
        <v>0</v>
      </c>
      <c r="I10" s="30">
        <f>ROUND(G10*H10,P4)</f>
        <v>0</v>
      </c>
      <c r="L10" s="31">
        <v>0</v>
      </c>
      <c r="M10" s="24">
        <f>ROUND(G10*L10,P4)</f>
        <v>0</v>
      </c>
      <c r="N10" s="25" t="s">
        <v>170</v>
      </c>
      <c r="O10" s="32">
        <f>M10*AA10</f>
        <v>0</v>
      </c>
      <c r="P10" s="1">
        <v>3</v>
      </c>
      <c r="AA10" s="1">
        <f>IF(P10=1,$O$3,IF(P10=2,$O$4,$O$5))</f>
        <v>0</v>
      </c>
    </row>
    <row r="11">
      <c r="A11" s="1" t="s">
        <v>171</v>
      </c>
      <c r="E11" s="27" t="s">
        <v>3830</v>
      </c>
    </row>
    <row r="12">
      <c r="A12" s="1" t="s">
        <v>172</v>
      </c>
    </row>
    <row r="13">
      <c r="A13" s="1" t="s">
        <v>173</v>
      </c>
      <c r="E13" s="27" t="s">
        <v>167</v>
      </c>
    </row>
    <row r="14" ht="25.5">
      <c r="A14" s="1" t="s">
        <v>165</v>
      </c>
      <c r="B14" s="1">
        <v>31</v>
      </c>
      <c r="C14" s="26" t="s">
        <v>3728</v>
      </c>
      <c r="D14" t="s">
        <v>167</v>
      </c>
      <c r="E14" s="27" t="s">
        <v>3831</v>
      </c>
      <c r="F14" s="28" t="s">
        <v>2772</v>
      </c>
      <c r="G14" s="29">
        <v>2</v>
      </c>
      <c r="H14" s="28">
        <v>0</v>
      </c>
      <c r="I14" s="30">
        <f>ROUND(G14*H14,P4)</f>
        <v>0</v>
      </c>
      <c r="L14" s="31">
        <v>0</v>
      </c>
      <c r="M14" s="24">
        <f>ROUND(G14*L14,P4)</f>
        <v>0</v>
      </c>
      <c r="N14" s="25" t="s">
        <v>170</v>
      </c>
      <c r="O14" s="32">
        <f>M14*AA14</f>
        <v>0</v>
      </c>
      <c r="P14" s="1">
        <v>3</v>
      </c>
      <c r="AA14" s="1">
        <f>IF(P14=1,$O$3,IF(P14=2,$O$4,$O$5))</f>
        <v>0</v>
      </c>
    </row>
    <row r="15" ht="25.5">
      <c r="A15" s="1" t="s">
        <v>171</v>
      </c>
      <c r="E15" s="27" t="s">
        <v>3831</v>
      </c>
    </row>
    <row r="16">
      <c r="A16" s="1" t="s">
        <v>172</v>
      </c>
    </row>
    <row r="17">
      <c r="A17" s="1" t="s">
        <v>173</v>
      </c>
      <c r="E17" s="27" t="s">
        <v>167</v>
      </c>
    </row>
    <row r="18">
      <c r="A18" s="1" t="s">
        <v>165</v>
      </c>
      <c r="B18" s="1">
        <v>32</v>
      </c>
      <c r="C18" s="26" t="s">
        <v>3731</v>
      </c>
      <c r="D18" t="s">
        <v>167</v>
      </c>
      <c r="E18" s="27" t="s">
        <v>3832</v>
      </c>
      <c r="F18" s="28" t="s">
        <v>2772</v>
      </c>
      <c r="G18" s="29">
        <v>2</v>
      </c>
      <c r="H18" s="28">
        <v>0</v>
      </c>
      <c r="I18" s="30">
        <f>ROUND(G18*H18,P4)</f>
        <v>0</v>
      </c>
      <c r="L18" s="31">
        <v>0</v>
      </c>
      <c r="M18" s="24">
        <f>ROUND(G18*L18,P4)</f>
        <v>0</v>
      </c>
      <c r="N18" s="25" t="s">
        <v>170</v>
      </c>
      <c r="O18" s="32">
        <f>M18*AA18</f>
        <v>0</v>
      </c>
      <c r="P18" s="1">
        <v>3</v>
      </c>
      <c r="AA18" s="1">
        <f>IF(P18=1,$O$3,IF(P18=2,$O$4,$O$5))</f>
        <v>0</v>
      </c>
    </row>
    <row r="19">
      <c r="A19" s="1" t="s">
        <v>171</v>
      </c>
      <c r="E19" s="27" t="s">
        <v>3832</v>
      </c>
    </row>
    <row r="20">
      <c r="A20" s="1" t="s">
        <v>172</v>
      </c>
    </row>
    <row r="21">
      <c r="A21" s="1" t="s">
        <v>173</v>
      </c>
      <c r="E21" s="27" t="s">
        <v>167</v>
      </c>
    </row>
    <row r="22">
      <c r="A22" s="1" t="s">
        <v>162</v>
      </c>
      <c r="C22" s="22" t="s">
        <v>947</v>
      </c>
      <c r="E22" s="23" t="s">
        <v>948</v>
      </c>
      <c r="L22" s="24">
        <f>SUMIFS(L23:L34,A23:A34,"P")</f>
        <v>0</v>
      </c>
      <c r="M22" s="24">
        <f>SUMIFS(M23:M34,A23:A34,"P")</f>
        <v>0</v>
      </c>
      <c r="N22" s="25"/>
    </row>
    <row r="23">
      <c r="A23" s="1" t="s">
        <v>165</v>
      </c>
      <c r="B23" s="1">
        <v>2</v>
      </c>
      <c r="C23" s="26" t="s">
        <v>1434</v>
      </c>
      <c r="D23" t="s">
        <v>167</v>
      </c>
      <c r="E23" s="27" t="s">
        <v>1435</v>
      </c>
      <c r="F23" s="28" t="s">
        <v>192</v>
      </c>
      <c r="G23" s="29">
        <v>45.899999999999999</v>
      </c>
      <c r="H23" s="28">
        <v>0.00023000000000000001</v>
      </c>
      <c r="I23" s="30">
        <f>ROUND(G23*H23,P4)</f>
        <v>0</v>
      </c>
      <c r="L23" s="31">
        <v>0</v>
      </c>
      <c r="M23" s="24">
        <f>ROUND(G23*L23,P4)</f>
        <v>0</v>
      </c>
      <c r="N23" s="25" t="s">
        <v>185</v>
      </c>
      <c r="O23" s="32">
        <f>M23*AA23</f>
        <v>0</v>
      </c>
      <c r="P23" s="1">
        <v>3</v>
      </c>
      <c r="AA23" s="1">
        <f>IF(P23=1,$O$3,IF(P23=2,$O$4,$O$5))</f>
        <v>0</v>
      </c>
    </row>
    <row r="24">
      <c r="A24" s="1" t="s">
        <v>171</v>
      </c>
      <c r="E24" s="27" t="s">
        <v>1435</v>
      </c>
    </row>
    <row r="25" ht="25.5">
      <c r="A25" s="1" t="s">
        <v>172</v>
      </c>
      <c r="E25" s="33" t="s">
        <v>3833</v>
      </c>
    </row>
    <row r="26">
      <c r="A26" s="1" t="s">
        <v>173</v>
      </c>
      <c r="E26" s="27" t="s">
        <v>167</v>
      </c>
    </row>
    <row r="27">
      <c r="A27" s="1" t="s">
        <v>165</v>
      </c>
      <c r="B27" s="1">
        <v>3</v>
      </c>
      <c r="C27" s="26" t="s">
        <v>1439</v>
      </c>
      <c r="D27" t="s">
        <v>167</v>
      </c>
      <c r="E27" s="27" t="s">
        <v>1440</v>
      </c>
      <c r="F27" s="28" t="s">
        <v>192</v>
      </c>
      <c r="G27" s="29">
        <v>147.90000000000001</v>
      </c>
      <c r="H27" s="28">
        <v>0.00027</v>
      </c>
      <c r="I27" s="30">
        <f>ROUND(G27*H27,P4)</f>
        <v>0</v>
      </c>
      <c r="L27" s="31">
        <v>0</v>
      </c>
      <c r="M27" s="24">
        <f>ROUND(G27*L27,P4)</f>
        <v>0</v>
      </c>
      <c r="N27" s="25" t="s">
        <v>185</v>
      </c>
      <c r="O27" s="32">
        <f>M27*AA27</f>
        <v>0</v>
      </c>
      <c r="P27" s="1">
        <v>3</v>
      </c>
      <c r="AA27" s="1">
        <f>IF(P27=1,$O$3,IF(P27=2,$O$4,$O$5))</f>
        <v>0</v>
      </c>
    </row>
    <row r="28">
      <c r="A28" s="1" t="s">
        <v>171</v>
      </c>
      <c r="E28" s="27" t="s">
        <v>1440</v>
      </c>
    </row>
    <row r="29" ht="25.5">
      <c r="A29" s="1" t="s">
        <v>172</v>
      </c>
      <c r="E29" s="33" t="s">
        <v>3834</v>
      </c>
    </row>
    <row r="30">
      <c r="A30" s="1" t="s">
        <v>173</v>
      </c>
      <c r="E30" s="27" t="s">
        <v>167</v>
      </c>
    </row>
    <row r="31" ht="25.5">
      <c r="A31" s="1" t="s">
        <v>165</v>
      </c>
      <c r="B31" s="1">
        <v>1</v>
      </c>
      <c r="C31" s="26" t="s">
        <v>1447</v>
      </c>
      <c r="D31" t="s">
        <v>167</v>
      </c>
      <c r="E31" s="27" t="s">
        <v>1448</v>
      </c>
      <c r="F31" s="28" t="s">
        <v>192</v>
      </c>
      <c r="G31" s="29">
        <v>190</v>
      </c>
      <c r="H31" s="28">
        <v>0.00019000000000000001</v>
      </c>
      <c r="I31" s="30">
        <f>ROUND(G31*H31,P4)</f>
        <v>0</v>
      </c>
      <c r="L31" s="31">
        <v>0</v>
      </c>
      <c r="M31" s="24">
        <f>ROUND(G31*L31,P4)</f>
        <v>0</v>
      </c>
      <c r="N31" s="25" t="s">
        <v>185</v>
      </c>
      <c r="O31" s="32">
        <f>M31*AA31</f>
        <v>0</v>
      </c>
      <c r="P31" s="1">
        <v>3</v>
      </c>
      <c r="AA31" s="1">
        <f>IF(P31=1,$O$3,IF(P31=2,$O$4,$O$5))</f>
        <v>0</v>
      </c>
    </row>
    <row r="32" ht="38.25">
      <c r="A32" s="1" t="s">
        <v>171</v>
      </c>
      <c r="E32" s="27" t="s">
        <v>1449</v>
      </c>
    </row>
    <row r="33">
      <c r="A33" s="1" t="s">
        <v>172</v>
      </c>
    </row>
    <row r="34">
      <c r="A34" s="1" t="s">
        <v>173</v>
      </c>
      <c r="E34" s="27" t="s">
        <v>167</v>
      </c>
    </row>
    <row r="35">
      <c r="A35" s="1" t="s">
        <v>162</v>
      </c>
      <c r="C35" s="22" t="s">
        <v>1450</v>
      </c>
      <c r="E35" s="23" t="s">
        <v>1451</v>
      </c>
      <c r="L35" s="24">
        <f>SUMIFS(L36:L39,A36:A39,"P")</f>
        <v>0</v>
      </c>
      <c r="M35" s="24">
        <f>SUMIFS(M36:M39,A36:A39,"P")</f>
        <v>0</v>
      </c>
      <c r="N35" s="25"/>
    </row>
    <row r="36" ht="25.5">
      <c r="A36" s="1" t="s">
        <v>165</v>
      </c>
      <c r="B36" s="1">
        <v>4</v>
      </c>
      <c r="C36" s="26" t="s">
        <v>3835</v>
      </c>
      <c r="D36" t="s">
        <v>167</v>
      </c>
      <c r="E36" s="27" t="s">
        <v>1453</v>
      </c>
      <c r="F36" s="28" t="s">
        <v>464</v>
      </c>
      <c r="G36" s="29">
        <v>1</v>
      </c>
      <c r="H36" s="28">
        <v>0.0032799999999999999</v>
      </c>
      <c r="I36" s="30">
        <f>ROUND(G36*H36,P4)</f>
        <v>0</v>
      </c>
      <c r="L36" s="31">
        <v>0</v>
      </c>
      <c r="M36" s="24">
        <f>ROUND(G36*L36,P4)</f>
        <v>0</v>
      </c>
      <c r="N36" s="25" t="s">
        <v>185</v>
      </c>
      <c r="O36" s="32">
        <f>M36*AA36</f>
        <v>0</v>
      </c>
      <c r="P36" s="1">
        <v>3</v>
      </c>
      <c r="AA36" s="1">
        <f>IF(P36=1,$O$3,IF(P36=2,$O$4,$O$5))</f>
        <v>0</v>
      </c>
    </row>
    <row r="37" ht="38.25">
      <c r="A37" s="1" t="s">
        <v>171</v>
      </c>
      <c r="E37" s="27" t="s">
        <v>3836</v>
      </c>
    </row>
    <row r="38">
      <c r="A38" s="1" t="s">
        <v>172</v>
      </c>
    </row>
    <row r="39">
      <c r="A39" s="1" t="s">
        <v>173</v>
      </c>
      <c r="E39" s="27" t="s">
        <v>167</v>
      </c>
    </row>
    <row r="40">
      <c r="A40" s="1" t="s">
        <v>162</v>
      </c>
      <c r="C40" s="22" t="s">
        <v>1455</v>
      </c>
      <c r="E40" s="23" t="s">
        <v>1456</v>
      </c>
      <c r="L40" s="24">
        <f>SUMIFS(L41:L60,A41:A60,"P")</f>
        <v>0</v>
      </c>
      <c r="M40" s="24">
        <f>SUMIFS(M41:M60,A41:A60,"P")</f>
        <v>0</v>
      </c>
      <c r="N40" s="25"/>
    </row>
    <row r="41">
      <c r="A41" s="1" t="s">
        <v>165</v>
      </c>
      <c r="B41" s="1">
        <v>5</v>
      </c>
      <c r="C41" s="26" t="s">
        <v>450</v>
      </c>
      <c r="D41" t="s">
        <v>167</v>
      </c>
      <c r="E41" s="27" t="s">
        <v>451</v>
      </c>
      <c r="F41" s="28" t="s">
        <v>192</v>
      </c>
      <c r="G41" s="29">
        <v>190</v>
      </c>
      <c r="H41" s="28">
        <v>0</v>
      </c>
      <c r="I41" s="30">
        <f>ROUND(G41*H41,P4)</f>
        <v>0</v>
      </c>
      <c r="L41" s="31">
        <v>0</v>
      </c>
      <c r="M41" s="24">
        <f>ROUND(G41*L41,P4)</f>
        <v>0</v>
      </c>
      <c r="N41" s="25" t="s">
        <v>185</v>
      </c>
      <c r="O41" s="32">
        <f>M41*AA41</f>
        <v>0</v>
      </c>
      <c r="P41" s="1">
        <v>3</v>
      </c>
      <c r="AA41" s="1">
        <f>IF(P41=1,$O$3,IF(P41=2,$O$4,$O$5))</f>
        <v>0</v>
      </c>
    </row>
    <row r="42">
      <c r="A42" s="1" t="s">
        <v>171</v>
      </c>
      <c r="E42" s="27" t="s">
        <v>451</v>
      </c>
    </row>
    <row r="43">
      <c r="A43" s="1" t="s">
        <v>172</v>
      </c>
    </row>
    <row r="44">
      <c r="A44" s="1" t="s">
        <v>173</v>
      </c>
      <c r="E44" s="27" t="s">
        <v>167</v>
      </c>
    </row>
    <row r="45">
      <c r="A45" s="1" t="s">
        <v>165</v>
      </c>
      <c r="B45" s="1">
        <v>6</v>
      </c>
      <c r="C45" s="26" t="s">
        <v>3837</v>
      </c>
      <c r="D45" t="s">
        <v>167</v>
      </c>
      <c r="E45" s="27" t="s">
        <v>3838</v>
      </c>
      <c r="F45" s="28" t="s">
        <v>1485</v>
      </c>
      <c r="G45" s="29">
        <v>4</v>
      </c>
      <c r="H45" s="28">
        <v>0</v>
      </c>
      <c r="I45" s="30">
        <f>ROUND(G45*H45,P4)</f>
        <v>0</v>
      </c>
      <c r="L45" s="31">
        <v>0</v>
      </c>
      <c r="M45" s="24">
        <f>ROUND(G45*L45,P4)</f>
        <v>0</v>
      </c>
      <c r="N45" s="25" t="s">
        <v>170</v>
      </c>
      <c r="O45" s="32">
        <f>M45*AA45</f>
        <v>0</v>
      </c>
      <c r="P45" s="1">
        <v>3</v>
      </c>
      <c r="AA45" s="1">
        <f>IF(P45=1,$O$3,IF(P45=2,$O$4,$O$5))</f>
        <v>0</v>
      </c>
    </row>
    <row r="46">
      <c r="A46" s="1" t="s">
        <v>171</v>
      </c>
      <c r="E46" s="27" t="s">
        <v>3838</v>
      </c>
    </row>
    <row r="47">
      <c r="A47" s="1" t="s">
        <v>172</v>
      </c>
    </row>
    <row r="48">
      <c r="A48" s="1" t="s">
        <v>173</v>
      </c>
      <c r="E48" s="27" t="s">
        <v>167</v>
      </c>
    </row>
    <row r="49">
      <c r="A49" s="1" t="s">
        <v>165</v>
      </c>
      <c r="B49" s="1">
        <v>7</v>
      </c>
      <c r="C49" s="26" t="s">
        <v>3839</v>
      </c>
      <c r="D49" t="s">
        <v>167</v>
      </c>
      <c r="E49" s="27" t="s">
        <v>3840</v>
      </c>
      <c r="F49" s="28" t="s">
        <v>192</v>
      </c>
      <c r="G49" s="29">
        <v>45</v>
      </c>
      <c r="H49" s="28">
        <v>0.00038000000000000002</v>
      </c>
      <c r="I49" s="30">
        <f>ROUND(G49*H49,P4)</f>
        <v>0</v>
      </c>
      <c r="L49" s="31">
        <v>0</v>
      </c>
      <c r="M49" s="24">
        <f>ROUND(G49*L49,P4)</f>
        <v>0</v>
      </c>
      <c r="N49" s="25" t="s">
        <v>185</v>
      </c>
      <c r="O49" s="32">
        <f>M49*AA49</f>
        <v>0</v>
      </c>
      <c r="P49" s="1">
        <v>3</v>
      </c>
      <c r="AA49" s="1">
        <f>IF(P49=1,$O$3,IF(P49=2,$O$4,$O$5))</f>
        <v>0</v>
      </c>
    </row>
    <row r="50">
      <c r="A50" s="1" t="s">
        <v>171</v>
      </c>
      <c r="E50" s="27" t="s">
        <v>3840</v>
      </c>
    </row>
    <row r="51">
      <c r="A51" s="1" t="s">
        <v>172</v>
      </c>
    </row>
    <row r="52">
      <c r="A52" s="1" t="s">
        <v>173</v>
      </c>
      <c r="E52" s="27" t="s">
        <v>167</v>
      </c>
    </row>
    <row r="53">
      <c r="A53" s="1" t="s">
        <v>165</v>
      </c>
      <c r="B53" s="1">
        <v>8</v>
      </c>
      <c r="C53" s="26" t="s">
        <v>1465</v>
      </c>
      <c r="D53" t="s">
        <v>167</v>
      </c>
      <c r="E53" s="27" t="s">
        <v>1466</v>
      </c>
      <c r="F53" s="28" t="s">
        <v>192</v>
      </c>
      <c r="G53" s="29">
        <v>145</v>
      </c>
      <c r="H53" s="28">
        <v>0.00072999999999999996</v>
      </c>
      <c r="I53" s="30">
        <f>ROUND(G53*H53,P4)</f>
        <v>0</v>
      </c>
      <c r="L53" s="31">
        <v>0</v>
      </c>
      <c r="M53" s="24">
        <f>ROUND(G53*L53,P4)</f>
        <v>0</v>
      </c>
      <c r="N53" s="25" t="s">
        <v>185</v>
      </c>
      <c r="O53" s="32">
        <f>M53*AA53</f>
        <v>0</v>
      </c>
      <c r="P53" s="1">
        <v>3</v>
      </c>
      <c r="AA53" s="1">
        <f>IF(P53=1,$O$3,IF(P53=2,$O$4,$O$5))</f>
        <v>0</v>
      </c>
    </row>
    <row r="54">
      <c r="A54" s="1" t="s">
        <v>171</v>
      </c>
      <c r="E54" s="27" t="s">
        <v>1466</v>
      </c>
    </row>
    <row r="55">
      <c r="A55" s="1" t="s">
        <v>172</v>
      </c>
    </row>
    <row r="56">
      <c r="A56" s="1" t="s">
        <v>173</v>
      </c>
      <c r="E56" s="27" t="s">
        <v>167</v>
      </c>
    </row>
    <row r="57" ht="25.5">
      <c r="A57" s="1" t="s">
        <v>165</v>
      </c>
      <c r="B57" s="1">
        <v>9</v>
      </c>
      <c r="C57" s="26" t="s">
        <v>1471</v>
      </c>
      <c r="D57" t="s">
        <v>167</v>
      </c>
      <c r="E57" s="27" t="s">
        <v>1472</v>
      </c>
      <c r="F57" s="28" t="s">
        <v>432</v>
      </c>
      <c r="G57" s="29">
        <v>0.123</v>
      </c>
      <c r="H57" s="28">
        <v>0</v>
      </c>
      <c r="I57" s="30">
        <f>ROUND(G57*H57,P4)</f>
        <v>0</v>
      </c>
      <c r="L57" s="31">
        <v>0</v>
      </c>
      <c r="M57" s="24">
        <f>ROUND(G57*L57,P4)</f>
        <v>0</v>
      </c>
      <c r="N57" s="25" t="s">
        <v>185</v>
      </c>
      <c r="O57" s="32">
        <f>M57*AA57</f>
        <v>0</v>
      </c>
      <c r="P57" s="1">
        <v>3</v>
      </c>
      <c r="AA57" s="1">
        <f>IF(P57=1,$O$3,IF(P57=2,$O$4,$O$5))</f>
        <v>0</v>
      </c>
    </row>
    <row r="58" ht="25.5">
      <c r="A58" s="1" t="s">
        <v>171</v>
      </c>
      <c r="E58" s="27" t="s">
        <v>1472</v>
      </c>
    </row>
    <row r="59">
      <c r="A59" s="1" t="s">
        <v>172</v>
      </c>
    </row>
    <row r="60">
      <c r="A60" s="1" t="s">
        <v>173</v>
      </c>
      <c r="E60" s="27" t="s">
        <v>167</v>
      </c>
    </row>
    <row r="61">
      <c r="A61" s="1" t="s">
        <v>162</v>
      </c>
      <c r="C61" s="22" t="s">
        <v>1473</v>
      </c>
      <c r="E61" s="23" t="s">
        <v>1474</v>
      </c>
      <c r="L61" s="24">
        <f>SUMIFS(L62:L125,A62:A125,"P")</f>
        <v>0</v>
      </c>
      <c r="M61" s="24">
        <f>SUMIFS(M62:M125,A62:A125,"P")</f>
        <v>0</v>
      </c>
      <c r="N61" s="25"/>
    </row>
    <row r="62">
      <c r="A62" s="1" t="s">
        <v>165</v>
      </c>
      <c r="B62" s="1">
        <v>14</v>
      </c>
      <c r="C62" s="26" t="s">
        <v>3841</v>
      </c>
      <c r="D62" t="s">
        <v>167</v>
      </c>
      <c r="E62" s="27" t="s">
        <v>3842</v>
      </c>
      <c r="F62" s="28" t="s">
        <v>201</v>
      </c>
      <c r="G62" s="29">
        <v>1</v>
      </c>
      <c r="H62" s="28">
        <v>0.00059000000000000003</v>
      </c>
      <c r="I62" s="30">
        <f>ROUND(G62*H62,P4)</f>
        <v>0</v>
      </c>
      <c r="L62" s="31">
        <v>0</v>
      </c>
      <c r="M62" s="24">
        <f>ROUND(G62*L62,P4)</f>
        <v>0</v>
      </c>
      <c r="N62" s="25" t="s">
        <v>185</v>
      </c>
      <c r="O62" s="32">
        <f>M62*AA62</f>
        <v>0</v>
      </c>
      <c r="P62" s="1">
        <v>3</v>
      </c>
      <c r="AA62" s="1">
        <f>IF(P62=1,$O$3,IF(P62=2,$O$4,$O$5))</f>
        <v>0</v>
      </c>
    </row>
    <row r="63">
      <c r="A63" s="1" t="s">
        <v>171</v>
      </c>
      <c r="E63" s="27" t="s">
        <v>3842</v>
      </c>
    </row>
    <row r="64">
      <c r="A64" s="1" t="s">
        <v>172</v>
      </c>
    </row>
    <row r="65">
      <c r="A65" s="1" t="s">
        <v>173</v>
      </c>
      <c r="E65" s="27" t="s">
        <v>167</v>
      </c>
    </row>
    <row r="66">
      <c r="A66" s="1" t="s">
        <v>165</v>
      </c>
      <c r="B66" s="1">
        <v>15</v>
      </c>
      <c r="C66" s="26" t="s">
        <v>3843</v>
      </c>
      <c r="D66" t="s">
        <v>167</v>
      </c>
      <c r="E66" s="27" t="s">
        <v>3844</v>
      </c>
      <c r="F66" s="28" t="s">
        <v>201</v>
      </c>
      <c r="G66" s="29">
        <v>4</v>
      </c>
      <c r="H66" s="28">
        <v>0.00020000000000000001</v>
      </c>
      <c r="I66" s="30">
        <f>ROUND(G66*H66,P4)</f>
        <v>0</v>
      </c>
      <c r="L66" s="31">
        <v>0</v>
      </c>
      <c r="M66" s="24">
        <f>ROUND(G66*L66,P4)</f>
        <v>0</v>
      </c>
      <c r="N66" s="25" t="s">
        <v>185</v>
      </c>
      <c r="O66" s="32">
        <f>M66*AA66</f>
        <v>0</v>
      </c>
      <c r="P66" s="1">
        <v>3</v>
      </c>
      <c r="AA66" s="1">
        <f>IF(P66=1,$O$3,IF(P66=2,$O$4,$O$5))</f>
        <v>0</v>
      </c>
    </row>
    <row r="67">
      <c r="A67" s="1" t="s">
        <v>171</v>
      </c>
      <c r="E67" s="27" t="s">
        <v>3844</v>
      </c>
    </row>
    <row r="68">
      <c r="A68" s="1" t="s">
        <v>172</v>
      </c>
    </row>
    <row r="69">
      <c r="A69" s="1" t="s">
        <v>173</v>
      </c>
      <c r="E69" s="27" t="s">
        <v>167</v>
      </c>
    </row>
    <row r="70">
      <c r="A70" s="1" t="s">
        <v>165</v>
      </c>
      <c r="B70" s="1">
        <v>20</v>
      </c>
      <c r="C70" s="26" t="s">
        <v>3845</v>
      </c>
      <c r="D70" t="s">
        <v>167</v>
      </c>
      <c r="E70" s="27" t="s">
        <v>3846</v>
      </c>
      <c r="F70" s="28" t="s">
        <v>201</v>
      </c>
      <c r="G70" s="29">
        <v>1</v>
      </c>
      <c r="H70" s="28">
        <v>0.00014999999999999999</v>
      </c>
      <c r="I70" s="30">
        <f>ROUND(G70*H70,P4)</f>
        <v>0</v>
      </c>
      <c r="L70" s="31">
        <v>0</v>
      </c>
      <c r="M70" s="24">
        <f>ROUND(G70*L70,P4)</f>
        <v>0</v>
      </c>
      <c r="N70" s="25" t="s">
        <v>185</v>
      </c>
      <c r="O70" s="32">
        <f>M70*AA70</f>
        <v>0</v>
      </c>
      <c r="P70" s="1">
        <v>3</v>
      </c>
      <c r="AA70" s="1">
        <f>IF(P70=1,$O$3,IF(P70=2,$O$4,$O$5))</f>
        <v>0</v>
      </c>
    </row>
    <row r="71">
      <c r="A71" s="1" t="s">
        <v>171</v>
      </c>
      <c r="E71" s="27" t="s">
        <v>3846</v>
      </c>
    </row>
    <row r="72">
      <c r="A72" s="1" t="s">
        <v>172</v>
      </c>
    </row>
    <row r="73">
      <c r="A73" s="1" t="s">
        <v>173</v>
      </c>
      <c r="E73" s="27" t="s">
        <v>167</v>
      </c>
    </row>
    <row r="74">
      <c r="A74" s="1" t="s">
        <v>165</v>
      </c>
      <c r="B74" s="1">
        <v>12</v>
      </c>
      <c r="C74" s="26" t="s">
        <v>1477</v>
      </c>
      <c r="D74" t="s">
        <v>167</v>
      </c>
      <c r="E74" s="27" t="s">
        <v>1478</v>
      </c>
      <c r="F74" s="28" t="s">
        <v>201</v>
      </c>
      <c r="G74" s="29">
        <v>4</v>
      </c>
      <c r="H74" s="28">
        <v>0.00020000000000000001</v>
      </c>
      <c r="I74" s="30">
        <f>ROUND(G74*H74,P4)</f>
        <v>0</v>
      </c>
      <c r="L74" s="31">
        <v>0</v>
      </c>
      <c r="M74" s="24">
        <f>ROUND(G74*L74,P4)</f>
        <v>0</v>
      </c>
      <c r="N74" s="25" t="s">
        <v>185</v>
      </c>
      <c r="O74" s="32">
        <f>M74*AA74</f>
        <v>0</v>
      </c>
      <c r="P74" s="1">
        <v>3</v>
      </c>
      <c r="AA74" s="1">
        <f>IF(P74=1,$O$3,IF(P74=2,$O$4,$O$5))</f>
        <v>0</v>
      </c>
    </row>
    <row r="75">
      <c r="A75" s="1" t="s">
        <v>171</v>
      </c>
      <c r="E75" s="27" t="s">
        <v>1478</v>
      </c>
    </row>
    <row r="76">
      <c r="A76" s="1" t="s">
        <v>172</v>
      </c>
    </row>
    <row r="77">
      <c r="A77" s="1" t="s">
        <v>173</v>
      </c>
      <c r="E77" s="27" t="s">
        <v>167</v>
      </c>
    </row>
    <row r="78">
      <c r="A78" s="1" t="s">
        <v>165</v>
      </c>
      <c r="B78" s="1">
        <v>21</v>
      </c>
      <c r="C78" s="26" t="s">
        <v>3847</v>
      </c>
      <c r="D78" t="s">
        <v>167</v>
      </c>
      <c r="E78" s="27" t="s">
        <v>3848</v>
      </c>
      <c r="F78" s="28" t="s">
        <v>201</v>
      </c>
      <c r="G78" s="29">
        <v>1</v>
      </c>
      <c r="H78" s="28">
        <v>0.00024000000000000001</v>
      </c>
      <c r="I78" s="30">
        <f>ROUND(G78*H78,P4)</f>
        <v>0</v>
      </c>
      <c r="L78" s="31">
        <v>0</v>
      </c>
      <c r="M78" s="24">
        <f>ROUND(G78*L78,P4)</f>
        <v>0</v>
      </c>
      <c r="N78" s="25" t="s">
        <v>185</v>
      </c>
      <c r="O78" s="32">
        <f>M78*AA78</f>
        <v>0</v>
      </c>
      <c r="P78" s="1">
        <v>3</v>
      </c>
      <c r="AA78" s="1">
        <f>IF(P78=1,$O$3,IF(P78=2,$O$4,$O$5))</f>
        <v>0</v>
      </c>
    </row>
    <row r="79">
      <c r="A79" s="1" t="s">
        <v>171</v>
      </c>
      <c r="E79" s="27" t="s">
        <v>3848</v>
      </c>
    </row>
    <row r="80">
      <c r="A80" s="1" t="s">
        <v>172</v>
      </c>
    </row>
    <row r="81">
      <c r="A81" s="1" t="s">
        <v>173</v>
      </c>
      <c r="E81" s="27" t="s">
        <v>167</v>
      </c>
    </row>
    <row r="82">
      <c r="A82" s="1" t="s">
        <v>165</v>
      </c>
      <c r="B82" s="1">
        <v>11</v>
      </c>
      <c r="C82" s="26" t="s">
        <v>1479</v>
      </c>
      <c r="D82" t="s">
        <v>167</v>
      </c>
      <c r="E82" s="27" t="s">
        <v>1480</v>
      </c>
      <c r="F82" s="28" t="s">
        <v>201</v>
      </c>
      <c r="G82" s="29">
        <v>6</v>
      </c>
      <c r="H82" s="28">
        <v>0.00019000000000000001</v>
      </c>
      <c r="I82" s="30">
        <f>ROUND(G82*H82,P4)</f>
        <v>0</v>
      </c>
      <c r="L82" s="31">
        <v>0</v>
      </c>
      <c r="M82" s="24">
        <f>ROUND(G82*L82,P4)</f>
        <v>0</v>
      </c>
      <c r="N82" s="25" t="s">
        <v>185</v>
      </c>
      <c r="O82" s="32">
        <f>M82*AA82</f>
        <v>0</v>
      </c>
      <c r="P82" s="1">
        <v>3</v>
      </c>
      <c r="AA82" s="1">
        <f>IF(P82=1,$O$3,IF(P82=2,$O$4,$O$5))</f>
        <v>0</v>
      </c>
    </row>
    <row r="83">
      <c r="A83" s="1" t="s">
        <v>171</v>
      </c>
      <c r="E83" s="27" t="s">
        <v>1480</v>
      </c>
    </row>
    <row r="84">
      <c r="A84" s="1" t="s">
        <v>172</v>
      </c>
    </row>
    <row r="85">
      <c r="A85" s="1" t="s">
        <v>173</v>
      </c>
      <c r="E85" s="27" t="s">
        <v>167</v>
      </c>
    </row>
    <row r="86">
      <c r="A86" s="1" t="s">
        <v>165</v>
      </c>
      <c r="B86" s="1">
        <v>10</v>
      </c>
      <c r="C86" s="26" t="s">
        <v>1481</v>
      </c>
      <c r="D86" t="s">
        <v>167</v>
      </c>
      <c r="E86" s="27" t="s">
        <v>1482</v>
      </c>
      <c r="F86" s="28" t="s">
        <v>201</v>
      </c>
      <c r="G86" s="29">
        <v>10</v>
      </c>
      <c r="H86" s="28">
        <v>9.0000000000000006E-05</v>
      </c>
      <c r="I86" s="30">
        <f>ROUND(G86*H86,P4)</f>
        <v>0</v>
      </c>
      <c r="L86" s="31">
        <v>0</v>
      </c>
      <c r="M86" s="24">
        <f>ROUND(G86*L86,P4)</f>
        <v>0</v>
      </c>
      <c r="N86" s="25" t="s">
        <v>185</v>
      </c>
      <c r="O86" s="32">
        <f>M86*AA86</f>
        <v>0</v>
      </c>
      <c r="P86" s="1">
        <v>3</v>
      </c>
      <c r="AA86" s="1">
        <f>IF(P86=1,$O$3,IF(P86=2,$O$4,$O$5))</f>
        <v>0</v>
      </c>
    </row>
    <row r="87">
      <c r="A87" s="1" t="s">
        <v>171</v>
      </c>
      <c r="E87" s="27" t="s">
        <v>1482</v>
      </c>
    </row>
    <row r="88">
      <c r="A88" s="1" t="s">
        <v>172</v>
      </c>
    </row>
    <row r="89">
      <c r="A89" s="1" t="s">
        <v>173</v>
      </c>
      <c r="E89" s="27" t="s">
        <v>167</v>
      </c>
    </row>
    <row r="90">
      <c r="A90" s="1" t="s">
        <v>165</v>
      </c>
      <c r="B90" s="1">
        <v>16</v>
      </c>
      <c r="C90" s="26" t="s">
        <v>1483</v>
      </c>
      <c r="D90" t="s">
        <v>167</v>
      </c>
      <c r="E90" s="27" t="s">
        <v>1487</v>
      </c>
      <c r="F90" s="28" t="s">
        <v>1485</v>
      </c>
      <c r="G90" s="29">
        <v>1</v>
      </c>
      <c r="H90" s="28">
        <v>0</v>
      </c>
      <c r="I90" s="30">
        <f>ROUND(G90*H90,P4)</f>
        <v>0</v>
      </c>
      <c r="L90" s="31">
        <v>0</v>
      </c>
      <c r="M90" s="24">
        <f>ROUND(G90*L90,P4)</f>
        <v>0</v>
      </c>
      <c r="N90" s="25" t="s">
        <v>170</v>
      </c>
      <c r="O90" s="32">
        <f>M90*AA90</f>
        <v>0</v>
      </c>
      <c r="P90" s="1">
        <v>3</v>
      </c>
      <c r="AA90" s="1">
        <f>IF(P90=1,$O$3,IF(P90=2,$O$4,$O$5))</f>
        <v>0</v>
      </c>
    </row>
    <row r="91">
      <c r="A91" s="1" t="s">
        <v>171</v>
      </c>
      <c r="E91" s="27" t="s">
        <v>1487</v>
      </c>
    </row>
    <row r="92">
      <c r="A92" s="1" t="s">
        <v>172</v>
      </c>
    </row>
    <row r="93">
      <c r="A93" s="1" t="s">
        <v>173</v>
      </c>
      <c r="E93" s="27" t="s">
        <v>167</v>
      </c>
    </row>
    <row r="94">
      <c r="A94" s="1" t="s">
        <v>165</v>
      </c>
      <c r="B94" s="1">
        <v>17</v>
      </c>
      <c r="C94" s="26" t="s">
        <v>1486</v>
      </c>
      <c r="D94" t="s">
        <v>167</v>
      </c>
      <c r="E94" s="27" t="s">
        <v>3849</v>
      </c>
      <c r="F94" s="28" t="s">
        <v>1485</v>
      </c>
      <c r="G94" s="29">
        <v>2</v>
      </c>
      <c r="H94" s="28">
        <v>0</v>
      </c>
      <c r="I94" s="30">
        <f>ROUND(G94*H94,P4)</f>
        <v>0</v>
      </c>
      <c r="L94" s="31">
        <v>0</v>
      </c>
      <c r="M94" s="24">
        <f>ROUND(G94*L94,P4)</f>
        <v>0</v>
      </c>
      <c r="N94" s="25" t="s">
        <v>170</v>
      </c>
      <c r="O94" s="32">
        <f>M94*AA94</f>
        <v>0</v>
      </c>
      <c r="P94" s="1">
        <v>3</v>
      </c>
      <c r="AA94" s="1">
        <f>IF(P94=1,$O$3,IF(P94=2,$O$4,$O$5))</f>
        <v>0</v>
      </c>
    </row>
    <row r="95">
      <c r="A95" s="1" t="s">
        <v>171</v>
      </c>
      <c r="E95" s="27" t="s">
        <v>3849</v>
      </c>
    </row>
    <row r="96">
      <c r="A96" s="1" t="s">
        <v>172</v>
      </c>
    </row>
    <row r="97">
      <c r="A97" s="1" t="s">
        <v>173</v>
      </c>
      <c r="E97" s="27" t="s">
        <v>167</v>
      </c>
    </row>
    <row r="98">
      <c r="A98" s="1" t="s">
        <v>165</v>
      </c>
      <c r="B98" s="1">
        <v>18</v>
      </c>
      <c r="C98" s="26" t="s">
        <v>1488</v>
      </c>
      <c r="D98" t="s">
        <v>167</v>
      </c>
      <c r="E98" s="27" t="s">
        <v>3850</v>
      </c>
      <c r="F98" s="28" t="s">
        <v>1485</v>
      </c>
      <c r="G98" s="29">
        <v>2</v>
      </c>
      <c r="H98" s="28">
        <v>0</v>
      </c>
      <c r="I98" s="30">
        <f>ROUND(G98*H98,P4)</f>
        <v>0</v>
      </c>
      <c r="L98" s="31">
        <v>0</v>
      </c>
      <c r="M98" s="24">
        <f>ROUND(G98*L98,P4)</f>
        <v>0</v>
      </c>
      <c r="N98" s="25" t="s">
        <v>170</v>
      </c>
      <c r="O98" s="32">
        <f>M98*AA98</f>
        <v>0</v>
      </c>
      <c r="P98" s="1">
        <v>3</v>
      </c>
      <c r="AA98" s="1">
        <f>IF(P98=1,$O$3,IF(P98=2,$O$4,$O$5))</f>
        <v>0</v>
      </c>
    </row>
    <row r="99">
      <c r="A99" s="1" t="s">
        <v>171</v>
      </c>
      <c r="E99" s="27" t="s">
        <v>3850</v>
      </c>
    </row>
    <row r="100">
      <c r="A100" s="1" t="s">
        <v>172</v>
      </c>
    </row>
    <row r="101">
      <c r="A101" s="1" t="s">
        <v>173</v>
      </c>
      <c r="E101" s="27" t="s">
        <v>167</v>
      </c>
    </row>
    <row r="102">
      <c r="A102" s="1" t="s">
        <v>165</v>
      </c>
      <c r="B102" s="1">
        <v>23</v>
      </c>
      <c r="C102" s="26" t="s">
        <v>1490</v>
      </c>
      <c r="D102" t="s">
        <v>167</v>
      </c>
      <c r="E102" s="27" t="s">
        <v>3851</v>
      </c>
      <c r="F102" s="28" t="s">
        <v>1485</v>
      </c>
      <c r="G102" s="29">
        <v>1</v>
      </c>
      <c r="H102" s="28">
        <v>0</v>
      </c>
      <c r="I102" s="30">
        <f>ROUND(G102*H102,P4)</f>
        <v>0</v>
      </c>
      <c r="L102" s="31">
        <v>0</v>
      </c>
      <c r="M102" s="24">
        <f>ROUND(G102*L102,P4)</f>
        <v>0</v>
      </c>
      <c r="N102" s="25" t="s">
        <v>170</v>
      </c>
      <c r="O102" s="32">
        <f>M102*AA102</f>
        <v>0</v>
      </c>
      <c r="P102" s="1">
        <v>3</v>
      </c>
      <c r="AA102" s="1">
        <f>IF(P102=1,$O$3,IF(P102=2,$O$4,$O$5))</f>
        <v>0</v>
      </c>
    </row>
    <row r="103">
      <c r="A103" s="1" t="s">
        <v>171</v>
      </c>
      <c r="E103" s="27" t="s">
        <v>3851</v>
      </c>
    </row>
    <row r="104">
      <c r="A104" s="1" t="s">
        <v>172</v>
      </c>
    </row>
    <row r="105">
      <c r="A105" s="1" t="s">
        <v>173</v>
      </c>
      <c r="E105" s="27" t="s">
        <v>167</v>
      </c>
    </row>
    <row r="106">
      <c r="A106" s="1" t="s">
        <v>165</v>
      </c>
      <c r="B106" s="1">
        <v>24</v>
      </c>
      <c r="C106" s="26" t="s">
        <v>3852</v>
      </c>
      <c r="D106" t="s">
        <v>167</v>
      </c>
      <c r="E106" s="27" t="s">
        <v>2854</v>
      </c>
      <c r="F106" s="28" t="s">
        <v>1485</v>
      </c>
      <c r="G106" s="29">
        <v>1</v>
      </c>
      <c r="H106" s="28">
        <v>0</v>
      </c>
      <c r="I106" s="30">
        <f>ROUND(G106*H106,P4)</f>
        <v>0</v>
      </c>
      <c r="L106" s="31">
        <v>0</v>
      </c>
      <c r="M106" s="24">
        <f>ROUND(G106*L106,P4)</f>
        <v>0</v>
      </c>
      <c r="N106" s="25" t="s">
        <v>170</v>
      </c>
      <c r="O106" s="32">
        <f>M106*AA106</f>
        <v>0</v>
      </c>
      <c r="P106" s="1">
        <v>3</v>
      </c>
      <c r="AA106" s="1">
        <f>IF(P106=1,$O$3,IF(P106=2,$O$4,$O$5))</f>
        <v>0</v>
      </c>
    </row>
    <row r="107">
      <c r="A107" s="1" t="s">
        <v>171</v>
      </c>
      <c r="E107" s="27" t="s">
        <v>2854</v>
      </c>
    </row>
    <row r="108">
      <c r="A108" s="1" t="s">
        <v>172</v>
      </c>
    </row>
    <row r="109">
      <c r="A109" s="1" t="s">
        <v>173</v>
      </c>
      <c r="E109" s="27" t="s">
        <v>167</v>
      </c>
    </row>
    <row r="110">
      <c r="A110" s="1" t="s">
        <v>165</v>
      </c>
      <c r="B110" s="1">
        <v>13</v>
      </c>
      <c r="C110" s="26" t="s">
        <v>1492</v>
      </c>
      <c r="D110" t="s">
        <v>167</v>
      </c>
      <c r="E110" s="27" t="s">
        <v>1493</v>
      </c>
      <c r="F110" s="28" t="s">
        <v>201</v>
      </c>
      <c r="G110" s="29">
        <v>10</v>
      </c>
      <c r="H110" s="28">
        <v>8.0000000000000007E-05</v>
      </c>
      <c r="I110" s="30">
        <f>ROUND(G110*H110,P4)</f>
        <v>0</v>
      </c>
      <c r="L110" s="31">
        <v>0</v>
      </c>
      <c r="M110" s="24">
        <f>ROUND(G110*L110,P4)</f>
        <v>0</v>
      </c>
      <c r="N110" s="25" t="s">
        <v>185</v>
      </c>
      <c r="O110" s="32">
        <f>M110*AA110</f>
        <v>0</v>
      </c>
      <c r="P110" s="1">
        <v>3</v>
      </c>
      <c r="AA110" s="1">
        <f>IF(P110=1,$O$3,IF(P110=2,$O$4,$O$5))</f>
        <v>0</v>
      </c>
    </row>
    <row r="111">
      <c r="A111" s="1" t="s">
        <v>171</v>
      </c>
      <c r="E111" s="27" t="s">
        <v>1493</v>
      </c>
    </row>
    <row r="112">
      <c r="A112" s="1" t="s">
        <v>172</v>
      </c>
    </row>
    <row r="113">
      <c r="A113" s="1" t="s">
        <v>173</v>
      </c>
      <c r="E113" s="27" t="s">
        <v>167</v>
      </c>
    </row>
    <row r="114">
      <c r="A114" s="1" t="s">
        <v>165</v>
      </c>
      <c r="B114" s="1">
        <v>19</v>
      </c>
      <c r="C114" s="26" t="s">
        <v>3853</v>
      </c>
      <c r="D114" t="s">
        <v>167</v>
      </c>
      <c r="E114" s="27" t="s">
        <v>3854</v>
      </c>
      <c r="F114" s="28" t="s">
        <v>201</v>
      </c>
      <c r="G114" s="29">
        <v>2</v>
      </c>
      <c r="H114" s="28">
        <v>0.0001</v>
      </c>
      <c r="I114" s="30">
        <f>ROUND(G114*H114,P4)</f>
        <v>0</v>
      </c>
      <c r="L114" s="31">
        <v>0</v>
      </c>
      <c r="M114" s="24">
        <f>ROUND(G114*L114,P4)</f>
        <v>0</v>
      </c>
      <c r="N114" s="25" t="s">
        <v>185</v>
      </c>
      <c r="O114" s="32">
        <f>M114*AA114</f>
        <v>0</v>
      </c>
      <c r="P114" s="1">
        <v>3</v>
      </c>
      <c r="AA114" s="1">
        <f>IF(P114=1,$O$3,IF(P114=2,$O$4,$O$5))</f>
        <v>0</v>
      </c>
    </row>
    <row r="115">
      <c r="A115" s="1" t="s">
        <v>171</v>
      </c>
      <c r="E115" s="27" t="s">
        <v>3854</v>
      </c>
    </row>
    <row r="116">
      <c r="A116" s="1" t="s">
        <v>172</v>
      </c>
    </row>
    <row r="117">
      <c r="A117" s="1" t="s">
        <v>173</v>
      </c>
      <c r="E117" s="27" t="s">
        <v>167</v>
      </c>
    </row>
    <row r="118">
      <c r="A118" s="1" t="s">
        <v>165</v>
      </c>
      <c r="B118" s="1">
        <v>22</v>
      </c>
      <c r="C118" s="26" t="s">
        <v>3855</v>
      </c>
      <c r="D118" t="s">
        <v>167</v>
      </c>
      <c r="E118" s="27" t="s">
        <v>3856</v>
      </c>
      <c r="F118" s="28" t="s">
        <v>201</v>
      </c>
      <c r="G118" s="29">
        <v>1</v>
      </c>
      <c r="H118" s="28">
        <v>9.0000000000000006E-05</v>
      </c>
      <c r="I118" s="30">
        <f>ROUND(G118*H118,P4)</f>
        <v>0</v>
      </c>
      <c r="L118" s="31">
        <v>0</v>
      </c>
      <c r="M118" s="24">
        <f>ROUND(G118*L118,P4)</f>
        <v>0</v>
      </c>
      <c r="N118" s="25" t="s">
        <v>185</v>
      </c>
      <c r="O118" s="32">
        <f>M118*AA118</f>
        <v>0</v>
      </c>
      <c r="P118" s="1">
        <v>3</v>
      </c>
      <c r="AA118" s="1">
        <f>IF(P118=1,$O$3,IF(P118=2,$O$4,$O$5))</f>
        <v>0</v>
      </c>
    </row>
    <row r="119">
      <c r="A119" s="1" t="s">
        <v>171</v>
      </c>
      <c r="E119" s="27" t="s">
        <v>3856</v>
      </c>
    </row>
    <row r="120">
      <c r="A120" s="1" t="s">
        <v>172</v>
      </c>
    </row>
    <row r="121">
      <c r="A121" s="1" t="s">
        <v>173</v>
      </c>
      <c r="E121" s="27" t="s">
        <v>167</v>
      </c>
    </row>
    <row r="122">
      <c r="A122" s="1" t="s">
        <v>165</v>
      </c>
      <c r="B122" s="1">
        <v>25</v>
      </c>
      <c r="C122" s="26" t="s">
        <v>3857</v>
      </c>
      <c r="D122" t="s">
        <v>167</v>
      </c>
      <c r="E122" s="27" t="s">
        <v>2912</v>
      </c>
      <c r="F122" s="28" t="s">
        <v>1485</v>
      </c>
      <c r="G122" s="29">
        <v>2</v>
      </c>
      <c r="H122" s="28">
        <v>0</v>
      </c>
      <c r="I122" s="30">
        <f>ROUND(G122*H122,P4)</f>
        <v>0</v>
      </c>
      <c r="L122" s="31">
        <v>0</v>
      </c>
      <c r="M122" s="24">
        <f>ROUND(G122*L122,P4)</f>
        <v>0</v>
      </c>
      <c r="N122" s="25" t="s">
        <v>170</v>
      </c>
      <c r="O122" s="32">
        <f>M122*AA122</f>
        <v>0</v>
      </c>
      <c r="P122" s="1">
        <v>3</v>
      </c>
      <c r="AA122" s="1">
        <f>IF(P122=1,$O$3,IF(P122=2,$O$4,$O$5))</f>
        <v>0</v>
      </c>
    </row>
    <row r="123">
      <c r="A123" s="1" t="s">
        <v>171</v>
      </c>
      <c r="E123" s="27" t="s">
        <v>2912</v>
      </c>
    </row>
    <row r="124">
      <c r="A124" s="1" t="s">
        <v>172</v>
      </c>
    </row>
    <row r="125">
      <c r="A125" s="1" t="s">
        <v>173</v>
      </c>
      <c r="E125" s="27" t="s">
        <v>167</v>
      </c>
    </row>
    <row r="126">
      <c r="A126" s="1" t="s">
        <v>162</v>
      </c>
      <c r="C126" s="22" t="s">
        <v>1125</v>
      </c>
      <c r="E126" s="23" t="s">
        <v>1126</v>
      </c>
      <c r="L126" s="24">
        <f>SUMIFS(L127:L134,A127:A134,"P")</f>
        <v>0</v>
      </c>
      <c r="M126" s="24">
        <f>SUMIFS(M127:M134,A127:A134,"P")</f>
        <v>0</v>
      </c>
      <c r="N126" s="25"/>
    </row>
    <row r="127">
      <c r="A127" s="1" t="s">
        <v>165</v>
      </c>
      <c r="B127" s="1">
        <v>26</v>
      </c>
      <c r="C127" s="26" t="s">
        <v>3858</v>
      </c>
      <c r="D127" t="s">
        <v>167</v>
      </c>
      <c r="E127" s="27" t="s">
        <v>3859</v>
      </c>
      <c r="F127" s="28" t="s">
        <v>331</v>
      </c>
      <c r="G127" s="29">
        <v>50</v>
      </c>
      <c r="H127" s="28">
        <v>0</v>
      </c>
      <c r="I127" s="30">
        <f>ROUND(G127*H127,P4)</f>
        <v>0</v>
      </c>
      <c r="L127" s="31">
        <v>0</v>
      </c>
      <c r="M127" s="24">
        <f>ROUND(G127*L127,P4)</f>
        <v>0</v>
      </c>
      <c r="N127" s="25" t="s">
        <v>170</v>
      </c>
      <c r="O127" s="32">
        <f>M127*AA127</f>
        <v>0</v>
      </c>
      <c r="P127" s="1">
        <v>3</v>
      </c>
      <c r="AA127" s="1">
        <f>IF(P127=1,$O$3,IF(P127=2,$O$4,$O$5))</f>
        <v>0</v>
      </c>
    </row>
    <row r="128">
      <c r="A128" s="1" t="s">
        <v>171</v>
      </c>
      <c r="E128" s="27" t="s">
        <v>3859</v>
      </c>
    </row>
    <row r="129">
      <c r="A129" s="1" t="s">
        <v>172</v>
      </c>
    </row>
    <row r="130">
      <c r="A130" s="1" t="s">
        <v>173</v>
      </c>
      <c r="E130" s="27" t="s">
        <v>167</v>
      </c>
    </row>
    <row r="131">
      <c r="A131" s="1" t="s">
        <v>165</v>
      </c>
      <c r="B131" s="1">
        <v>27</v>
      </c>
      <c r="C131" s="26" t="s">
        <v>3860</v>
      </c>
      <c r="D131" t="s">
        <v>167</v>
      </c>
      <c r="E131" s="27" t="s">
        <v>2944</v>
      </c>
      <c r="F131" s="28" t="s">
        <v>331</v>
      </c>
      <c r="G131" s="29">
        <v>50</v>
      </c>
      <c r="H131" s="28">
        <v>0</v>
      </c>
      <c r="I131" s="30">
        <f>ROUND(G131*H131,P4)</f>
        <v>0</v>
      </c>
      <c r="L131" s="31">
        <v>0</v>
      </c>
      <c r="M131" s="24">
        <f>ROUND(G131*L131,P4)</f>
        <v>0</v>
      </c>
      <c r="N131" s="25" t="s">
        <v>170</v>
      </c>
      <c r="O131" s="32">
        <f>M131*AA131</f>
        <v>0</v>
      </c>
      <c r="P131" s="1">
        <v>3</v>
      </c>
      <c r="AA131" s="1">
        <f>IF(P131=1,$O$3,IF(P131=2,$O$4,$O$5))</f>
        <v>0</v>
      </c>
    </row>
    <row r="132">
      <c r="A132" s="1" t="s">
        <v>171</v>
      </c>
      <c r="E132" s="27" t="s">
        <v>2944</v>
      </c>
    </row>
    <row r="133">
      <c r="A133" s="1" t="s">
        <v>172</v>
      </c>
    </row>
    <row r="134">
      <c r="A134" s="1" t="s">
        <v>173</v>
      </c>
      <c r="E134" s="27" t="s">
        <v>167</v>
      </c>
    </row>
    <row r="135">
      <c r="A135" s="1" t="s">
        <v>162</v>
      </c>
      <c r="C135" s="22" t="s">
        <v>486</v>
      </c>
      <c r="E135" s="23" t="s">
        <v>487</v>
      </c>
      <c r="L135" s="24">
        <f>SUMIFS(L136:L143,A136:A143,"P")</f>
        <v>0</v>
      </c>
      <c r="M135" s="24">
        <f>SUMIFS(M136:M143,A136:A143,"P")</f>
        <v>0</v>
      </c>
      <c r="N135" s="25"/>
    </row>
    <row r="136" ht="25.5">
      <c r="A136" s="1" t="s">
        <v>165</v>
      </c>
      <c r="B136" s="1">
        <v>28</v>
      </c>
      <c r="C136" s="26" t="s">
        <v>1532</v>
      </c>
      <c r="D136" t="s">
        <v>167</v>
      </c>
      <c r="E136" s="27" t="s">
        <v>1533</v>
      </c>
      <c r="F136" s="28" t="s">
        <v>192</v>
      </c>
      <c r="G136" s="29">
        <v>65</v>
      </c>
      <c r="H136" s="28">
        <v>3.0000000000000001E-05</v>
      </c>
      <c r="I136" s="30">
        <f>ROUND(G136*H136,P4)</f>
        <v>0</v>
      </c>
      <c r="L136" s="31">
        <v>0</v>
      </c>
      <c r="M136" s="24">
        <f>ROUND(G136*L136,P4)</f>
        <v>0</v>
      </c>
      <c r="N136" s="25" t="s">
        <v>185</v>
      </c>
      <c r="O136" s="32">
        <f>M136*AA136</f>
        <v>0</v>
      </c>
      <c r="P136" s="1">
        <v>3</v>
      </c>
      <c r="AA136" s="1">
        <f>IF(P136=1,$O$3,IF(P136=2,$O$4,$O$5))</f>
        <v>0</v>
      </c>
    </row>
    <row r="137" ht="25.5">
      <c r="A137" s="1" t="s">
        <v>171</v>
      </c>
      <c r="E137" s="27" t="s">
        <v>1533</v>
      </c>
    </row>
    <row r="138">
      <c r="A138" s="1" t="s">
        <v>172</v>
      </c>
    </row>
    <row r="139">
      <c r="A139" s="1" t="s">
        <v>173</v>
      </c>
      <c r="E139" s="27" t="s">
        <v>167</v>
      </c>
    </row>
    <row r="140" ht="25.5">
      <c r="A140" s="1" t="s">
        <v>165</v>
      </c>
      <c r="B140" s="1">
        <v>29</v>
      </c>
      <c r="C140" s="26" t="s">
        <v>1534</v>
      </c>
      <c r="D140" t="s">
        <v>167</v>
      </c>
      <c r="E140" s="27" t="s">
        <v>1535</v>
      </c>
      <c r="F140" s="28" t="s">
        <v>192</v>
      </c>
      <c r="G140" s="29">
        <v>65</v>
      </c>
      <c r="H140" s="28">
        <v>3.0000000000000001E-05</v>
      </c>
      <c r="I140" s="30">
        <f>ROUND(G140*H140,P4)</f>
        <v>0</v>
      </c>
      <c r="L140" s="31">
        <v>0</v>
      </c>
      <c r="M140" s="24">
        <f>ROUND(G140*L140,P4)</f>
        <v>0</v>
      </c>
      <c r="N140" s="25" t="s">
        <v>185</v>
      </c>
      <c r="O140" s="32">
        <f>M140*AA140</f>
        <v>0</v>
      </c>
      <c r="P140" s="1">
        <v>3</v>
      </c>
      <c r="AA140" s="1">
        <f>IF(P140=1,$O$3,IF(P140=2,$O$4,$O$5))</f>
        <v>0</v>
      </c>
    </row>
    <row r="141" ht="25.5">
      <c r="A141" s="1" t="s">
        <v>171</v>
      </c>
      <c r="E141" s="27" t="s">
        <v>1535</v>
      </c>
    </row>
    <row r="142">
      <c r="A142" s="1" t="s">
        <v>172</v>
      </c>
    </row>
    <row r="143">
      <c r="A143" s="1" t="s">
        <v>173</v>
      </c>
      <c r="E143" s="27" t="s">
        <v>167</v>
      </c>
    </row>
    <row r="144">
      <c r="A144" s="1" t="s">
        <v>162</v>
      </c>
      <c r="C144" s="22" t="s">
        <v>180</v>
      </c>
      <c r="E144" s="23" t="s">
        <v>181</v>
      </c>
      <c r="L144" s="24">
        <f>SUMIFS(L145:L152,A145:A152,"P")</f>
        <v>0</v>
      </c>
      <c r="M144" s="24">
        <f>SUMIFS(M145:M152,A145:A152,"P")</f>
        <v>0</v>
      </c>
      <c r="N144" s="25"/>
    </row>
    <row r="145">
      <c r="A145" s="1" t="s">
        <v>165</v>
      </c>
      <c r="B145" s="1">
        <v>33</v>
      </c>
      <c r="C145" s="26" t="s">
        <v>1536</v>
      </c>
      <c r="D145" t="s">
        <v>167</v>
      </c>
      <c r="E145" s="27" t="s">
        <v>1537</v>
      </c>
      <c r="F145" s="28" t="s">
        <v>3861</v>
      </c>
      <c r="G145" s="29">
        <v>1</v>
      </c>
      <c r="H145" s="28">
        <v>0</v>
      </c>
      <c r="I145" s="30">
        <f>ROUND(G145*H145,P4)</f>
        <v>0</v>
      </c>
      <c r="L145" s="31">
        <v>0</v>
      </c>
      <c r="M145" s="24">
        <f>ROUND(G145*L145,P4)</f>
        <v>0</v>
      </c>
      <c r="N145" s="25" t="s">
        <v>185</v>
      </c>
      <c r="O145" s="32">
        <f>M145*AA145</f>
        <v>0</v>
      </c>
      <c r="P145" s="1">
        <v>3</v>
      </c>
      <c r="AA145" s="1">
        <f>IF(P145=1,$O$3,IF(P145=2,$O$4,$O$5))</f>
        <v>0</v>
      </c>
    </row>
    <row r="146">
      <c r="A146" s="1" t="s">
        <v>171</v>
      </c>
      <c r="E146" s="27" t="s">
        <v>1537</v>
      </c>
    </row>
    <row r="147" ht="25.5">
      <c r="A147" s="1" t="s">
        <v>172</v>
      </c>
      <c r="E147" s="33" t="s">
        <v>1538</v>
      </c>
    </row>
    <row r="148">
      <c r="A148" s="1" t="s">
        <v>173</v>
      </c>
      <c r="E148" s="27" t="s">
        <v>167</v>
      </c>
    </row>
    <row r="149">
      <c r="A149" s="1" t="s">
        <v>165</v>
      </c>
      <c r="B149" s="1">
        <v>34</v>
      </c>
      <c r="C149" s="26" t="s">
        <v>1539</v>
      </c>
      <c r="D149" t="s">
        <v>167</v>
      </c>
      <c r="E149" s="27" t="s">
        <v>1540</v>
      </c>
      <c r="F149" s="28" t="s">
        <v>184</v>
      </c>
      <c r="G149" s="29">
        <v>18</v>
      </c>
      <c r="H149" s="28">
        <v>0</v>
      </c>
      <c r="I149" s="30">
        <f>ROUND(G149*H149,P4)</f>
        <v>0</v>
      </c>
      <c r="L149" s="31">
        <v>0</v>
      </c>
      <c r="M149" s="24">
        <f>ROUND(G149*L149,P4)</f>
        <v>0</v>
      </c>
      <c r="N149" s="25" t="s">
        <v>185</v>
      </c>
      <c r="O149" s="32">
        <f>M149*AA149</f>
        <v>0</v>
      </c>
      <c r="P149" s="1">
        <v>3</v>
      </c>
      <c r="AA149" s="1">
        <f>IF(P149=1,$O$3,IF(P149=2,$O$4,$O$5))</f>
        <v>0</v>
      </c>
    </row>
    <row r="150">
      <c r="A150" s="1" t="s">
        <v>171</v>
      </c>
      <c r="E150" s="27" t="s">
        <v>1540</v>
      </c>
    </row>
    <row r="151" ht="38.25">
      <c r="A151" s="1" t="s">
        <v>172</v>
      </c>
      <c r="E151" s="33" t="s">
        <v>3862</v>
      </c>
    </row>
    <row r="152">
      <c r="A152" s="1" t="s">
        <v>173</v>
      </c>
      <c r="E152" s="27" t="s">
        <v>167</v>
      </c>
    </row>
  </sheetData>
  <sheetProtection sheet="1" objects="1" scenarios="1" spinCount="100000" saltValue="mbDO8+sgUHte7B4ldBEYfapUbuHt2JeyXJdZTB2EYUwzttbqkA0ddAuK0EQnpqhpUFrVlqRp4o6/zaZWtVclvA==" hashValue="EyP6ewL77kSIu+MBfyoiuo1XTslT/PBE8vMlcbAiCn+0mdXEkAKnTvXEtlMNDGonRxVM6qv+OaqYmb2nqimMT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COUNTIFS(L8:L39,"=0",A8:A39,"P")+COUNTIFS(L8:L39,"",A8:A39,"P")+SUM(Q8:Q39)</f>
        <v>0</v>
      </c>
    </row>
    <row r="8">
      <c r="A8" s="1" t="s">
        <v>160</v>
      </c>
      <c r="C8" s="22" t="s">
        <v>3863</v>
      </c>
      <c r="E8" s="23" t="s">
        <v>101</v>
      </c>
      <c r="L8" s="24">
        <f>L9+L34</f>
        <v>0</v>
      </c>
      <c r="M8" s="24">
        <f>M9+M34</f>
        <v>0</v>
      </c>
      <c r="N8" s="25"/>
    </row>
    <row r="9">
      <c r="A9" s="1" t="s">
        <v>162</v>
      </c>
      <c r="C9" s="22" t="s">
        <v>208</v>
      </c>
      <c r="E9" s="23" t="s">
        <v>209</v>
      </c>
      <c r="L9" s="24">
        <f>SUMIFS(L10:L33,A10:A33,"P")</f>
        <v>0</v>
      </c>
      <c r="M9" s="24">
        <f>SUMIFS(M10:M33,A10:A33,"P")</f>
        <v>0</v>
      </c>
      <c r="N9" s="25"/>
    </row>
    <row r="10">
      <c r="A10" s="1" t="s">
        <v>165</v>
      </c>
      <c r="B10" s="1">
        <v>1</v>
      </c>
      <c r="C10" s="26" t="s">
        <v>166</v>
      </c>
      <c r="D10" t="s">
        <v>167</v>
      </c>
      <c r="E10" s="27" t="s">
        <v>3864</v>
      </c>
      <c r="F10" s="28" t="s">
        <v>201</v>
      </c>
      <c r="G10" s="29">
        <v>1</v>
      </c>
      <c r="H10" s="28">
        <v>0</v>
      </c>
      <c r="I10" s="30">
        <f>ROUND(G10*H10,P4)</f>
        <v>0</v>
      </c>
      <c r="L10" s="31">
        <v>0</v>
      </c>
      <c r="M10" s="24">
        <f>ROUND(G10*L10,P4)</f>
        <v>0</v>
      </c>
      <c r="N10" s="25" t="s">
        <v>170</v>
      </c>
      <c r="O10" s="32">
        <f>M10*AA10</f>
        <v>0</v>
      </c>
      <c r="P10" s="1">
        <v>3</v>
      </c>
      <c r="AA10" s="1">
        <f>IF(P10=1,$O$3,IF(P10=2,$O$4,$O$5))</f>
        <v>0</v>
      </c>
    </row>
    <row r="11">
      <c r="A11" s="1" t="s">
        <v>171</v>
      </c>
      <c r="E11" s="27" t="s">
        <v>3864</v>
      </c>
    </row>
    <row r="12">
      <c r="A12" s="1" t="s">
        <v>172</v>
      </c>
    </row>
    <row r="13">
      <c r="A13" s="1" t="s">
        <v>173</v>
      </c>
      <c r="E13" s="27" t="s">
        <v>167</v>
      </c>
    </row>
    <row r="14">
      <c r="A14" s="1" t="s">
        <v>165</v>
      </c>
      <c r="B14" s="1">
        <v>3</v>
      </c>
      <c r="C14" s="26" t="s">
        <v>174</v>
      </c>
      <c r="D14" t="s">
        <v>167</v>
      </c>
      <c r="E14" s="27" t="s">
        <v>3865</v>
      </c>
      <c r="F14" s="28" t="s">
        <v>201</v>
      </c>
      <c r="G14" s="29">
        <v>1</v>
      </c>
      <c r="H14" s="28">
        <v>0</v>
      </c>
      <c r="I14" s="30">
        <f>ROUND(G14*H14,P4)</f>
        <v>0</v>
      </c>
      <c r="L14" s="31">
        <v>0</v>
      </c>
      <c r="M14" s="24">
        <f>ROUND(G14*L14,P4)</f>
        <v>0</v>
      </c>
      <c r="N14" s="25" t="s">
        <v>170</v>
      </c>
      <c r="O14" s="32">
        <f>M14*AA14</f>
        <v>0</v>
      </c>
      <c r="P14" s="1">
        <v>3</v>
      </c>
      <c r="AA14" s="1">
        <f>IF(P14=1,$O$3,IF(P14=2,$O$4,$O$5))</f>
        <v>0</v>
      </c>
    </row>
    <row r="15">
      <c r="A15" s="1" t="s">
        <v>171</v>
      </c>
      <c r="E15" s="27" t="s">
        <v>3865</v>
      </c>
    </row>
    <row r="16">
      <c r="A16" s="1" t="s">
        <v>172</v>
      </c>
    </row>
    <row r="17">
      <c r="A17" s="1" t="s">
        <v>173</v>
      </c>
      <c r="E17" s="27" t="s">
        <v>167</v>
      </c>
    </row>
    <row r="18" ht="25.5">
      <c r="A18" s="1" t="s">
        <v>165</v>
      </c>
      <c r="B18" s="1">
        <v>5</v>
      </c>
      <c r="C18" s="26" t="s">
        <v>178</v>
      </c>
      <c r="D18" t="s">
        <v>167</v>
      </c>
      <c r="E18" s="27" t="s">
        <v>341</v>
      </c>
      <c r="F18" s="28" t="s">
        <v>201</v>
      </c>
      <c r="G18" s="29">
        <v>1</v>
      </c>
      <c r="H18" s="28">
        <v>0</v>
      </c>
      <c r="I18" s="30">
        <f>ROUND(G18*H18,P4)</f>
        <v>0</v>
      </c>
      <c r="L18" s="31">
        <v>0</v>
      </c>
      <c r="M18" s="24">
        <f>ROUND(G18*L18,P4)</f>
        <v>0</v>
      </c>
      <c r="N18" s="25" t="s">
        <v>170</v>
      </c>
      <c r="O18" s="32">
        <f>M18*AA18</f>
        <v>0</v>
      </c>
      <c r="P18" s="1">
        <v>3</v>
      </c>
      <c r="AA18" s="1">
        <f>IF(P18=1,$O$3,IF(P18=2,$O$4,$O$5))</f>
        <v>0</v>
      </c>
    </row>
    <row r="19" ht="38.25">
      <c r="A19" s="1" t="s">
        <v>171</v>
      </c>
      <c r="E19" s="27" t="s">
        <v>3866</v>
      </c>
    </row>
    <row r="20">
      <c r="A20" s="1" t="s">
        <v>172</v>
      </c>
    </row>
    <row r="21">
      <c r="A21" s="1" t="s">
        <v>173</v>
      </c>
      <c r="E21" s="27" t="s">
        <v>167</v>
      </c>
    </row>
    <row r="22">
      <c r="A22" s="1" t="s">
        <v>165</v>
      </c>
      <c r="B22" s="1">
        <v>4</v>
      </c>
      <c r="C22" s="26" t="s">
        <v>3028</v>
      </c>
      <c r="D22" t="s">
        <v>167</v>
      </c>
      <c r="E22" s="27" t="s">
        <v>3867</v>
      </c>
      <c r="F22" s="28" t="s">
        <v>201</v>
      </c>
      <c r="G22" s="29">
        <v>1</v>
      </c>
      <c r="H22" s="28">
        <v>0</v>
      </c>
      <c r="I22" s="30">
        <f>ROUND(G22*H22,P4)</f>
        <v>0</v>
      </c>
      <c r="L22" s="31">
        <v>0</v>
      </c>
      <c r="M22" s="24">
        <f>ROUND(G22*L22,P4)</f>
        <v>0</v>
      </c>
      <c r="N22" s="25" t="s">
        <v>185</v>
      </c>
      <c r="O22" s="32">
        <f>M22*AA22</f>
        <v>0</v>
      </c>
      <c r="P22" s="1">
        <v>3</v>
      </c>
      <c r="AA22" s="1">
        <f>IF(P22=1,$O$3,IF(P22=2,$O$4,$O$5))</f>
        <v>0</v>
      </c>
    </row>
    <row r="23">
      <c r="A23" s="1" t="s">
        <v>171</v>
      </c>
      <c r="E23" s="27" t="s">
        <v>3867</v>
      </c>
    </row>
    <row r="24">
      <c r="A24" s="1" t="s">
        <v>172</v>
      </c>
    </row>
    <row r="25">
      <c r="A25" s="1" t="s">
        <v>173</v>
      </c>
      <c r="E25" s="27" t="s">
        <v>167</v>
      </c>
    </row>
    <row r="26">
      <c r="A26" s="1" t="s">
        <v>165</v>
      </c>
      <c r="B26" s="1">
        <v>2</v>
      </c>
      <c r="C26" s="26" t="s">
        <v>359</v>
      </c>
      <c r="D26" t="s">
        <v>167</v>
      </c>
      <c r="E26" s="27" t="s">
        <v>3868</v>
      </c>
      <c r="F26" s="28" t="s">
        <v>201</v>
      </c>
      <c r="G26" s="29">
        <v>1</v>
      </c>
      <c r="H26" s="28">
        <v>0</v>
      </c>
      <c r="I26" s="30">
        <f>ROUND(G26*H26,P4)</f>
        <v>0</v>
      </c>
      <c r="L26" s="31">
        <v>0</v>
      </c>
      <c r="M26" s="24">
        <f>ROUND(G26*L26,P4)</f>
        <v>0</v>
      </c>
      <c r="N26" s="25" t="s">
        <v>185</v>
      </c>
      <c r="O26" s="32">
        <f>M26*AA26</f>
        <v>0</v>
      </c>
      <c r="P26" s="1">
        <v>3</v>
      </c>
      <c r="AA26" s="1">
        <f>IF(P26=1,$O$3,IF(P26=2,$O$4,$O$5))</f>
        <v>0</v>
      </c>
    </row>
    <row r="27">
      <c r="A27" s="1" t="s">
        <v>171</v>
      </c>
      <c r="E27" s="27" t="s">
        <v>3868</v>
      </c>
    </row>
    <row r="28">
      <c r="A28" s="1" t="s">
        <v>172</v>
      </c>
    </row>
    <row r="29">
      <c r="A29" s="1" t="s">
        <v>173</v>
      </c>
      <c r="E29" s="27" t="s">
        <v>167</v>
      </c>
    </row>
    <row r="30">
      <c r="A30" s="1" t="s">
        <v>165</v>
      </c>
      <c r="B30" s="1">
        <v>6</v>
      </c>
      <c r="C30" s="26" t="s">
        <v>3869</v>
      </c>
      <c r="D30" t="s">
        <v>167</v>
      </c>
      <c r="E30" s="27" t="s">
        <v>3870</v>
      </c>
      <c r="F30" s="28" t="s">
        <v>201</v>
      </c>
      <c r="G30" s="29">
        <v>1</v>
      </c>
      <c r="H30" s="28">
        <v>0</v>
      </c>
      <c r="I30" s="30">
        <f>ROUND(G30*H30,P4)</f>
        <v>0</v>
      </c>
      <c r="L30" s="31">
        <v>0</v>
      </c>
      <c r="M30" s="24">
        <f>ROUND(G30*L30,P4)</f>
        <v>0</v>
      </c>
      <c r="N30" s="25" t="s">
        <v>185</v>
      </c>
      <c r="O30" s="32">
        <f>M30*AA30</f>
        <v>0</v>
      </c>
      <c r="P30" s="1">
        <v>3</v>
      </c>
      <c r="AA30" s="1">
        <f>IF(P30=1,$O$3,IF(P30=2,$O$4,$O$5))</f>
        <v>0</v>
      </c>
    </row>
    <row r="31">
      <c r="A31" s="1" t="s">
        <v>171</v>
      </c>
      <c r="E31" s="27" t="s">
        <v>3870</v>
      </c>
    </row>
    <row r="32">
      <c r="A32" s="1" t="s">
        <v>172</v>
      </c>
    </row>
    <row r="33">
      <c r="A33" s="1" t="s">
        <v>173</v>
      </c>
      <c r="E33" s="27" t="s">
        <v>167</v>
      </c>
    </row>
    <row r="34">
      <c r="A34" s="1" t="s">
        <v>162</v>
      </c>
      <c r="C34" s="22" t="s">
        <v>180</v>
      </c>
      <c r="E34" s="23" t="s">
        <v>181</v>
      </c>
      <c r="L34" s="24">
        <f>SUMIFS(L35:L38,A35:A38,"P")</f>
        <v>0</v>
      </c>
      <c r="M34" s="24">
        <f>SUMIFS(M35:M38,A35:A38,"P")</f>
        <v>0</v>
      </c>
      <c r="N34" s="25"/>
    </row>
    <row r="35" ht="25.5">
      <c r="A35" s="1" t="s">
        <v>165</v>
      </c>
      <c r="B35" s="1">
        <v>7</v>
      </c>
      <c r="C35" s="26" t="s">
        <v>182</v>
      </c>
      <c r="D35" t="s">
        <v>167</v>
      </c>
      <c r="E35" s="27" t="s">
        <v>183</v>
      </c>
      <c r="F35" s="28" t="s">
        <v>184</v>
      </c>
      <c r="G35" s="29">
        <v>15</v>
      </c>
      <c r="H35" s="28">
        <v>0</v>
      </c>
      <c r="I35" s="30">
        <f>ROUND(G35*H35,P4)</f>
        <v>0</v>
      </c>
      <c r="L35" s="31">
        <v>0</v>
      </c>
      <c r="M35" s="24">
        <f>ROUND(G35*L35,P4)</f>
        <v>0</v>
      </c>
      <c r="N35" s="25" t="s">
        <v>185</v>
      </c>
      <c r="O35" s="32">
        <f>M35*AA35</f>
        <v>0</v>
      </c>
      <c r="P35" s="1">
        <v>3</v>
      </c>
      <c r="AA35" s="1">
        <f>IF(P35=1,$O$3,IF(P35=2,$O$4,$O$5))</f>
        <v>0</v>
      </c>
    </row>
    <row r="36" ht="25.5">
      <c r="A36" s="1" t="s">
        <v>171</v>
      </c>
      <c r="E36" s="27" t="s">
        <v>183</v>
      </c>
    </row>
    <row r="37">
      <c r="A37" s="1" t="s">
        <v>172</v>
      </c>
    </row>
    <row r="38">
      <c r="A38" s="1" t="s">
        <v>173</v>
      </c>
      <c r="E38" s="27" t="s">
        <v>167</v>
      </c>
    </row>
  </sheetData>
  <sheetProtection sheet="1" objects="1" scenarios="1" spinCount="100000" saltValue="ZQEggobs6W+fgKVbarRWKsf7OdNd4SNJyI3GkWwkkPBVUZ0fQW1ROEaBYX2wwUnCc1COw5PtuG8M3QaRl1vDUw==" hashValue="uK4y2wf6X1F465vyTC+jlgTZlj+d5HCu+H+H47XO7uvl+K6y8zKYEFCaAJfP/+iOPkgdlJA/VgOM+SX3dPCB0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COUNTIFS(L8:L47,"=0",A8:A47,"P")+COUNTIFS(L8:L47,"",A8:A47,"P")+SUM(Q8:Q47)</f>
        <v>0</v>
      </c>
    </row>
    <row r="8">
      <c r="A8" s="1" t="s">
        <v>160</v>
      </c>
      <c r="C8" s="22" t="s">
        <v>3871</v>
      </c>
      <c r="E8" s="23" t="s">
        <v>103</v>
      </c>
      <c r="L8" s="24">
        <f>L9+L26</f>
        <v>0</v>
      </c>
      <c r="M8" s="24">
        <f>M9+M26</f>
        <v>0</v>
      </c>
      <c r="N8" s="25"/>
    </row>
    <row r="9">
      <c r="A9" s="1" t="s">
        <v>162</v>
      </c>
      <c r="C9" s="22" t="s">
        <v>3872</v>
      </c>
      <c r="E9" s="23" t="s">
        <v>3873</v>
      </c>
      <c r="L9" s="24">
        <f>SUMIFS(L10:L25,A10:A25,"P")</f>
        <v>0</v>
      </c>
      <c r="M9" s="24">
        <f>SUMIFS(M10:M25,A10:A25,"P")</f>
        <v>0</v>
      </c>
      <c r="N9" s="25"/>
    </row>
    <row r="10" ht="25.5">
      <c r="A10" s="1" t="s">
        <v>165</v>
      </c>
      <c r="B10" s="1">
        <v>1</v>
      </c>
      <c r="C10" s="26" t="s">
        <v>3874</v>
      </c>
      <c r="D10" t="s">
        <v>167</v>
      </c>
      <c r="E10" s="27" t="s">
        <v>1555</v>
      </c>
      <c r="F10" s="28" t="s">
        <v>1485</v>
      </c>
      <c r="G10" s="29">
        <v>4</v>
      </c>
      <c r="H10" s="28">
        <v>0.0080000000000000002</v>
      </c>
      <c r="I10" s="30">
        <f>ROUND(G10*H10,P4)</f>
        <v>0</v>
      </c>
      <c r="L10" s="31">
        <v>0</v>
      </c>
      <c r="M10" s="24">
        <f>ROUND(G10*L10,P4)</f>
        <v>0</v>
      </c>
      <c r="N10" s="25" t="s">
        <v>185</v>
      </c>
      <c r="O10" s="32">
        <f>M10*AA10</f>
        <v>0</v>
      </c>
      <c r="P10" s="1">
        <v>3</v>
      </c>
      <c r="AA10" s="1">
        <f>IF(P10=1,$O$3,IF(P10=2,$O$4,$O$5))</f>
        <v>0</v>
      </c>
    </row>
    <row r="11" ht="25.5">
      <c r="A11" s="1" t="s">
        <v>171</v>
      </c>
      <c r="E11" s="27" t="s">
        <v>1555</v>
      </c>
    </row>
    <row r="12" ht="38.25">
      <c r="A12" s="1" t="s">
        <v>172</v>
      </c>
      <c r="E12" s="33" t="s">
        <v>3875</v>
      </c>
    </row>
    <row r="13">
      <c r="A13" s="1" t="s">
        <v>173</v>
      </c>
      <c r="E13" s="27" t="s">
        <v>167</v>
      </c>
    </row>
    <row r="14">
      <c r="A14" s="1" t="s">
        <v>165</v>
      </c>
      <c r="B14" s="1">
        <v>3</v>
      </c>
      <c r="C14" s="26" t="s">
        <v>1575</v>
      </c>
      <c r="D14" t="s">
        <v>167</v>
      </c>
      <c r="E14" s="27" t="s">
        <v>1576</v>
      </c>
      <c r="F14" s="28" t="s">
        <v>1485</v>
      </c>
      <c r="G14" s="29">
        <v>4</v>
      </c>
      <c r="H14" s="28">
        <v>0.0019</v>
      </c>
      <c r="I14" s="30">
        <f>ROUND(G14*H14,P4)</f>
        <v>0</v>
      </c>
      <c r="L14" s="31">
        <v>0</v>
      </c>
      <c r="M14" s="24">
        <f>ROUND(G14*L14,P4)</f>
        <v>0</v>
      </c>
      <c r="N14" s="25" t="s">
        <v>185</v>
      </c>
      <c r="O14" s="32">
        <f>M14*AA14</f>
        <v>0</v>
      </c>
      <c r="P14" s="1">
        <v>3</v>
      </c>
      <c r="AA14" s="1">
        <f>IF(P14=1,$O$3,IF(P14=2,$O$4,$O$5))</f>
        <v>0</v>
      </c>
    </row>
    <row r="15">
      <c r="A15" s="1" t="s">
        <v>171</v>
      </c>
      <c r="E15" s="27" t="s">
        <v>1576</v>
      </c>
    </row>
    <row r="16">
      <c r="A16" s="1" t="s">
        <v>172</v>
      </c>
    </row>
    <row r="17">
      <c r="A17" s="1" t="s">
        <v>173</v>
      </c>
      <c r="E17" s="27" t="s">
        <v>167</v>
      </c>
    </row>
    <row r="18" ht="25.5">
      <c r="A18" s="1" t="s">
        <v>165</v>
      </c>
      <c r="B18" s="1">
        <v>2</v>
      </c>
      <c r="C18" s="26" t="s">
        <v>1599</v>
      </c>
      <c r="D18" t="s">
        <v>167</v>
      </c>
      <c r="E18" s="27" t="s">
        <v>1600</v>
      </c>
      <c r="F18" s="28" t="s">
        <v>1485</v>
      </c>
      <c r="G18" s="29">
        <v>4</v>
      </c>
      <c r="H18" s="28">
        <v>0</v>
      </c>
      <c r="I18" s="30">
        <f>ROUND(G18*H18,P4)</f>
        <v>0</v>
      </c>
      <c r="L18" s="31">
        <v>0</v>
      </c>
      <c r="M18" s="24">
        <f>ROUND(G18*L18,P4)</f>
        <v>0</v>
      </c>
      <c r="N18" s="25" t="s">
        <v>185</v>
      </c>
      <c r="O18" s="32">
        <f>M18*AA18</f>
        <v>0</v>
      </c>
      <c r="P18" s="1">
        <v>3</v>
      </c>
      <c r="AA18" s="1">
        <f>IF(P18=1,$O$3,IF(P18=2,$O$4,$O$5))</f>
        <v>0</v>
      </c>
    </row>
    <row r="19" ht="25.5">
      <c r="A19" s="1" t="s">
        <v>171</v>
      </c>
      <c r="E19" s="27" t="s">
        <v>1600</v>
      </c>
    </row>
    <row r="20" ht="38.25">
      <c r="A20" s="1" t="s">
        <v>172</v>
      </c>
      <c r="E20" s="33" t="s">
        <v>3875</v>
      </c>
    </row>
    <row r="21">
      <c r="A21" s="1" t="s">
        <v>173</v>
      </c>
      <c r="E21" s="27" t="s">
        <v>167</v>
      </c>
    </row>
    <row r="22" ht="25.5">
      <c r="A22" s="1" t="s">
        <v>165</v>
      </c>
      <c r="B22" s="1">
        <v>4</v>
      </c>
      <c r="C22" s="26" t="s">
        <v>1604</v>
      </c>
      <c r="D22" t="s">
        <v>167</v>
      </c>
      <c r="E22" s="27" t="s">
        <v>1605</v>
      </c>
      <c r="F22" s="28" t="s">
        <v>1485</v>
      </c>
      <c r="G22" s="29">
        <v>4</v>
      </c>
      <c r="H22" s="28">
        <v>0</v>
      </c>
      <c r="I22" s="30">
        <f>ROUND(G22*H22,P4)</f>
        <v>0</v>
      </c>
      <c r="L22" s="31">
        <v>0</v>
      </c>
      <c r="M22" s="24">
        <f>ROUND(G22*L22,P4)</f>
        <v>0</v>
      </c>
      <c r="N22" s="25" t="s">
        <v>185</v>
      </c>
      <c r="O22" s="32">
        <f>M22*AA22</f>
        <v>0</v>
      </c>
      <c r="P22" s="1">
        <v>3</v>
      </c>
      <c r="AA22" s="1">
        <f>IF(P22=1,$O$3,IF(P22=2,$O$4,$O$5))</f>
        <v>0</v>
      </c>
    </row>
    <row r="23" ht="25.5">
      <c r="A23" s="1" t="s">
        <v>171</v>
      </c>
      <c r="E23" s="27" t="s">
        <v>1605</v>
      </c>
    </row>
    <row r="24">
      <c r="A24" s="1" t="s">
        <v>172</v>
      </c>
    </row>
    <row r="25">
      <c r="A25" s="1" t="s">
        <v>173</v>
      </c>
      <c r="E25" s="27" t="s">
        <v>167</v>
      </c>
    </row>
    <row r="26">
      <c r="A26" s="1" t="s">
        <v>162</v>
      </c>
      <c r="C26" s="22" t="s">
        <v>180</v>
      </c>
      <c r="E26" s="23" t="s">
        <v>181</v>
      </c>
      <c r="L26" s="24">
        <f>SUMIFS(L27:L46,A27:A46,"P")</f>
        <v>0</v>
      </c>
      <c r="M26" s="24">
        <f>SUMIFS(M27:M46,A27:A46,"P")</f>
        <v>0</v>
      </c>
      <c r="N26" s="25"/>
    </row>
    <row r="27">
      <c r="A27" s="1" t="s">
        <v>165</v>
      </c>
      <c r="B27" s="1">
        <v>8</v>
      </c>
      <c r="C27" s="26" t="s">
        <v>1643</v>
      </c>
      <c r="D27" t="s">
        <v>167</v>
      </c>
      <c r="E27" s="27" t="s">
        <v>1644</v>
      </c>
      <c r="F27" s="28" t="s">
        <v>184</v>
      </c>
      <c r="G27" s="29">
        <v>2</v>
      </c>
      <c r="H27" s="28">
        <v>0</v>
      </c>
      <c r="I27" s="30">
        <f>ROUND(G27*H27,P4)</f>
        <v>0</v>
      </c>
      <c r="L27" s="31">
        <v>0</v>
      </c>
      <c r="M27" s="24">
        <f>ROUND(G27*L27,P4)</f>
        <v>0</v>
      </c>
      <c r="N27" s="25" t="s">
        <v>170</v>
      </c>
      <c r="O27" s="32">
        <f>M27*AA27</f>
        <v>0</v>
      </c>
      <c r="P27" s="1">
        <v>3</v>
      </c>
      <c r="AA27" s="1">
        <f>IF(P27=1,$O$3,IF(P27=2,$O$4,$O$5))</f>
        <v>0</v>
      </c>
    </row>
    <row r="28">
      <c r="A28" s="1" t="s">
        <v>171</v>
      </c>
      <c r="E28" s="27" t="s">
        <v>1644</v>
      </c>
    </row>
    <row r="29">
      <c r="A29" s="1" t="s">
        <v>172</v>
      </c>
    </row>
    <row r="30">
      <c r="A30" s="1" t="s">
        <v>173</v>
      </c>
      <c r="E30" s="27" t="s">
        <v>167</v>
      </c>
    </row>
    <row r="31" ht="25.5">
      <c r="A31" s="1" t="s">
        <v>165</v>
      </c>
      <c r="B31" s="1">
        <v>5</v>
      </c>
      <c r="C31" s="26" t="s">
        <v>1645</v>
      </c>
      <c r="D31" t="s">
        <v>167</v>
      </c>
      <c r="E31" s="27" t="s">
        <v>1646</v>
      </c>
      <c r="F31" s="28" t="s">
        <v>184</v>
      </c>
      <c r="G31" s="29">
        <v>12</v>
      </c>
      <c r="H31" s="28">
        <v>0</v>
      </c>
      <c r="I31" s="30">
        <f>ROUND(G31*H31,P4)</f>
        <v>0</v>
      </c>
      <c r="L31" s="31">
        <v>0</v>
      </c>
      <c r="M31" s="24">
        <f>ROUND(G31*L31,P4)</f>
        <v>0</v>
      </c>
      <c r="N31" s="25" t="s">
        <v>185</v>
      </c>
      <c r="O31" s="32">
        <f>M31*AA31</f>
        <v>0</v>
      </c>
      <c r="P31" s="1">
        <v>3</v>
      </c>
      <c r="AA31" s="1">
        <f>IF(P31=1,$O$3,IF(P31=2,$O$4,$O$5))</f>
        <v>0</v>
      </c>
    </row>
    <row r="32" ht="25.5">
      <c r="A32" s="1" t="s">
        <v>171</v>
      </c>
      <c r="E32" s="27" t="s">
        <v>1646</v>
      </c>
    </row>
    <row r="33">
      <c r="A33" s="1" t="s">
        <v>172</v>
      </c>
    </row>
    <row r="34">
      <c r="A34" s="1" t="s">
        <v>173</v>
      </c>
      <c r="E34" s="27" t="s">
        <v>167</v>
      </c>
    </row>
    <row r="35">
      <c r="A35" s="1" t="s">
        <v>165</v>
      </c>
      <c r="B35" s="1">
        <v>7</v>
      </c>
      <c r="C35" s="26" t="s">
        <v>1647</v>
      </c>
      <c r="D35" t="s">
        <v>167</v>
      </c>
      <c r="E35" s="27" t="s">
        <v>1648</v>
      </c>
      <c r="F35" s="28" t="s">
        <v>184</v>
      </c>
      <c r="G35" s="29">
        <v>2</v>
      </c>
      <c r="H35" s="28">
        <v>0</v>
      </c>
      <c r="I35" s="30">
        <f>ROUND(G35*H35,P4)</f>
        <v>0</v>
      </c>
      <c r="L35" s="31">
        <v>0</v>
      </c>
      <c r="M35" s="24">
        <f>ROUND(G35*L35,P4)</f>
        <v>0</v>
      </c>
      <c r="N35" s="25" t="s">
        <v>170</v>
      </c>
      <c r="O35" s="32">
        <f>M35*AA35</f>
        <v>0</v>
      </c>
      <c r="P35" s="1">
        <v>3</v>
      </c>
      <c r="AA35" s="1">
        <f>IF(P35=1,$O$3,IF(P35=2,$O$4,$O$5))</f>
        <v>0</v>
      </c>
    </row>
    <row r="36">
      <c r="A36" s="1" t="s">
        <v>171</v>
      </c>
      <c r="E36" s="27" t="s">
        <v>1648</v>
      </c>
    </row>
    <row r="37">
      <c r="A37" s="1" t="s">
        <v>172</v>
      </c>
    </row>
    <row r="38">
      <c r="A38" s="1" t="s">
        <v>173</v>
      </c>
      <c r="E38" s="27" t="s">
        <v>167</v>
      </c>
    </row>
    <row r="39" ht="25.5">
      <c r="A39" s="1" t="s">
        <v>165</v>
      </c>
      <c r="B39" s="1">
        <v>6</v>
      </c>
      <c r="C39" s="26" t="s">
        <v>1649</v>
      </c>
      <c r="D39" t="s">
        <v>167</v>
      </c>
      <c r="E39" s="27" t="s">
        <v>1650</v>
      </c>
      <c r="F39" s="28" t="s">
        <v>184</v>
      </c>
      <c r="G39" s="29">
        <v>5</v>
      </c>
      <c r="H39" s="28">
        <v>0</v>
      </c>
      <c r="I39" s="30">
        <f>ROUND(G39*H39,P4)</f>
        <v>0</v>
      </c>
      <c r="L39" s="31">
        <v>0</v>
      </c>
      <c r="M39" s="24">
        <f>ROUND(G39*L39,P4)</f>
        <v>0</v>
      </c>
      <c r="N39" s="25" t="s">
        <v>185</v>
      </c>
      <c r="O39" s="32">
        <f>M39*AA39</f>
        <v>0</v>
      </c>
      <c r="P39" s="1">
        <v>3</v>
      </c>
      <c r="AA39" s="1">
        <f>IF(P39=1,$O$3,IF(P39=2,$O$4,$O$5))</f>
        <v>0</v>
      </c>
    </row>
    <row r="40" ht="25.5">
      <c r="A40" s="1" t="s">
        <v>171</v>
      </c>
      <c r="E40" s="27" t="s">
        <v>1650</v>
      </c>
    </row>
    <row r="41">
      <c r="A41" s="1" t="s">
        <v>172</v>
      </c>
    </row>
    <row r="42">
      <c r="A42" s="1" t="s">
        <v>173</v>
      </c>
      <c r="E42" s="27" t="s">
        <v>167</v>
      </c>
    </row>
    <row r="43">
      <c r="A43" s="1" t="s">
        <v>165</v>
      </c>
      <c r="B43" s="1">
        <v>9</v>
      </c>
      <c r="C43" s="26" t="s">
        <v>1651</v>
      </c>
      <c r="D43" t="s">
        <v>167</v>
      </c>
      <c r="E43" s="27" t="s">
        <v>1652</v>
      </c>
      <c r="F43" s="28" t="s">
        <v>184</v>
      </c>
      <c r="G43" s="29">
        <v>2</v>
      </c>
      <c r="H43" s="28">
        <v>0</v>
      </c>
      <c r="I43" s="30">
        <f>ROUND(G43*H43,P4)</f>
        <v>0</v>
      </c>
      <c r="L43" s="31">
        <v>0</v>
      </c>
      <c r="M43" s="24">
        <f>ROUND(G43*L43,P4)</f>
        <v>0</v>
      </c>
      <c r="N43" s="25" t="s">
        <v>170</v>
      </c>
      <c r="O43" s="32">
        <f>M43*AA43</f>
        <v>0</v>
      </c>
      <c r="P43" s="1">
        <v>3</v>
      </c>
      <c r="AA43" s="1">
        <f>IF(P43=1,$O$3,IF(P43=2,$O$4,$O$5))</f>
        <v>0</v>
      </c>
    </row>
    <row r="44">
      <c r="A44" s="1" t="s">
        <v>171</v>
      </c>
      <c r="E44" s="27" t="s">
        <v>1652</v>
      </c>
    </row>
    <row r="45">
      <c r="A45" s="1" t="s">
        <v>172</v>
      </c>
    </row>
    <row r="46">
      <c r="A46" s="1" t="s">
        <v>173</v>
      </c>
      <c r="E46" s="27" t="s">
        <v>167</v>
      </c>
    </row>
  </sheetData>
  <sheetProtection sheet="1" objects="1" scenarios="1" spinCount="100000" saltValue="9D5Mlqls8jQexJM0xPxcrqlKpnnzxGvr3FclpeNrus3KqppQxOt5pXXSI9omE6kGMF8mzUAavalcMUHz2SiRmg==" hashValue="ijs09bhcSVxqWzCzkazBhYMdpQdBt6xxx1spwNR+2uLajfpWFSYv6Ag2N4/CiwyRanHjiWpRFDs6YI0nNAZN8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COUNTIFS(L8:L82,"=0",A8:A82,"P")+COUNTIFS(L8:L82,"",A8:A82,"P")+SUM(Q8:Q82)</f>
        <v>0</v>
      </c>
    </row>
    <row r="8">
      <c r="A8" s="1" t="s">
        <v>160</v>
      </c>
      <c r="C8" s="22" t="s">
        <v>3876</v>
      </c>
      <c r="E8" s="23" t="s">
        <v>105</v>
      </c>
      <c r="L8" s="24">
        <f>L9+L30+L43+L56+L77</f>
        <v>0</v>
      </c>
      <c r="M8" s="24">
        <f>M9+M30+M43+M56+M77</f>
        <v>0</v>
      </c>
      <c r="N8" s="25"/>
    </row>
    <row r="9">
      <c r="A9" s="1" t="s">
        <v>162</v>
      </c>
      <c r="C9" s="22" t="s">
        <v>394</v>
      </c>
      <c r="E9" s="23" t="s">
        <v>421</v>
      </c>
      <c r="L9" s="24">
        <f>SUMIFS(L10:L29,A10:A29,"P")</f>
        <v>0</v>
      </c>
      <c r="M9" s="24">
        <f>SUMIFS(M10:M29,A10:A29,"P")</f>
        <v>0</v>
      </c>
      <c r="N9" s="25"/>
    </row>
    <row r="10">
      <c r="A10" s="1" t="s">
        <v>165</v>
      </c>
      <c r="B10" s="1">
        <v>1</v>
      </c>
      <c r="C10" s="26" t="s">
        <v>1654</v>
      </c>
      <c r="D10" t="s">
        <v>167</v>
      </c>
      <c r="E10" s="27" t="s">
        <v>1655</v>
      </c>
      <c r="F10" s="28" t="s">
        <v>424</v>
      </c>
      <c r="G10" s="29">
        <v>3</v>
      </c>
      <c r="H10" s="28">
        <v>0</v>
      </c>
      <c r="I10" s="30">
        <f>ROUND(G10*H10,P4)</f>
        <v>0</v>
      </c>
      <c r="L10" s="31">
        <v>0</v>
      </c>
      <c r="M10" s="24">
        <f>ROUND(G10*L10,P4)</f>
        <v>0</v>
      </c>
      <c r="N10" s="25" t="s">
        <v>185</v>
      </c>
      <c r="O10" s="32">
        <f>M10*AA10</f>
        <v>0</v>
      </c>
      <c r="P10" s="1">
        <v>3</v>
      </c>
      <c r="AA10" s="1">
        <f>IF(P10=1,$O$3,IF(P10=2,$O$4,$O$5))</f>
        <v>0</v>
      </c>
    </row>
    <row r="11">
      <c r="A11" s="1" t="s">
        <v>171</v>
      </c>
      <c r="E11" s="27" t="s">
        <v>1655</v>
      </c>
    </row>
    <row r="12">
      <c r="A12" s="1" t="s">
        <v>172</v>
      </c>
    </row>
    <row r="13">
      <c r="A13" s="1" t="s">
        <v>173</v>
      </c>
      <c r="E13" s="27" t="s">
        <v>167</v>
      </c>
    </row>
    <row r="14">
      <c r="A14" s="1" t="s">
        <v>165</v>
      </c>
      <c r="B14" s="1">
        <v>2</v>
      </c>
      <c r="C14" s="26" t="s">
        <v>425</v>
      </c>
      <c r="D14" t="s">
        <v>167</v>
      </c>
      <c r="E14" s="27" t="s">
        <v>1670</v>
      </c>
      <c r="F14" s="28" t="s">
        <v>424</v>
      </c>
      <c r="G14" s="29">
        <v>1.756</v>
      </c>
      <c r="H14" s="28">
        <v>0</v>
      </c>
      <c r="I14" s="30">
        <f>ROUND(G14*H14,P4)</f>
        <v>0</v>
      </c>
      <c r="L14" s="31">
        <v>0</v>
      </c>
      <c r="M14" s="24">
        <f>ROUND(G14*L14,P4)</f>
        <v>0</v>
      </c>
      <c r="N14" s="25" t="s">
        <v>185</v>
      </c>
      <c r="O14" s="32">
        <f>M14*AA14</f>
        <v>0</v>
      </c>
      <c r="P14" s="1">
        <v>3</v>
      </c>
      <c r="AA14" s="1">
        <f>IF(P14=1,$O$3,IF(P14=2,$O$4,$O$5))</f>
        <v>0</v>
      </c>
    </row>
    <row r="15">
      <c r="A15" s="1" t="s">
        <v>171</v>
      </c>
      <c r="E15" s="27" t="s">
        <v>1670</v>
      </c>
    </row>
    <row r="16">
      <c r="A16" s="1" t="s">
        <v>172</v>
      </c>
    </row>
    <row r="17">
      <c r="A17" s="1" t="s">
        <v>173</v>
      </c>
      <c r="E17" s="27" t="s">
        <v>167</v>
      </c>
    </row>
    <row r="18">
      <c r="A18" s="1" t="s">
        <v>165</v>
      </c>
      <c r="B18" s="1">
        <v>3</v>
      </c>
      <c r="C18" s="26" t="s">
        <v>427</v>
      </c>
      <c r="D18" t="s">
        <v>167</v>
      </c>
      <c r="E18" s="27" t="s">
        <v>1671</v>
      </c>
      <c r="F18" s="28" t="s">
        <v>424</v>
      </c>
      <c r="G18" s="29">
        <v>3.5299999999999998</v>
      </c>
      <c r="H18" s="28">
        <v>0</v>
      </c>
      <c r="I18" s="30">
        <f>ROUND(G18*H18,P4)</f>
        <v>0</v>
      </c>
      <c r="L18" s="31">
        <v>0</v>
      </c>
      <c r="M18" s="24">
        <f>ROUND(G18*L18,P4)</f>
        <v>0</v>
      </c>
      <c r="N18" s="25" t="s">
        <v>185</v>
      </c>
      <c r="O18" s="32">
        <f>M18*AA18</f>
        <v>0</v>
      </c>
      <c r="P18" s="1">
        <v>3</v>
      </c>
      <c r="AA18" s="1">
        <f>IF(P18=1,$O$3,IF(P18=2,$O$4,$O$5))</f>
        <v>0</v>
      </c>
    </row>
    <row r="19">
      <c r="A19" s="1" t="s">
        <v>171</v>
      </c>
      <c r="E19" s="27" t="s">
        <v>1671</v>
      </c>
    </row>
    <row r="20">
      <c r="A20" s="1" t="s">
        <v>172</v>
      </c>
    </row>
    <row r="21">
      <c r="A21" s="1" t="s">
        <v>173</v>
      </c>
      <c r="E21" s="27" t="s">
        <v>167</v>
      </c>
    </row>
    <row r="22">
      <c r="A22" s="1" t="s">
        <v>165</v>
      </c>
      <c r="B22" s="1">
        <v>4</v>
      </c>
      <c r="C22" s="26" t="s">
        <v>1672</v>
      </c>
      <c r="D22" t="s">
        <v>167</v>
      </c>
      <c r="E22" s="27" t="s">
        <v>3877</v>
      </c>
      <c r="F22" s="28" t="s">
        <v>432</v>
      </c>
      <c r="G22" s="29">
        <v>3.5299999999999998</v>
      </c>
      <c r="H22" s="28">
        <v>0</v>
      </c>
      <c r="I22" s="30">
        <f>ROUND(G22*H22,P4)</f>
        <v>0</v>
      </c>
      <c r="L22" s="31">
        <v>0</v>
      </c>
      <c r="M22" s="24">
        <f>ROUND(G22*L22,P4)</f>
        <v>0</v>
      </c>
      <c r="N22" s="25" t="s">
        <v>185</v>
      </c>
      <c r="O22" s="32">
        <f>M22*AA22</f>
        <v>0</v>
      </c>
      <c r="P22" s="1">
        <v>3</v>
      </c>
      <c r="AA22" s="1">
        <f>IF(P22=1,$O$3,IF(P22=2,$O$4,$O$5))</f>
        <v>0</v>
      </c>
    </row>
    <row r="23">
      <c r="A23" s="1" t="s">
        <v>171</v>
      </c>
      <c r="E23" s="27" t="s">
        <v>3877</v>
      </c>
    </row>
    <row r="24">
      <c r="A24" s="1" t="s">
        <v>172</v>
      </c>
    </row>
    <row r="25">
      <c r="A25" s="1" t="s">
        <v>173</v>
      </c>
      <c r="E25" s="27" t="s">
        <v>167</v>
      </c>
    </row>
    <row r="26">
      <c r="A26" s="1" t="s">
        <v>165</v>
      </c>
      <c r="B26" s="1">
        <v>5</v>
      </c>
      <c r="C26" s="26" t="s">
        <v>1674</v>
      </c>
      <c r="D26" t="s">
        <v>167</v>
      </c>
      <c r="E26" s="27" t="s">
        <v>3878</v>
      </c>
      <c r="F26" s="28" t="s">
        <v>432</v>
      </c>
      <c r="G26" s="29">
        <v>1.756</v>
      </c>
      <c r="H26" s="28">
        <v>0</v>
      </c>
      <c r="I26" s="30">
        <f>ROUND(G26*H26,P4)</f>
        <v>0</v>
      </c>
      <c r="L26" s="31">
        <v>0</v>
      </c>
      <c r="M26" s="24">
        <f>ROUND(G26*L26,P4)</f>
        <v>0</v>
      </c>
      <c r="N26" s="25" t="s">
        <v>185</v>
      </c>
      <c r="O26" s="32">
        <f>M26*AA26</f>
        <v>0</v>
      </c>
      <c r="P26" s="1">
        <v>3</v>
      </c>
      <c r="AA26" s="1">
        <f>IF(P26=1,$O$3,IF(P26=2,$O$4,$O$5))</f>
        <v>0</v>
      </c>
    </row>
    <row r="27">
      <c r="A27" s="1" t="s">
        <v>171</v>
      </c>
      <c r="E27" s="27" t="s">
        <v>3878</v>
      </c>
    </row>
    <row r="28">
      <c r="A28" s="1" t="s">
        <v>172</v>
      </c>
    </row>
    <row r="29">
      <c r="A29" s="1" t="s">
        <v>173</v>
      </c>
      <c r="E29" s="27" t="s">
        <v>167</v>
      </c>
    </row>
    <row r="30">
      <c r="A30" s="1" t="s">
        <v>162</v>
      </c>
      <c r="C30" s="22" t="s">
        <v>433</v>
      </c>
      <c r="E30" s="23" t="s">
        <v>434</v>
      </c>
      <c r="L30" s="24">
        <f>SUMIFS(L31:L42,A31:A42,"P")</f>
        <v>0</v>
      </c>
      <c r="M30" s="24">
        <f>SUMIFS(M31:M42,A31:A42,"P")</f>
        <v>0</v>
      </c>
      <c r="N30" s="25"/>
    </row>
    <row r="31">
      <c r="A31" s="1" t="s">
        <v>165</v>
      </c>
      <c r="B31" s="1">
        <v>6</v>
      </c>
      <c r="C31" s="26" t="s">
        <v>437</v>
      </c>
      <c r="D31" t="s">
        <v>167</v>
      </c>
      <c r="E31" s="27" t="s">
        <v>1676</v>
      </c>
      <c r="F31" s="28" t="s">
        <v>424</v>
      </c>
      <c r="G31" s="29">
        <v>0.78500000000000003</v>
      </c>
      <c r="H31" s="28">
        <v>0</v>
      </c>
      <c r="I31" s="30">
        <f>ROUND(G31*H31,P4)</f>
        <v>0</v>
      </c>
      <c r="L31" s="31">
        <v>0</v>
      </c>
      <c r="M31" s="24">
        <f>ROUND(G31*L31,P4)</f>
        <v>0</v>
      </c>
      <c r="N31" s="25" t="s">
        <v>185</v>
      </c>
      <c r="O31" s="32">
        <f>M31*AA31</f>
        <v>0</v>
      </c>
      <c r="P31" s="1">
        <v>3</v>
      </c>
      <c r="AA31" s="1">
        <f>IF(P31=1,$O$3,IF(P31=2,$O$4,$O$5))</f>
        <v>0</v>
      </c>
    </row>
    <row r="32">
      <c r="A32" s="1" t="s">
        <v>171</v>
      </c>
      <c r="E32" s="27" t="s">
        <v>1676</v>
      </c>
    </row>
    <row r="33">
      <c r="A33" s="1" t="s">
        <v>172</v>
      </c>
    </row>
    <row r="34">
      <c r="A34" s="1" t="s">
        <v>173</v>
      </c>
      <c r="E34" s="27" t="s">
        <v>167</v>
      </c>
    </row>
    <row r="35">
      <c r="A35" s="1" t="s">
        <v>165</v>
      </c>
      <c r="B35" s="1">
        <v>7</v>
      </c>
      <c r="C35" s="26" t="s">
        <v>1677</v>
      </c>
      <c r="D35" t="s">
        <v>167</v>
      </c>
      <c r="E35" s="27" t="s">
        <v>1678</v>
      </c>
      <c r="F35" s="28" t="s">
        <v>424</v>
      </c>
      <c r="G35" s="29">
        <v>0.14999999999999999</v>
      </c>
      <c r="H35" s="28">
        <v>0</v>
      </c>
      <c r="I35" s="30">
        <f>ROUND(G35*H35,P4)</f>
        <v>0</v>
      </c>
      <c r="L35" s="31">
        <v>0</v>
      </c>
      <c r="M35" s="24">
        <f>ROUND(G35*L35,P4)</f>
        <v>0</v>
      </c>
      <c r="N35" s="25" t="s">
        <v>185</v>
      </c>
      <c r="O35" s="32">
        <f>M35*AA35</f>
        <v>0</v>
      </c>
      <c r="P35" s="1">
        <v>3</v>
      </c>
      <c r="AA35" s="1">
        <f>IF(P35=1,$O$3,IF(P35=2,$O$4,$O$5))</f>
        <v>0</v>
      </c>
    </row>
    <row r="36">
      <c r="A36" s="1" t="s">
        <v>171</v>
      </c>
      <c r="E36" s="27" t="s">
        <v>1678</v>
      </c>
    </row>
    <row r="37">
      <c r="A37" s="1" t="s">
        <v>172</v>
      </c>
    </row>
    <row r="38">
      <c r="A38" s="1" t="s">
        <v>173</v>
      </c>
      <c r="E38" s="27" t="s">
        <v>167</v>
      </c>
    </row>
    <row r="39">
      <c r="A39" s="1" t="s">
        <v>165</v>
      </c>
      <c r="B39" s="1">
        <v>8</v>
      </c>
      <c r="C39" s="26" t="s">
        <v>1679</v>
      </c>
      <c r="D39" t="s">
        <v>167</v>
      </c>
      <c r="E39" s="27" t="s">
        <v>1680</v>
      </c>
      <c r="F39" s="28" t="s">
        <v>447</v>
      </c>
      <c r="G39" s="29">
        <v>1.2</v>
      </c>
      <c r="H39" s="28">
        <v>0</v>
      </c>
      <c r="I39" s="30">
        <f>ROUND(G39*H39,P4)</f>
        <v>0</v>
      </c>
      <c r="L39" s="31">
        <v>0</v>
      </c>
      <c r="M39" s="24">
        <f>ROUND(G39*L39,P4)</f>
        <v>0</v>
      </c>
      <c r="N39" s="25" t="s">
        <v>185</v>
      </c>
      <c r="O39" s="32">
        <f>M39*AA39</f>
        <v>0</v>
      </c>
      <c r="P39" s="1">
        <v>3</v>
      </c>
      <c r="AA39" s="1">
        <f>IF(P39=1,$O$3,IF(P39=2,$O$4,$O$5))</f>
        <v>0</v>
      </c>
    </row>
    <row r="40">
      <c r="A40" s="1" t="s">
        <v>171</v>
      </c>
      <c r="E40" s="27" t="s">
        <v>1680</v>
      </c>
    </row>
    <row r="41">
      <c r="A41" s="1" t="s">
        <v>172</v>
      </c>
    </row>
    <row r="42">
      <c r="A42" s="1" t="s">
        <v>173</v>
      </c>
      <c r="E42" s="27" t="s">
        <v>167</v>
      </c>
    </row>
    <row r="43">
      <c r="A43" s="1" t="s">
        <v>162</v>
      </c>
      <c r="C43" s="22" t="s">
        <v>1681</v>
      </c>
      <c r="E43" s="23" t="s">
        <v>1682</v>
      </c>
      <c r="L43" s="24">
        <f>SUMIFS(L44:L55,A44:A55,"P")</f>
        <v>0</v>
      </c>
      <c r="M43" s="24">
        <f>SUMIFS(M44:M55,A44:A55,"P")</f>
        <v>0</v>
      </c>
      <c r="N43" s="25"/>
    </row>
    <row r="44">
      <c r="A44" s="1" t="s">
        <v>165</v>
      </c>
      <c r="B44" s="1">
        <v>15</v>
      </c>
      <c r="C44" s="26" t="s">
        <v>3180</v>
      </c>
      <c r="D44" t="s">
        <v>167</v>
      </c>
      <c r="E44" s="27" t="s">
        <v>3879</v>
      </c>
      <c r="F44" s="28" t="s">
        <v>201</v>
      </c>
      <c r="G44" s="29">
        <v>2</v>
      </c>
      <c r="H44" s="28">
        <v>0</v>
      </c>
      <c r="I44" s="30">
        <f>ROUND(G44*H44,P4)</f>
        <v>0</v>
      </c>
      <c r="L44" s="31">
        <v>0</v>
      </c>
      <c r="M44" s="24">
        <f>ROUND(G44*L44,P4)</f>
        <v>0</v>
      </c>
      <c r="N44" s="25" t="s">
        <v>185</v>
      </c>
      <c r="O44" s="32">
        <f>M44*AA44</f>
        <v>0</v>
      </c>
      <c r="P44" s="1">
        <v>3</v>
      </c>
      <c r="AA44" s="1">
        <f>IF(P44=1,$O$3,IF(P44=2,$O$4,$O$5))</f>
        <v>0</v>
      </c>
    </row>
    <row r="45">
      <c r="A45" s="1" t="s">
        <v>171</v>
      </c>
      <c r="E45" s="27" t="s">
        <v>3879</v>
      </c>
    </row>
    <row r="46">
      <c r="A46" s="1" t="s">
        <v>172</v>
      </c>
    </row>
    <row r="47">
      <c r="A47" s="1" t="s">
        <v>173</v>
      </c>
      <c r="E47" s="27" t="s">
        <v>167</v>
      </c>
    </row>
    <row r="48">
      <c r="A48" s="1" t="s">
        <v>165</v>
      </c>
      <c r="B48" s="1">
        <v>16</v>
      </c>
      <c r="C48" s="26" t="s">
        <v>1697</v>
      </c>
      <c r="D48" t="s">
        <v>167</v>
      </c>
      <c r="E48" s="27" t="s">
        <v>1698</v>
      </c>
      <c r="F48" s="28" t="s">
        <v>192</v>
      </c>
      <c r="G48" s="29">
        <v>2</v>
      </c>
      <c r="H48" s="28">
        <v>0</v>
      </c>
      <c r="I48" s="30">
        <f>ROUND(G48*H48,P4)</f>
        <v>0</v>
      </c>
      <c r="L48" s="31">
        <v>0</v>
      </c>
      <c r="M48" s="24">
        <f>ROUND(G48*L48,P4)</f>
        <v>0</v>
      </c>
      <c r="N48" s="25" t="s">
        <v>185</v>
      </c>
      <c r="O48" s="32">
        <f>M48*AA48</f>
        <v>0</v>
      </c>
      <c r="P48" s="1">
        <v>3</v>
      </c>
      <c r="AA48" s="1">
        <f>IF(P48=1,$O$3,IF(P48=2,$O$4,$O$5))</f>
        <v>0</v>
      </c>
    </row>
    <row r="49">
      <c r="A49" s="1" t="s">
        <v>171</v>
      </c>
      <c r="E49" s="27" t="s">
        <v>1698</v>
      </c>
    </row>
    <row r="50">
      <c r="A50" s="1" t="s">
        <v>172</v>
      </c>
    </row>
    <row r="51">
      <c r="A51" s="1" t="s">
        <v>173</v>
      </c>
      <c r="E51" s="27" t="s">
        <v>167</v>
      </c>
    </row>
    <row r="52">
      <c r="A52" s="1" t="s">
        <v>165</v>
      </c>
      <c r="B52" s="1">
        <v>17</v>
      </c>
      <c r="C52" s="26" t="s">
        <v>1699</v>
      </c>
      <c r="D52" t="s">
        <v>167</v>
      </c>
      <c r="E52" s="27" t="s">
        <v>1700</v>
      </c>
      <c r="F52" s="28" t="s">
        <v>485</v>
      </c>
      <c r="G52" s="29">
        <v>49.597999999999999</v>
      </c>
      <c r="H52" s="28">
        <v>0</v>
      </c>
      <c r="I52" s="30">
        <f>ROUND(G52*H52,P4)</f>
        <v>0</v>
      </c>
      <c r="L52" s="31">
        <v>0</v>
      </c>
      <c r="M52" s="24">
        <f>ROUND(G52*L52,P4)</f>
        <v>0</v>
      </c>
      <c r="N52" s="25" t="s">
        <v>185</v>
      </c>
      <c r="O52" s="32">
        <f>M52*AA52</f>
        <v>0</v>
      </c>
      <c r="P52" s="1">
        <v>3</v>
      </c>
      <c r="AA52" s="1">
        <f>IF(P52=1,$O$3,IF(P52=2,$O$4,$O$5))</f>
        <v>0</v>
      </c>
    </row>
    <row r="53">
      <c r="A53" s="1" t="s">
        <v>171</v>
      </c>
      <c r="E53" s="27" t="s">
        <v>1700</v>
      </c>
    </row>
    <row r="54">
      <c r="A54" s="1" t="s">
        <v>172</v>
      </c>
    </row>
    <row r="55">
      <c r="A55" s="1" t="s">
        <v>173</v>
      </c>
      <c r="E55" s="27" t="s">
        <v>167</v>
      </c>
    </row>
    <row r="56">
      <c r="A56" s="1" t="s">
        <v>162</v>
      </c>
      <c r="C56" s="22" t="s">
        <v>493</v>
      </c>
      <c r="E56" s="23" t="s">
        <v>494</v>
      </c>
      <c r="L56" s="24">
        <f>SUMIFS(L57:L76,A57:A76,"P")</f>
        <v>0</v>
      </c>
      <c r="M56" s="24">
        <f>SUMIFS(M57:M76,A57:A76,"P")</f>
        <v>0</v>
      </c>
      <c r="N56" s="25"/>
    </row>
    <row r="57">
      <c r="A57" s="1" t="s">
        <v>165</v>
      </c>
      <c r="B57" s="1">
        <v>9</v>
      </c>
      <c r="C57" s="26" t="s">
        <v>1738</v>
      </c>
      <c r="D57" t="s">
        <v>167</v>
      </c>
      <c r="E57" s="27" t="s">
        <v>1739</v>
      </c>
      <c r="F57" s="28" t="s">
        <v>192</v>
      </c>
      <c r="G57" s="29">
        <v>1</v>
      </c>
      <c r="H57" s="28">
        <v>0</v>
      </c>
      <c r="I57" s="30">
        <f>ROUND(G57*H57,P4)</f>
        <v>0</v>
      </c>
      <c r="L57" s="31">
        <v>0</v>
      </c>
      <c r="M57" s="24">
        <f>ROUND(G57*L57,P4)</f>
        <v>0</v>
      </c>
      <c r="N57" s="25" t="s">
        <v>185</v>
      </c>
      <c r="O57" s="32">
        <f>M57*AA57</f>
        <v>0</v>
      </c>
      <c r="P57" s="1">
        <v>3</v>
      </c>
      <c r="AA57" s="1">
        <f>IF(P57=1,$O$3,IF(P57=2,$O$4,$O$5))</f>
        <v>0</v>
      </c>
    </row>
    <row r="58">
      <c r="A58" s="1" t="s">
        <v>171</v>
      </c>
      <c r="E58" s="27" t="s">
        <v>1739</v>
      </c>
    </row>
    <row r="59">
      <c r="A59" s="1" t="s">
        <v>172</v>
      </c>
    </row>
    <row r="60">
      <c r="A60" s="1" t="s">
        <v>173</v>
      </c>
      <c r="E60" s="27" t="s">
        <v>167</v>
      </c>
    </row>
    <row r="61">
      <c r="A61" s="1" t="s">
        <v>165</v>
      </c>
      <c r="B61" s="1">
        <v>10</v>
      </c>
      <c r="C61" s="26" t="s">
        <v>3880</v>
      </c>
      <c r="D61" t="s">
        <v>167</v>
      </c>
      <c r="E61" s="27" t="s">
        <v>3881</v>
      </c>
      <c r="F61" s="28" t="s">
        <v>192</v>
      </c>
      <c r="G61" s="29">
        <v>8</v>
      </c>
      <c r="H61" s="28">
        <v>0</v>
      </c>
      <c r="I61" s="30">
        <f>ROUND(G61*H61,P4)</f>
        <v>0</v>
      </c>
      <c r="L61" s="31">
        <v>0</v>
      </c>
      <c r="M61" s="24">
        <f>ROUND(G61*L61,P4)</f>
        <v>0</v>
      </c>
      <c r="N61" s="25" t="s">
        <v>185</v>
      </c>
      <c r="O61" s="32">
        <f>M61*AA61</f>
        <v>0</v>
      </c>
      <c r="P61" s="1">
        <v>3</v>
      </c>
      <c r="AA61" s="1">
        <f>IF(P61=1,$O$3,IF(P61=2,$O$4,$O$5))</f>
        <v>0</v>
      </c>
    </row>
    <row r="62">
      <c r="A62" s="1" t="s">
        <v>171</v>
      </c>
      <c r="E62" s="27" t="s">
        <v>3881</v>
      </c>
    </row>
    <row r="63">
      <c r="A63" s="1" t="s">
        <v>172</v>
      </c>
    </row>
    <row r="64">
      <c r="A64" s="1" t="s">
        <v>173</v>
      </c>
      <c r="E64" s="27" t="s">
        <v>167</v>
      </c>
    </row>
    <row r="65">
      <c r="A65" s="1" t="s">
        <v>165</v>
      </c>
      <c r="B65" s="1">
        <v>11</v>
      </c>
      <c r="C65" s="26" t="s">
        <v>3882</v>
      </c>
      <c r="D65" t="s">
        <v>167</v>
      </c>
      <c r="E65" s="27" t="s">
        <v>3883</v>
      </c>
      <c r="F65" s="28" t="s">
        <v>192</v>
      </c>
      <c r="G65" s="29">
        <v>1</v>
      </c>
      <c r="H65" s="28">
        <v>0</v>
      </c>
      <c r="I65" s="30">
        <f>ROUND(G65*H65,P4)</f>
        <v>0</v>
      </c>
      <c r="L65" s="31">
        <v>0</v>
      </c>
      <c r="M65" s="24">
        <f>ROUND(G65*L65,P4)</f>
        <v>0</v>
      </c>
      <c r="N65" s="25" t="s">
        <v>185</v>
      </c>
      <c r="O65" s="32">
        <f>M65*AA65</f>
        <v>0</v>
      </c>
      <c r="P65" s="1">
        <v>3</v>
      </c>
      <c r="AA65" s="1">
        <f>IF(P65=1,$O$3,IF(P65=2,$O$4,$O$5))</f>
        <v>0</v>
      </c>
    </row>
    <row r="66">
      <c r="A66" s="1" t="s">
        <v>171</v>
      </c>
      <c r="E66" s="27" t="s">
        <v>3883</v>
      </c>
    </row>
    <row r="67">
      <c r="A67" s="1" t="s">
        <v>172</v>
      </c>
    </row>
    <row r="68">
      <c r="A68" s="1" t="s">
        <v>173</v>
      </c>
      <c r="E68" s="27" t="s">
        <v>167</v>
      </c>
    </row>
    <row r="69">
      <c r="A69" s="1" t="s">
        <v>165</v>
      </c>
      <c r="B69" s="1">
        <v>12</v>
      </c>
      <c r="C69" s="26" t="s">
        <v>3884</v>
      </c>
      <c r="D69" t="s">
        <v>167</v>
      </c>
      <c r="E69" s="27" t="s">
        <v>3885</v>
      </c>
      <c r="F69" s="28" t="s">
        <v>201</v>
      </c>
      <c r="G69" s="29">
        <v>1</v>
      </c>
      <c r="H69" s="28">
        <v>0</v>
      </c>
      <c r="I69" s="30">
        <f>ROUND(G69*H69,P4)</f>
        <v>0</v>
      </c>
      <c r="L69" s="31">
        <v>0</v>
      </c>
      <c r="M69" s="24">
        <f>ROUND(G69*L69,P4)</f>
        <v>0</v>
      </c>
      <c r="N69" s="25" t="s">
        <v>185</v>
      </c>
      <c r="O69" s="32">
        <f>M69*AA69</f>
        <v>0</v>
      </c>
      <c r="P69" s="1">
        <v>3</v>
      </c>
      <c r="AA69" s="1">
        <f>IF(P69=1,$O$3,IF(P69=2,$O$4,$O$5))</f>
        <v>0</v>
      </c>
    </row>
    <row r="70">
      <c r="A70" s="1" t="s">
        <v>171</v>
      </c>
      <c r="E70" s="27" t="s">
        <v>3885</v>
      </c>
    </row>
    <row r="71">
      <c r="A71" s="1" t="s">
        <v>172</v>
      </c>
    </row>
    <row r="72">
      <c r="A72" s="1" t="s">
        <v>173</v>
      </c>
      <c r="E72" s="27" t="s">
        <v>167</v>
      </c>
    </row>
    <row r="73">
      <c r="A73" s="1" t="s">
        <v>165</v>
      </c>
      <c r="B73" s="1">
        <v>13</v>
      </c>
      <c r="C73" s="26" t="s">
        <v>1744</v>
      </c>
      <c r="D73" t="s">
        <v>167</v>
      </c>
      <c r="E73" s="27" t="s">
        <v>1745</v>
      </c>
      <c r="F73" s="28" t="s">
        <v>192</v>
      </c>
      <c r="G73" s="29">
        <v>8</v>
      </c>
      <c r="H73" s="28">
        <v>0</v>
      </c>
      <c r="I73" s="30">
        <f>ROUND(G73*H73,P4)</f>
        <v>0</v>
      </c>
      <c r="L73" s="31">
        <v>0</v>
      </c>
      <c r="M73" s="24">
        <f>ROUND(G73*L73,P4)</f>
        <v>0</v>
      </c>
      <c r="N73" s="25" t="s">
        <v>185</v>
      </c>
      <c r="O73" s="32">
        <f>M73*AA73</f>
        <v>0</v>
      </c>
      <c r="P73" s="1">
        <v>3</v>
      </c>
      <c r="AA73" s="1">
        <f>IF(P73=1,$O$3,IF(P73=2,$O$4,$O$5))</f>
        <v>0</v>
      </c>
    </row>
    <row r="74">
      <c r="A74" s="1" t="s">
        <v>171</v>
      </c>
      <c r="E74" s="27" t="s">
        <v>1745</v>
      </c>
    </row>
    <row r="75">
      <c r="A75" s="1" t="s">
        <v>172</v>
      </c>
    </row>
    <row r="76">
      <c r="A76" s="1" t="s">
        <v>173</v>
      </c>
      <c r="E76" s="27" t="s">
        <v>167</v>
      </c>
    </row>
    <row r="77">
      <c r="A77" s="1" t="s">
        <v>162</v>
      </c>
      <c r="C77" s="22" t="s">
        <v>499</v>
      </c>
      <c r="E77" s="23" t="s">
        <v>500</v>
      </c>
      <c r="L77" s="24">
        <f>SUMIFS(L78:L81,A78:A81,"P")</f>
        <v>0</v>
      </c>
      <c r="M77" s="24">
        <f>SUMIFS(M78:M81,A78:A81,"P")</f>
        <v>0</v>
      </c>
      <c r="N77" s="25"/>
    </row>
    <row r="78">
      <c r="A78" s="1" t="s">
        <v>165</v>
      </c>
      <c r="B78" s="1">
        <v>14</v>
      </c>
      <c r="C78" s="26" t="s">
        <v>1754</v>
      </c>
      <c r="D78" t="s">
        <v>167</v>
      </c>
      <c r="E78" s="27" t="s">
        <v>1755</v>
      </c>
      <c r="F78" s="28" t="s">
        <v>432</v>
      </c>
      <c r="G78" s="29">
        <v>66.507000000000005</v>
      </c>
      <c r="H78" s="28">
        <v>0</v>
      </c>
      <c r="I78" s="30">
        <f>ROUND(G78*H78,P4)</f>
        <v>0</v>
      </c>
      <c r="L78" s="31">
        <v>0</v>
      </c>
      <c r="M78" s="24">
        <f>ROUND(G78*L78,P4)</f>
        <v>0</v>
      </c>
      <c r="N78" s="25" t="s">
        <v>185</v>
      </c>
      <c r="O78" s="32">
        <f>M78*AA78</f>
        <v>0</v>
      </c>
      <c r="P78" s="1">
        <v>3</v>
      </c>
      <c r="AA78" s="1">
        <f>IF(P78=1,$O$3,IF(P78=2,$O$4,$O$5))</f>
        <v>0</v>
      </c>
    </row>
    <row r="79">
      <c r="A79" s="1" t="s">
        <v>171</v>
      </c>
      <c r="E79" s="27" t="s">
        <v>1755</v>
      </c>
    </row>
    <row r="80">
      <c r="A80" s="1" t="s">
        <v>172</v>
      </c>
    </row>
    <row r="81">
      <c r="A81" s="1" t="s">
        <v>173</v>
      </c>
      <c r="E81" s="27" t="s">
        <v>167</v>
      </c>
    </row>
  </sheetData>
  <sheetProtection sheet="1" objects="1" scenarios="1" spinCount="100000" saltValue="YPhI9vgTej/9h5qAlFGOPF4PVRMNFiYWmN2HUjDff5FXEAT0HK7s/oI1PoM/2VvHkFKLZCRA0myRr16NK+Sz8A==" hashValue="0c1nc5JaGS4RoS3VDwXxzVl1O+9+7zRPQzjkzvWeMSWJYfUZFV0g45lL3p9i1Bg4oru9PtQh8X1ZHIOjrNDqa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COUNTIFS(L8:L162,"=0",A8:A162,"P")+COUNTIFS(L8:L162,"",A8:A162,"P")+SUM(Q8:Q162)</f>
        <v>0</v>
      </c>
    </row>
    <row r="8">
      <c r="A8" s="1" t="s">
        <v>160</v>
      </c>
      <c r="C8" s="22" t="s">
        <v>3886</v>
      </c>
      <c r="E8" s="23" t="s">
        <v>107</v>
      </c>
      <c r="L8" s="24">
        <f>L9</f>
        <v>0</v>
      </c>
      <c r="M8" s="24">
        <f>M9</f>
        <v>0</v>
      </c>
      <c r="N8" s="25"/>
    </row>
    <row r="9">
      <c r="A9" s="1" t="s">
        <v>162</v>
      </c>
      <c r="C9" s="22" t="s">
        <v>1963</v>
      </c>
      <c r="E9" s="23" t="s">
        <v>1964</v>
      </c>
      <c r="L9" s="24">
        <f>SUMIFS(L10:L161,A10:A161,"P")</f>
        <v>0</v>
      </c>
      <c r="M9" s="24">
        <f>SUMIFS(M10:M161,A10:A161,"P")</f>
        <v>0</v>
      </c>
      <c r="N9" s="25"/>
    </row>
    <row r="10">
      <c r="A10" s="1" t="s">
        <v>165</v>
      </c>
      <c r="B10" s="1">
        <v>35</v>
      </c>
      <c r="C10" s="26" t="s">
        <v>1965</v>
      </c>
      <c r="D10" t="s">
        <v>167</v>
      </c>
      <c r="E10" s="27" t="s">
        <v>1966</v>
      </c>
      <c r="F10" s="28" t="s">
        <v>184</v>
      </c>
      <c r="G10" s="29">
        <v>8</v>
      </c>
      <c r="H10" s="28">
        <v>0</v>
      </c>
      <c r="I10" s="30">
        <f>ROUND(G10*H10,P4)</f>
        <v>0</v>
      </c>
      <c r="L10" s="31">
        <v>0</v>
      </c>
      <c r="M10" s="24">
        <f>ROUND(G10*L10,P4)</f>
        <v>0</v>
      </c>
      <c r="N10" s="25" t="s">
        <v>170</v>
      </c>
      <c r="O10" s="32">
        <f>M10*AA10</f>
        <v>0</v>
      </c>
      <c r="P10" s="1">
        <v>3</v>
      </c>
      <c r="AA10" s="1">
        <f>IF(P10=1,$O$3,IF(P10=2,$O$4,$O$5))</f>
        <v>0</v>
      </c>
    </row>
    <row r="11">
      <c r="A11" s="1" t="s">
        <v>171</v>
      </c>
      <c r="E11" s="27" t="s">
        <v>1966</v>
      </c>
    </row>
    <row r="12">
      <c r="A12" s="1" t="s">
        <v>172</v>
      </c>
    </row>
    <row r="13">
      <c r="A13" s="1" t="s">
        <v>173</v>
      </c>
      <c r="E13" s="27" t="s">
        <v>167</v>
      </c>
    </row>
    <row r="14">
      <c r="A14" s="1" t="s">
        <v>165</v>
      </c>
      <c r="B14" s="1">
        <v>36</v>
      </c>
      <c r="C14" s="26" t="s">
        <v>1967</v>
      </c>
      <c r="D14" t="s">
        <v>167</v>
      </c>
      <c r="E14" s="27" t="s">
        <v>1968</v>
      </c>
      <c r="F14" s="28" t="s">
        <v>184</v>
      </c>
      <c r="G14" s="29">
        <v>32</v>
      </c>
      <c r="H14" s="28">
        <v>0</v>
      </c>
      <c r="I14" s="30">
        <f>ROUND(G14*H14,P4)</f>
        <v>0</v>
      </c>
      <c r="L14" s="31">
        <v>0</v>
      </c>
      <c r="M14" s="24">
        <f>ROUND(G14*L14,P4)</f>
        <v>0</v>
      </c>
      <c r="N14" s="25" t="s">
        <v>170</v>
      </c>
      <c r="O14" s="32">
        <f>M14*AA14</f>
        <v>0</v>
      </c>
      <c r="P14" s="1">
        <v>3</v>
      </c>
      <c r="AA14" s="1">
        <f>IF(P14=1,$O$3,IF(P14=2,$O$4,$O$5))</f>
        <v>0</v>
      </c>
    </row>
    <row r="15">
      <c r="A15" s="1" t="s">
        <v>171</v>
      </c>
      <c r="E15" s="27" t="s">
        <v>1968</v>
      </c>
    </row>
    <row r="16">
      <c r="A16" s="1" t="s">
        <v>172</v>
      </c>
    </row>
    <row r="17">
      <c r="A17" s="1" t="s">
        <v>173</v>
      </c>
      <c r="E17" s="27" t="s">
        <v>167</v>
      </c>
    </row>
    <row r="18">
      <c r="A18" s="1" t="s">
        <v>165</v>
      </c>
      <c r="B18" s="1">
        <v>37</v>
      </c>
      <c r="C18" s="26" t="s">
        <v>1969</v>
      </c>
      <c r="D18" t="s">
        <v>167</v>
      </c>
      <c r="E18" s="27" t="s">
        <v>1970</v>
      </c>
      <c r="F18" s="28" t="s">
        <v>201</v>
      </c>
      <c r="G18" s="29">
        <v>1</v>
      </c>
      <c r="H18" s="28">
        <v>0</v>
      </c>
      <c r="I18" s="30">
        <f>ROUND(G18*H18,P4)</f>
        <v>0</v>
      </c>
      <c r="L18" s="31">
        <v>0</v>
      </c>
      <c r="M18" s="24">
        <f>ROUND(G18*L18,P4)</f>
        <v>0</v>
      </c>
      <c r="N18" s="25" t="s">
        <v>170</v>
      </c>
      <c r="O18" s="32">
        <f>M18*AA18</f>
        <v>0</v>
      </c>
      <c r="P18" s="1">
        <v>3</v>
      </c>
      <c r="AA18" s="1">
        <f>IF(P18=1,$O$3,IF(P18=2,$O$4,$O$5))</f>
        <v>0</v>
      </c>
    </row>
    <row r="19">
      <c r="A19" s="1" t="s">
        <v>171</v>
      </c>
      <c r="E19" s="27" t="s">
        <v>1970</v>
      </c>
    </row>
    <row r="20">
      <c r="A20" s="1" t="s">
        <v>172</v>
      </c>
    </row>
    <row r="21">
      <c r="A21" s="1" t="s">
        <v>173</v>
      </c>
      <c r="E21" s="27" t="s">
        <v>167</v>
      </c>
    </row>
    <row r="22" ht="25.5">
      <c r="A22" s="1" t="s">
        <v>165</v>
      </c>
      <c r="B22" s="1">
        <v>38</v>
      </c>
      <c r="C22" s="26" t="s">
        <v>1971</v>
      </c>
      <c r="D22" t="s">
        <v>167</v>
      </c>
      <c r="E22" s="27" t="s">
        <v>1972</v>
      </c>
      <c r="F22" s="28" t="s">
        <v>169</v>
      </c>
      <c r="G22" s="29">
        <v>1</v>
      </c>
      <c r="H22" s="28">
        <v>0</v>
      </c>
      <c r="I22" s="30">
        <f>ROUND(G22*H22,P4)</f>
        <v>0</v>
      </c>
      <c r="L22" s="31">
        <v>0</v>
      </c>
      <c r="M22" s="24">
        <f>ROUND(G22*L22,P4)</f>
        <v>0</v>
      </c>
      <c r="N22" s="25" t="s">
        <v>170</v>
      </c>
      <c r="O22" s="32">
        <f>M22*AA22</f>
        <v>0</v>
      </c>
      <c r="P22" s="1">
        <v>3</v>
      </c>
      <c r="AA22" s="1">
        <f>IF(P22=1,$O$3,IF(P22=2,$O$4,$O$5))</f>
        <v>0</v>
      </c>
    </row>
    <row r="23" ht="25.5">
      <c r="A23" s="1" t="s">
        <v>171</v>
      </c>
      <c r="E23" s="27" t="s">
        <v>1972</v>
      </c>
    </row>
    <row r="24">
      <c r="A24" s="1" t="s">
        <v>172</v>
      </c>
    </row>
    <row r="25">
      <c r="A25" s="1" t="s">
        <v>173</v>
      </c>
      <c r="E25" s="27" t="s">
        <v>167</v>
      </c>
    </row>
    <row r="26" ht="25.5">
      <c r="A26" s="1" t="s">
        <v>165</v>
      </c>
      <c r="B26" s="1">
        <v>20</v>
      </c>
      <c r="C26" s="26" t="s">
        <v>3887</v>
      </c>
      <c r="D26" t="s">
        <v>167</v>
      </c>
      <c r="E26" s="27" t="s">
        <v>3888</v>
      </c>
      <c r="F26" s="28" t="s">
        <v>192</v>
      </c>
      <c r="G26" s="29">
        <v>300</v>
      </c>
      <c r="H26" s="28">
        <v>0</v>
      </c>
      <c r="I26" s="30">
        <f>ROUND(G26*H26,P4)</f>
        <v>0</v>
      </c>
      <c r="L26" s="31">
        <v>0</v>
      </c>
      <c r="M26" s="24">
        <f>ROUND(G26*L26,P4)</f>
        <v>0</v>
      </c>
      <c r="N26" s="25" t="s">
        <v>1975</v>
      </c>
      <c r="O26" s="32">
        <f>M26*AA26</f>
        <v>0</v>
      </c>
      <c r="P26" s="1">
        <v>3</v>
      </c>
      <c r="AA26" s="1">
        <f>IF(P26=1,$O$3,IF(P26=2,$O$4,$O$5))</f>
        <v>0</v>
      </c>
    </row>
    <row r="27" ht="25.5">
      <c r="A27" s="1" t="s">
        <v>171</v>
      </c>
      <c r="E27" s="27" t="s">
        <v>3888</v>
      </c>
    </row>
    <row r="28">
      <c r="A28" s="1" t="s">
        <v>172</v>
      </c>
    </row>
    <row r="29">
      <c r="A29" s="1" t="s">
        <v>173</v>
      </c>
      <c r="E29" s="27" t="s">
        <v>167</v>
      </c>
    </row>
    <row r="30" ht="25.5">
      <c r="A30" s="1" t="s">
        <v>165</v>
      </c>
      <c r="B30" s="1">
        <v>19</v>
      </c>
      <c r="C30" s="26" t="s">
        <v>1976</v>
      </c>
      <c r="D30" t="s">
        <v>167</v>
      </c>
      <c r="E30" s="27" t="s">
        <v>1977</v>
      </c>
      <c r="F30" s="28" t="s">
        <v>192</v>
      </c>
      <c r="G30" s="29">
        <v>300</v>
      </c>
      <c r="H30" s="28">
        <v>0</v>
      </c>
      <c r="I30" s="30">
        <f>ROUND(G30*H30,P4)</f>
        <v>0</v>
      </c>
      <c r="L30" s="31">
        <v>0</v>
      </c>
      <c r="M30" s="24">
        <f>ROUND(G30*L30,P4)</f>
        <v>0</v>
      </c>
      <c r="N30" s="25" t="s">
        <v>1975</v>
      </c>
      <c r="O30" s="32">
        <f>M30*AA30</f>
        <v>0</v>
      </c>
      <c r="P30" s="1">
        <v>3</v>
      </c>
      <c r="AA30" s="1">
        <f>IF(P30=1,$O$3,IF(P30=2,$O$4,$O$5))</f>
        <v>0</v>
      </c>
    </row>
    <row r="31" ht="25.5">
      <c r="A31" s="1" t="s">
        <v>171</v>
      </c>
      <c r="E31" s="27" t="s">
        <v>1977</v>
      </c>
    </row>
    <row r="32">
      <c r="A32" s="1" t="s">
        <v>172</v>
      </c>
    </row>
    <row r="33">
      <c r="A33" s="1" t="s">
        <v>173</v>
      </c>
      <c r="E33" s="27" t="s">
        <v>167</v>
      </c>
    </row>
    <row r="34">
      <c r="A34" s="1" t="s">
        <v>165</v>
      </c>
      <c r="B34" s="1">
        <v>34</v>
      </c>
      <c r="C34" s="26" t="s">
        <v>1980</v>
      </c>
      <c r="D34" t="s">
        <v>167</v>
      </c>
      <c r="E34" s="27" t="s">
        <v>1981</v>
      </c>
      <c r="F34" s="28" t="s">
        <v>447</v>
      </c>
      <c r="G34" s="29">
        <v>1</v>
      </c>
      <c r="H34" s="28">
        <v>0</v>
      </c>
      <c r="I34" s="30">
        <f>ROUND(G34*H34,P4)</f>
        <v>0</v>
      </c>
      <c r="L34" s="31">
        <v>0</v>
      </c>
      <c r="M34" s="24">
        <f>ROUND(G34*L34,P4)</f>
        <v>0</v>
      </c>
      <c r="N34" s="25" t="s">
        <v>1975</v>
      </c>
      <c r="O34" s="32">
        <f>M34*AA34</f>
        <v>0</v>
      </c>
      <c r="P34" s="1">
        <v>3</v>
      </c>
      <c r="AA34" s="1">
        <f>IF(P34=1,$O$3,IF(P34=2,$O$4,$O$5))</f>
        <v>0</v>
      </c>
    </row>
    <row r="35">
      <c r="A35" s="1" t="s">
        <v>171</v>
      </c>
      <c r="E35" s="27" t="s">
        <v>1981</v>
      </c>
    </row>
    <row r="36">
      <c r="A36" s="1" t="s">
        <v>172</v>
      </c>
    </row>
    <row r="37">
      <c r="A37" s="1" t="s">
        <v>173</v>
      </c>
      <c r="E37" s="27" t="s">
        <v>167</v>
      </c>
    </row>
    <row r="38" ht="25.5">
      <c r="A38" s="1" t="s">
        <v>165</v>
      </c>
      <c r="B38" s="1">
        <v>26</v>
      </c>
      <c r="C38" s="26" t="s">
        <v>3889</v>
      </c>
      <c r="D38" t="s">
        <v>167</v>
      </c>
      <c r="E38" s="27" t="s">
        <v>3890</v>
      </c>
      <c r="F38" s="28" t="s">
        <v>201</v>
      </c>
      <c r="G38" s="29">
        <v>5</v>
      </c>
      <c r="H38" s="28">
        <v>0</v>
      </c>
      <c r="I38" s="30">
        <f>ROUND(G38*H38,P4)</f>
        <v>0</v>
      </c>
      <c r="L38" s="31">
        <v>0</v>
      </c>
      <c r="M38" s="24">
        <f>ROUND(G38*L38,P4)</f>
        <v>0</v>
      </c>
      <c r="N38" s="25" t="s">
        <v>1975</v>
      </c>
      <c r="O38" s="32">
        <f>M38*AA38</f>
        <v>0</v>
      </c>
      <c r="P38" s="1">
        <v>3</v>
      </c>
      <c r="AA38" s="1">
        <f>IF(P38=1,$O$3,IF(P38=2,$O$4,$O$5))</f>
        <v>0</v>
      </c>
    </row>
    <row r="39" ht="25.5">
      <c r="A39" s="1" t="s">
        <v>171</v>
      </c>
      <c r="E39" s="27" t="s">
        <v>3890</v>
      </c>
    </row>
    <row r="40">
      <c r="A40" s="1" t="s">
        <v>172</v>
      </c>
    </row>
    <row r="41">
      <c r="A41" s="1" t="s">
        <v>173</v>
      </c>
      <c r="E41" s="27" t="s">
        <v>167</v>
      </c>
    </row>
    <row r="42">
      <c r="A42" s="1" t="s">
        <v>165</v>
      </c>
      <c r="B42" s="1">
        <v>25</v>
      </c>
      <c r="C42" s="26" t="s">
        <v>3891</v>
      </c>
      <c r="D42" t="s">
        <v>167</v>
      </c>
      <c r="E42" s="27" t="s">
        <v>3892</v>
      </c>
      <c r="F42" s="28" t="s">
        <v>192</v>
      </c>
      <c r="G42" s="29">
        <v>100</v>
      </c>
      <c r="H42" s="28">
        <v>0</v>
      </c>
      <c r="I42" s="30">
        <f>ROUND(G42*H42,P4)</f>
        <v>0</v>
      </c>
      <c r="L42" s="31">
        <v>0</v>
      </c>
      <c r="M42" s="24">
        <f>ROUND(G42*L42,P4)</f>
        <v>0</v>
      </c>
      <c r="N42" s="25" t="s">
        <v>1975</v>
      </c>
      <c r="O42" s="32">
        <f>M42*AA42</f>
        <v>0</v>
      </c>
      <c r="P42" s="1">
        <v>3</v>
      </c>
      <c r="AA42" s="1">
        <f>IF(P42=1,$O$3,IF(P42=2,$O$4,$O$5))</f>
        <v>0</v>
      </c>
    </row>
    <row r="43">
      <c r="A43" s="1" t="s">
        <v>171</v>
      </c>
      <c r="E43" s="27" t="s">
        <v>3892</v>
      </c>
    </row>
    <row r="44">
      <c r="A44" s="1" t="s">
        <v>172</v>
      </c>
    </row>
    <row r="45">
      <c r="A45" s="1" t="s">
        <v>173</v>
      </c>
      <c r="E45" s="27" t="s">
        <v>167</v>
      </c>
    </row>
    <row r="46">
      <c r="A46" s="1" t="s">
        <v>165</v>
      </c>
      <c r="B46" s="1">
        <v>24</v>
      </c>
      <c r="C46" s="26" t="s">
        <v>1982</v>
      </c>
      <c r="D46" t="s">
        <v>167</v>
      </c>
      <c r="E46" s="27" t="s">
        <v>1983</v>
      </c>
      <c r="F46" s="28" t="s">
        <v>192</v>
      </c>
      <c r="G46" s="29">
        <v>100</v>
      </c>
      <c r="H46" s="28">
        <v>0</v>
      </c>
      <c r="I46" s="30">
        <f>ROUND(G46*H46,P4)</f>
        <v>0</v>
      </c>
      <c r="L46" s="31">
        <v>0</v>
      </c>
      <c r="M46" s="24">
        <f>ROUND(G46*L46,P4)</f>
        <v>0</v>
      </c>
      <c r="N46" s="25" t="s">
        <v>1975</v>
      </c>
      <c r="O46" s="32">
        <f>M46*AA46</f>
        <v>0</v>
      </c>
      <c r="P46" s="1">
        <v>3</v>
      </c>
      <c r="AA46" s="1">
        <f>IF(P46=1,$O$3,IF(P46=2,$O$4,$O$5))</f>
        <v>0</v>
      </c>
    </row>
    <row r="47">
      <c r="A47" s="1" t="s">
        <v>171</v>
      </c>
      <c r="E47" s="27" t="s">
        <v>1983</v>
      </c>
    </row>
    <row r="48">
      <c r="A48" s="1" t="s">
        <v>172</v>
      </c>
    </row>
    <row r="49">
      <c r="A49" s="1" t="s">
        <v>173</v>
      </c>
      <c r="E49" s="27" t="s">
        <v>167</v>
      </c>
    </row>
    <row r="50" ht="25.5">
      <c r="A50" s="1" t="s">
        <v>165</v>
      </c>
      <c r="B50" s="1">
        <v>27</v>
      </c>
      <c r="C50" s="26" t="s">
        <v>1984</v>
      </c>
      <c r="D50" t="s">
        <v>167</v>
      </c>
      <c r="E50" s="27" t="s">
        <v>1985</v>
      </c>
      <c r="F50" s="28" t="s">
        <v>201</v>
      </c>
      <c r="G50" s="29">
        <v>10</v>
      </c>
      <c r="H50" s="28">
        <v>0</v>
      </c>
      <c r="I50" s="30">
        <f>ROUND(G50*H50,P4)</f>
        <v>0</v>
      </c>
      <c r="L50" s="31">
        <v>0</v>
      </c>
      <c r="M50" s="24">
        <f>ROUND(G50*L50,P4)</f>
        <v>0</v>
      </c>
      <c r="N50" s="25" t="s">
        <v>1975</v>
      </c>
      <c r="O50" s="32">
        <f>M50*AA50</f>
        <v>0</v>
      </c>
      <c r="P50" s="1">
        <v>3</v>
      </c>
      <c r="AA50" s="1">
        <f>IF(P50=1,$O$3,IF(P50=2,$O$4,$O$5))</f>
        <v>0</v>
      </c>
    </row>
    <row r="51" ht="25.5">
      <c r="A51" s="1" t="s">
        <v>171</v>
      </c>
      <c r="E51" s="27" t="s">
        <v>1985</v>
      </c>
    </row>
    <row r="52">
      <c r="A52" s="1" t="s">
        <v>172</v>
      </c>
    </row>
    <row r="53">
      <c r="A53" s="1" t="s">
        <v>173</v>
      </c>
      <c r="E53" s="27" t="s">
        <v>167</v>
      </c>
    </row>
    <row r="54" ht="25.5">
      <c r="A54" s="1" t="s">
        <v>165</v>
      </c>
      <c r="B54" s="1">
        <v>39</v>
      </c>
      <c r="C54" s="26" t="s">
        <v>1986</v>
      </c>
      <c r="D54" t="s">
        <v>167</v>
      </c>
      <c r="E54" s="27" t="s">
        <v>1987</v>
      </c>
      <c r="F54" s="28" t="s">
        <v>201</v>
      </c>
      <c r="G54" s="29">
        <v>1</v>
      </c>
      <c r="H54" s="28">
        <v>0</v>
      </c>
      <c r="I54" s="30">
        <f>ROUND(G54*H54,P4)</f>
        <v>0</v>
      </c>
      <c r="L54" s="31">
        <v>0</v>
      </c>
      <c r="M54" s="24">
        <f>ROUND(G54*L54,P4)</f>
        <v>0</v>
      </c>
      <c r="N54" s="25" t="s">
        <v>1975</v>
      </c>
      <c r="O54" s="32">
        <f>M54*AA54</f>
        <v>0</v>
      </c>
      <c r="P54" s="1">
        <v>3</v>
      </c>
      <c r="AA54" s="1">
        <f>IF(P54=1,$O$3,IF(P54=2,$O$4,$O$5))</f>
        <v>0</v>
      </c>
    </row>
    <row r="55" ht="25.5">
      <c r="A55" s="1" t="s">
        <v>171</v>
      </c>
      <c r="E55" s="27" t="s">
        <v>1987</v>
      </c>
    </row>
    <row r="56">
      <c r="A56" s="1" t="s">
        <v>172</v>
      </c>
    </row>
    <row r="57">
      <c r="A57" s="1" t="s">
        <v>173</v>
      </c>
      <c r="E57" s="27" t="s">
        <v>167</v>
      </c>
    </row>
    <row r="58">
      <c r="A58" s="1" t="s">
        <v>165</v>
      </c>
      <c r="B58" s="1">
        <v>30</v>
      </c>
      <c r="C58" s="26" t="s">
        <v>1988</v>
      </c>
      <c r="D58" t="s">
        <v>167</v>
      </c>
      <c r="E58" s="27" t="s">
        <v>1989</v>
      </c>
      <c r="F58" s="28" t="s">
        <v>184</v>
      </c>
      <c r="G58" s="29">
        <v>8</v>
      </c>
      <c r="H58" s="28">
        <v>0</v>
      </c>
      <c r="I58" s="30">
        <f>ROUND(G58*H58,P4)</f>
        <v>0</v>
      </c>
      <c r="L58" s="31">
        <v>0</v>
      </c>
      <c r="M58" s="24">
        <f>ROUND(G58*L58,P4)</f>
        <v>0</v>
      </c>
      <c r="N58" s="25" t="s">
        <v>1975</v>
      </c>
      <c r="O58" s="32">
        <f>M58*AA58</f>
        <v>0</v>
      </c>
      <c r="P58" s="1">
        <v>3</v>
      </c>
      <c r="AA58" s="1">
        <f>IF(P58=1,$O$3,IF(P58=2,$O$4,$O$5))</f>
        <v>0</v>
      </c>
    </row>
    <row r="59">
      <c r="A59" s="1" t="s">
        <v>171</v>
      </c>
      <c r="E59" s="27" t="s">
        <v>1989</v>
      </c>
    </row>
    <row r="60">
      <c r="A60" s="1" t="s">
        <v>172</v>
      </c>
    </row>
    <row r="61">
      <c r="A61" s="1" t="s">
        <v>173</v>
      </c>
      <c r="E61" s="27" t="s">
        <v>167</v>
      </c>
    </row>
    <row r="62">
      <c r="A62" s="1" t="s">
        <v>165</v>
      </c>
      <c r="B62" s="1">
        <v>31</v>
      </c>
      <c r="C62" s="26" t="s">
        <v>1990</v>
      </c>
      <c r="D62" t="s">
        <v>167</v>
      </c>
      <c r="E62" s="27" t="s">
        <v>1991</v>
      </c>
      <c r="F62" s="28" t="s">
        <v>184</v>
      </c>
      <c r="G62" s="29">
        <v>16</v>
      </c>
      <c r="H62" s="28">
        <v>0</v>
      </c>
      <c r="I62" s="30">
        <f>ROUND(G62*H62,P4)</f>
        <v>0</v>
      </c>
      <c r="L62" s="31">
        <v>0</v>
      </c>
      <c r="M62" s="24">
        <f>ROUND(G62*L62,P4)</f>
        <v>0</v>
      </c>
      <c r="N62" s="25" t="s">
        <v>1975</v>
      </c>
      <c r="O62" s="32">
        <f>M62*AA62</f>
        <v>0</v>
      </c>
      <c r="P62" s="1">
        <v>3</v>
      </c>
      <c r="AA62" s="1">
        <f>IF(P62=1,$O$3,IF(P62=2,$O$4,$O$5))</f>
        <v>0</v>
      </c>
    </row>
    <row r="63">
      <c r="A63" s="1" t="s">
        <v>171</v>
      </c>
      <c r="E63" s="27" t="s">
        <v>1991</v>
      </c>
    </row>
    <row r="64">
      <c r="A64" s="1" t="s">
        <v>172</v>
      </c>
    </row>
    <row r="65">
      <c r="A65" s="1" t="s">
        <v>173</v>
      </c>
      <c r="E65" s="27" t="s">
        <v>167</v>
      </c>
    </row>
    <row r="66">
      <c r="A66" s="1" t="s">
        <v>165</v>
      </c>
      <c r="B66" s="1">
        <v>32</v>
      </c>
      <c r="C66" s="26" t="s">
        <v>1992</v>
      </c>
      <c r="D66" t="s">
        <v>167</v>
      </c>
      <c r="E66" s="27" t="s">
        <v>1993</v>
      </c>
      <c r="F66" s="28" t="s">
        <v>184</v>
      </c>
      <c r="G66" s="29">
        <v>48</v>
      </c>
      <c r="H66" s="28">
        <v>0</v>
      </c>
      <c r="I66" s="30">
        <f>ROUND(G66*H66,P4)</f>
        <v>0</v>
      </c>
      <c r="L66" s="31">
        <v>0</v>
      </c>
      <c r="M66" s="24">
        <f>ROUND(G66*L66,P4)</f>
        <v>0</v>
      </c>
      <c r="N66" s="25" t="s">
        <v>1975</v>
      </c>
      <c r="O66" s="32">
        <f>M66*AA66</f>
        <v>0</v>
      </c>
      <c r="P66" s="1">
        <v>3</v>
      </c>
      <c r="AA66" s="1">
        <f>IF(P66=1,$O$3,IF(P66=2,$O$4,$O$5))</f>
        <v>0</v>
      </c>
    </row>
    <row r="67">
      <c r="A67" s="1" t="s">
        <v>171</v>
      </c>
      <c r="E67" s="27" t="s">
        <v>1993</v>
      </c>
    </row>
    <row r="68">
      <c r="A68" s="1" t="s">
        <v>172</v>
      </c>
    </row>
    <row r="69">
      <c r="A69" s="1" t="s">
        <v>173</v>
      </c>
      <c r="E69" s="27" t="s">
        <v>167</v>
      </c>
    </row>
    <row r="70">
      <c r="A70" s="1" t="s">
        <v>165</v>
      </c>
      <c r="B70" s="1">
        <v>33</v>
      </c>
      <c r="C70" s="26" t="s">
        <v>1994</v>
      </c>
      <c r="D70" t="s">
        <v>167</v>
      </c>
      <c r="E70" s="27" t="s">
        <v>1995</v>
      </c>
      <c r="F70" s="28" t="s">
        <v>184</v>
      </c>
      <c r="G70" s="29">
        <v>12</v>
      </c>
      <c r="H70" s="28">
        <v>0</v>
      </c>
      <c r="I70" s="30">
        <f>ROUND(G70*H70,P4)</f>
        <v>0</v>
      </c>
      <c r="L70" s="31">
        <v>0</v>
      </c>
      <c r="M70" s="24">
        <f>ROUND(G70*L70,P4)</f>
        <v>0</v>
      </c>
      <c r="N70" s="25" t="s">
        <v>1975</v>
      </c>
      <c r="O70" s="32">
        <f>M70*AA70</f>
        <v>0</v>
      </c>
      <c r="P70" s="1">
        <v>3</v>
      </c>
      <c r="AA70" s="1">
        <f>IF(P70=1,$O$3,IF(P70=2,$O$4,$O$5))</f>
        <v>0</v>
      </c>
    </row>
    <row r="71">
      <c r="A71" s="1" t="s">
        <v>171</v>
      </c>
      <c r="E71" s="27" t="s">
        <v>1995</v>
      </c>
    </row>
    <row r="72">
      <c r="A72" s="1" t="s">
        <v>172</v>
      </c>
    </row>
    <row r="73">
      <c r="A73" s="1" t="s">
        <v>173</v>
      </c>
      <c r="E73" s="27" t="s">
        <v>167</v>
      </c>
    </row>
    <row r="74">
      <c r="A74" s="1" t="s">
        <v>165</v>
      </c>
      <c r="B74" s="1">
        <v>21</v>
      </c>
      <c r="C74" s="26" t="s">
        <v>1996</v>
      </c>
      <c r="D74" t="s">
        <v>167</v>
      </c>
      <c r="E74" s="27" t="s">
        <v>1997</v>
      </c>
      <c r="F74" s="28" t="s">
        <v>1998</v>
      </c>
      <c r="G74" s="29">
        <v>2</v>
      </c>
      <c r="H74" s="28">
        <v>0</v>
      </c>
      <c r="I74" s="30">
        <f>ROUND(G74*H74,P4)</f>
        <v>0</v>
      </c>
      <c r="L74" s="31">
        <v>0</v>
      </c>
      <c r="M74" s="24">
        <f>ROUND(G74*L74,P4)</f>
        <v>0</v>
      </c>
      <c r="N74" s="25" t="s">
        <v>1975</v>
      </c>
      <c r="O74" s="32">
        <f>M74*AA74</f>
        <v>0</v>
      </c>
      <c r="P74" s="1">
        <v>3</v>
      </c>
      <c r="AA74" s="1">
        <f>IF(P74=1,$O$3,IF(P74=2,$O$4,$O$5))</f>
        <v>0</v>
      </c>
    </row>
    <row r="75">
      <c r="A75" s="1" t="s">
        <v>171</v>
      </c>
      <c r="E75" s="27" t="s">
        <v>1997</v>
      </c>
    </row>
    <row r="76">
      <c r="A76" s="1" t="s">
        <v>172</v>
      </c>
    </row>
    <row r="77">
      <c r="A77" s="1" t="s">
        <v>173</v>
      </c>
      <c r="E77" s="27" t="s">
        <v>167</v>
      </c>
    </row>
    <row r="78">
      <c r="A78" s="1" t="s">
        <v>165</v>
      </c>
      <c r="B78" s="1">
        <v>22</v>
      </c>
      <c r="C78" s="26" t="s">
        <v>1999</v>
      </c>
      <c r="D78" t="s">
        <v>167</v>
      </c>
      <c r="E78" s="27" t="s">
        <v>2000</v>
      </c>
      <c r="F78" s="28" t="s">
        <v>1998</v>
      </c>
      <c r="G78" s="29">
        <v>10</v>
      </c>
      <c r="H78" s="28">
        <v>0</v>
      </c>
      <c r="I78" s="30">
        <f>ROUND(G78*H78,P4)</f>
        <v>0</v>
      </c>
      <c r="L78" s="31">
        <v>0</v>
      </c>
      <c r="M78" s="24">
        <f>ROUND(G78*L78,P4)</f>
        <v>0</v>
      </c>
      <c r="N78" s="25" t="s">
        <v>1975</v>
      </c>
      <c r="O78" s="32">
        <f>M78*AA78</f>
        <v>0</v>
      </c>
      <c r="P78" s="1">
        <v>3</v>
      </c>
      <c r="AA78" s="1">
        <f>IF(P78=1,$O$3,IF(P78=2,$O$4,$O$5))</f>
        <v>0</v>
      </c>
    </row>
    <row r="79">
      <c r="A79" s="1" t="s">
        <v>171</v>
      </c>
      <c r="E79" s="27" t="s">
        <v>2000</v>
      </c>
    </row>
    <row r="80">
      <c r="A80" s="1" t="s">
        <v>172</v>
      </c>
    </row>
    <row r="81">
      <c r="A81" s="1" t="s">
        <v>173</v>
      </c>
      <c r="E81" s="27" t="s">
        <v>167</v>
      </c>
    </row>
    <row r="82">
      <c r="A82" s="1" t="s">
        <v>165</v>
      </c>
      <c r="B82" s="1">
        <v>23</v>
      </c>
      <c r="C82" s="26" t="s">
        <v>2001</v>
      </c>
      <c r="D82" t="s">
        <v>167</v>
      </c>
      <c r="E82" s="27" t="s">
        <v>2002</v>
      </c>
      <c r="F82" s="28" t="s">
        <v>192</v>
      </c>
      <c r="G82" s="29">
        <v>950</v>
      </c>
      <c r="H82" s="28">
        <v>0</v>
      </c>
      <c r="I82" s="30">
        <f>ROUND(G82*H82,P4)</f>
        <v>0</v>
      </c>
      <c r="L82" s="31">
        <v>0</v>
      </c>
      <c r="M82" s="24">
        <f>ROUND(G82*L82,P4)</f>
        <v>0</v>
      </c>
      <c r="N82" s="25" t="s">
        <v>1975</v>
      </c>
      <c r="O82" s="32">
        <f>M82*AA82</f>
        <v>0</v>
      </c>
      <c r="P82" s="1">
        <v>3</v>
      </c>
      <c r="AA82" s="1">
        <f>IF(P82=1,$O$3,IF(P82=2,$O$4,$O$5))</f>
        <v>0</v>
      </c>
    </row>
    <row r="83">
      <c r="A83" s="1" t="s">
        <v>171</v>
      </c>
      <c r="E83" s="27" t="s">
        <v>2002</v>
      </c>
    </row>
    <row r="84">
      <c r="A84" s="1" t="s">
        <v>172</v>
      </c>
    </row>
    <row r="85">
      <c r="A85" s="1" t="s">
        <v>173</v>
      </c>
      <c r="E85" s="27" t="s">
        <v>167</v>
      </c>
    </row>
    <row r="86">
      <c r="A86" s="1" t="s">
        <v>165</v>
      </c>
      <c r="B86" s="1">
        <v>1</v>
      </c>
      <c r="C86" s="26" t="s">
        <v>2009</v>
      </c>
      <c r="D86" t="s">
        <v>167</v>
      </c>
      <c r="E86" s="27" t="s">
        <v>2010</v>
      </c>
      <c r="F86" s="28" t="s">
        <v>201</v>
      </c>
      <c r="G86" s="29">
        <v>1</v>
      </c>
      <c r="H86" s="28">
        <v>0</v>
      </c>
      <c r="I86" s="30">
        <f>ROUND(G86*H86,P4)</f>
        <v>0</v>
      </c>
      <c r="L86" s="31">
        <v>0</v>
      </c>
      <c r="M86" s="24">
        <f>ROUND(G86*L86,P4)</f>
        <v>0</v>
      </c>
      <c r="N86" s="25" t="s">
        <v>1975</v>
      </c>
      <c r="O86" s="32">
        <f>M86*AA86</f>
        <v>0</v>
      </c>
      <c r="P86" s="1">
        <v>3</v>
      </c>
      <c r="AA86" s="1">
        <f>IF(P86=1,$O$3,IF(P86=2,$O$4,$O$5))</f>
        <v>0</v>
      </c>
    </row>
    <row r="87">
      <c r="A87" s="1" t="s">
        <v>171</v>
      </c>
      <c r="E87" s="27" t="s">
        <v>2010</v>
      </c>
    </row>
    <row r="88">
      <c r="A88" s="1" t="s">
        <v>172</v>
      </c>
    </row>
    <row r="89">
      <c r="A89" s="1" t="s">
        <v>173</v>
      </c>
      <c r="E89" s="27" t="s">
        <v>167</v>
      </c>
    </row>
    <row r="90" ht="25.5">
      <c r="A90" s="1" t="s">
        <v>165</v>
      </c>
      <c r="B90" s="1">
        <v>2</v>
      </c>
      <c r="C90" s="26" t="s">
        <v>2011</v>
      </c>
      <c r="D90" t="s">
        <v>167</v>
      </c>
      <c r="E90" s="27" t="s">
        <v>2012</v>
      </c>
      <c r="F90" s="28" t="s">
        <v>201</v>
      </c>
      <c r="G90" s="29">
        <v>1</v>
      </c>
      <c r="H90" s="28">
        <v>0</v>
      </c>
      <c r="I90" s="30">
        <f>ROUND(G90*H90,P4)</f>
        <v>0</v>
      </c>
      <c r="L90" s="31">
        <v>0</v>
      </c>
      <c r="M90" s="24">
        <f>ROUND(G90*L90,P4)</f>
        <v>0</v>
      </c>
      <c r="N90" s="25" t="s">
        <v>1975</v>
      </c>
      <c r="O90" s="32">
        <f>M90*AA90</f>
        <v>0</v>
      </c>
      <c r="P90" s="1">
        <v>3</v>
      </c>
      <c r="AA90" s="1">
        <f>IF(P90=1,$O$3,IF(P90=2,$O$4,$O$5))</f>
        <v>0</v>
      </c>
    </row>
    <row r="91" ht="25.5">
      <c r="A91" s="1" t="s">
        <v>171</v>
      </c>
      <c r="E91" s="27" t="s">
        <v>2012</v>
      </c>
    </row>
    <row r="92">
      <c r="A92" s="1" t="s">
        <v>172</v>
      </c>
    </row>
    <row r="93">
      <c r="A93" s="1" t="s">
        <v>173</v>
      </c>
      <c r="E93" s="27" t="s">
        <v>167</v>
      </c>
    </row>
    <row r="94" ht="25.5">
      <c r="A94" s="1" t="s">
        <v>165</v>
      </c>
      <c r="B94" s="1">
        <v>3</v>
      </c>
      <c r="C94" s="26" t="s">
        <v>2013</v>
      </c>
      <c r="D94" t="s">
        <v>167</v>
      </c>
      <c r="E94" s="27" t="s">
        <v>2014</v>
      </c>
      <c r="F94" s="28" t="s">
        <v>201</v>
      </c>
      <c r="G94" s="29">
        <v>1</v>
      </c>
      <c r="H94" s="28">
        <v>0</v>
      </c>
      <c r="I94" s="30">
        <f>ROUND(G94*H94,P4)</f>
        <v>0</v>
      </c>
      <c r="L94" s="31">
        <v>0</v>
      </c>
      <c r="M94" s="24">
        <f>ROUND(G94*L94,P4)</f>
        <v>0</v>
      </c>
      <c r="N94" s="25" t="s">
        <v>1975</v>
      </c>
      <c r="O94" s="32">
        <f>M94*AA94</f>
        <v>0</v>
      </c>
      <c r="P94" s="1">
        <v>3</v>
      </c>
      <c r="AA94" s="1">
        <f>IF(P94=1,$O$3,IF(P94=2,$O$4,$O$5))</f>
        <v>0</v>
      </c>
    </row>
    <row r="95" ht="25.5">
      <c r="A95" s="1" t="s">
        <v>171</v>
      </c>
      <c r="E95" s="27" t="s">
        <v>2014</v>
      </c>
    </row>
    <row r="96">
      <c r="A96" s="1" t="s">
        <v>172</v>
      </c>
    </row>
    <row r="97">
      <c r="A97" s="1" t="s">
        <v>173</v>
      </c>
      <c r="E97" s="27" t="s">
        <v>167</v>
      </c>
    </row>
    <row r="98">
      <c r="A98" s="1" t="s">
        <v>165</v>
      </c>
      <c r="B98" s="1">
        <v>4</v>
      </c>
      <c r="C98" s="26" t="s">
        <v>2015</v>
      </c>
      <c r="D98" t="s">
        <v>167</v>
      </c>
      <c r="E98" s="27" t="s">
        <v>2016</v>
      </c>
      <c r="F98" s="28" t="s">
        <v>201</v>
      </c>
      <c r="G98" s="29">
        <v>2</v>
      </c>
      <c r="H98" s="28">
        <v>0</v>
      </c>
      <c r="I98" s="30">
        <f>ROUND(G98*H98,P4)</f>
        <v>0</v>
      </c>
      <c r="L98" s="31">
        <v>0</v>
      </c>
      <c r="M98" s="24">
        <f>ROUND(G98*L98,P4)</f>
        <v>0</v>
      </c>
      <c r="N98" s="25" t="s">
        <v>1975</v>
      </c>
      <c r="O98" s="32">
        <f>M98*AA98</f>
        <v>0</v>
      </c>
      <c r="P98" s="1">
        <v>3</v>
      </c>
      <c r="AA98" s="1">
        <f>IF(P98=1,$O$3,IF(P98=2,$O$4,$O$5))</f>
        <v>0</v>
      </c>
    </row>
    <row r="99">
      <c r="A99" s="1" t="s">
        <v>171</v>
      </c>
      <c r="E99" s="27" t="s">
        <v>2016</v>
      </c>
    </row>
    <row r="100">
      <c r="A100" s="1" t="s">
        <v>172</v>
      </c>
    </row>
    <row r="101">
      <c r="A101" s="1" t="s">
        <v>173</v>
      </c>
      <c r="E101" s="27" t="s">
        <v>167</v>
      </c>
    </row>
    <row r="102">
      <c r="A102" s="1" t="s">
        <v>165</v>
      </c>
      <c r="B102" s="1">
        <v>5</v>
      </c>
      <c r="C102" s="26" t="s">
        <v>2017</v>
      </c>
      <c r="D102" t="s">
        <v>167</v>
      </c>
      <c r="E102" s="27" t="s">
        <v>2018</v>
      </c>
      <c r="F102" s="28" t="s">
        <v>201</v>
      </c>
      <c r="G102" s="29">
        <v>4</v>
      </c>
      <c r="H102" s="28">
        <v>0</v>
      </c>
      <c r="I102" s="30">
        <f>ROUND(G102*H102,P4)</f>
        <v>0</v>
      </c>
      <c r="L102" s="31">
        <v>0</v>
      </c>
      <c r="M102" s="24">
        <f>ROUND(G102*L102,P4)</f>
        <v>0</v>
      </c>
      <c r="N102" s="25" t="s">
        <v>1975</v>
      </c>
      <c r="O102" s="32">
        <f>M102*AA102</f>
        <v>0</v>
      </c>
      <c r="P102" s="1">
        <v>3</v>
      </c>
      <c r="AA102" s="1">
        <f>IF(P102=1,$O$3,IF(P102=2,$O$4,$O$5))</f>
        <v>0</v>
      </c>
    </row>
    <row r="103">
      <c r="A103" s="1" t="s">
        <v>171</v>
      </c>
      <c r="E103" s="27" t="s">
        <v>2018</v>
      </c>
    </row>
    <row r="104">
      <c r="A104" s="1" t="s">
        <v>172</v>
      </c>
    </row>
    <row r="105">
      <c r="A105" s="1" t="s">
        <v>173</v>
      </c>
      <c r="E105" s="27" t="s">
        <v>167</v>
      </c>
    </row>
    <row r="106">
      <c r="A106" s="1" t="s">
        <v>165</v>
      </c>
      <c r="B106" s="1">
        <v>6</v>
      </c>
      <c r="C106" s="26" t="s">
        <v>2019</v>
      </c>
      <c r="D106" t="s">
        <v>167</v>
      </c>
      <c r="E106" s="27" t="s">
        <v>2020</v>
      </c>
      <c r="F106" s="28" t="s">
        <v>201</v>
      </c>
      <c r="G106" s="29">
        <v>4</v>
      </c>
      <c r="H106" s="28">
        <v>0</v>
      </c>
      <c r="I106" s="30">
        <f>ROUND(G106*H106,P4)</f>
        <v>0</v>
      </c>
      <c r="L106" s="31">
        <v>0</v>
      </c>
      <c r="M106" s="24">
        <f>ROUND(G106*L106,P4)</f>
        <v>0</v>
      </c>
      <c r="N106" s="25" t="s">
        <v>1975</v>
      </c>
      <c r="O106" s="32">
        <f>M106*AA106</f>
        <v>0</v>
      </c>
      <c r="P106" s="1">
        <v>3</v>
      </c>
      <c r="AA106" s="1">
        <f>IF(P106=1,$O$3,IF(P106=2,$O$4,$O$5))</f>
        <v>0</v>
      </c>
    </row>
    <row r="107">
      <c r="A107" s="1" t="s">
        <v>171</v>
      </c>
      <c r="E107" s="27" t="s">
        <v>2020</v>
      </c>
    </row>
    <row r="108">
      <c r="A108" s="1" t="s">
        <v>172</v>
      </c>
    </row>
    <row r="109">
      <c r="A109" s="1" t="s">
        <v>173</v>
      </c>
      <c r="E109" s="27" t="s">
        <v>167</v>
      </c>
    </row>
    <row r="110">
      <c r="A110" s="1" t="s">
        <v>165</v>
      </c>
      <c r="B110" s="1">
        <v>7</v>
      </c>
      <c r="C110" s="26" t="s">
        <v>2021</v>
      </c>
      <c r="D110" t="s">
        <v>167</v>
      </c>
      <c r="E110" s="27" t="s">
        <v>2022</v>
      </c>
      <c r="F110" s="28" t="s">
        <v>201</v>
      </c>
      <c r="G110" s="29">
        <v>2</v>
      </c>
      <c r="H110" s="28">
        <v>0</v>
      </c>
      <c r="I110" s="30">
        <f>ROUND(G110*H110,P4)</f>
        <v>0</v>
      </c>
      <c r="L110" s="31">
        <v>0</v>
      </c>
      <c r="M110" s="24">
        <f>ROUND(G110*L110,P4)</f>
        <v>0</v>
      </c>
      <c r="N110" s="25" t="s">
        <v>1975</v>
      </c>
      <c r="O110" s="32">
        <f>M110*AA110</f>
        <v>0</v>
      </c>
      <c r="P110" s="1">
        <v>3</v>
      </c>
      <c r="AA110" s="1">
        <f>IF(P110=1,$O$3,IF(P110=2,$O$4,$O$5))</f>
        <v>0</v>
      </c>
    </row>
    <row r="111">
      <c r="A111" s="1" t="s">
        <v>171</v>
      </c>
      <c r="E111" s="27" t="s">
        <v>2022</v>
      </c>
    </row>
    <row r="112">
      <c r="A112" s="1" t="s">
        <v>172</v>
      </c>
    </row>
    <row r="113">
      <c r="A113" s="1" t="s">
        <v>173</v>
      </c>
      <c r="E113" s="27" t="s">
        <v>167</v>
      </c>
    </row>
    <row r="114">
      <c r="A114" s="1" t="s">
        <v>165</v>
      </c>
      <c r="B114" s="1">
        <v>8</v>
      </c>
      <c r="C114" s="26" t="s">
        <v>2023</v>
      </c>
      <c r="D114" t="s">
        <v>167</v>
      </c>
      <c r="E114" s="27" t="s">
        <v>2024</v>
      </c>
      <c r="F114" s="28" t="s">
        <v>201</v>
      </c>
      <c r="G114" s="29">
        <v>2</v>
      </c>
      <c r="H114" s="28">
        <v>0</v>
      </c>
      <c r="I114" s="30">
        <f>ROUND(G114*H114,P4)</f>
        <v>0</v>
      </c>
      <c r="L114" s="31">
        <v>0</v>
      </c>
      <c r="M114" s="24">
        <f>ROUND(G114*L114,P4)</f>
        <v>0</v>
      </c>
      <c r="N114" s="25" t="s">
        <v>1975</v>
      </c>
      <c r="O114" s="32">
        <f>M114*AA114</f>
        <v>0</v>
      </c>
      <c r="P114" s="1">
        <v>3</v>
      </c>
      <c r="AA114" s="1">
        <f>IF(P114=1,$O$3,IF(P114=2,$O$4,$O$5))</f>
        <v>0</v>
      </c>
    </row>
    <row r="115">
      <c r="A115" s="1" t="s">
        <v>171</v>
      </c>
      <c r="E115" s="27" t="s">
        <v>2024</v>
      </c>
    </row>
    <row r="116">
      <c r="A116" s="1" t="s">
        <v>172</v>
      </c>
    </row>
    <row r="117">
      <c r="A117" s="1" t="s">
        <v>173</v>
      </c>
      <c r="E117" s="27" t="s">
        <v>167</v>
      </c>
    </row>
    <row r="118">
      <c r="A118" s="1" t="s">
        <v>165</v>
      </c>
      <c r="B118" s="1">
        <v>9</v>
      </c>
      <c r="C118" s="26" t="s">
        <v>2025</v>
      </c>
      <c r="D118" t="s">
        <v>167</v>
      </c>
      <c r="E118" s="27" t="s">
        <v>2026</v>
      </c>
      <c r="F118" s="28" t="s">
        <v>201</v>
      </c>
      <c r="G118" s="29">
        <v>4</v>
      </c>
      <c r="H118" s="28">
        <v>0</v>
      </c>
      <c r="I118" s="30">
        <f>ROUND(G118*H118,P4)</f>
        <v>0</v>
      </c>
      <c r="L118" s="31">
        <v>0</v>
      </c>
      <c r="M118" s="24">
        <f>ROUND(G118*L118,P4)</f>
        <v>0</v>
      </c>
      <c r="N118" s="25" t="s">
        <v>1975</v>
      </c>
      <c r="O118" s="32">
        <f>M118*AA118</f>
        <v>0</v>
      </c>
      <c r="P118" s="1">
        <v>3</v>
      </c>
      <c r="AA118" s="1">
        <f>IF(P118=1,$O$3,IF(P118=2,$O$4,$O$5))</f>
        <v>0</v>
      </c>
    </row>
    <row r="119">
      <c r="A119" s="1" t="s">
        <v>171</v>
      </c>
      <c r="E119" s="27" t="s">
        <v>2026</v>
      </c>
    </row>
    <row r="120">
      <c r="A120" s="1" t="s">
        <v>172</v>
      </c>
    </row>
    <row r="121">
      <c r="A121" s="1" t="s">
        <v>173</v>
      </c>
      <c r="E121" s="27" t="s">
        <v>167</v>
      </c>
    </row>
    <row r="122">
      <c r="A122" s="1" t="s">
        <v>165</v>
      </c>
      <c r="B122" s="1">
        <v>10</v>
      </c>
      <c r="C122" s="26" t="s">
        <v>2027</v>
      </c>
      <c r="D122" t="s">
        <v>167</v>
      </c>
      <c r="E122" s="27" t="s">
        <v>2028</v>
      </c>
      <c r="F122" s="28" t="s">
        <v>201</v>
      </c>
      <c r="G122" s="29">
        <v>3</v>
      </c>
      <c r="H122" s="28">
        <v>0</v>
      </c>
      <c r="I122" s="30">
        <f>ROUND(G122*H122,P4)</f>
        <v>0</v>
      </c>
      <c r="L122" s="31">
        <v>0</v>
      </c>
      <c r="M122" s="24">
        <f>ROUND(G122*L122,P4)</f>
        <v>0</v>
      </c>
      <c r="N122" s="25" t="s">
        <v>1975</v>
      </c>
      <c r="O122" s="32">
        <f>M122*AA122</f>
        <v>0</v>
      </c>
      <c r="P122" s="1">
        <v>3</v>
      </c>
      <c r="AA122" s="1">
        <f>IF(P122=1,$O$3,IF(P122=2,$O$4,$O$5))</f>
        <v>0</v>
      </c>
    </row>
    <row r="123">
      <c r="A123" s="1" t="s">
        <v>171</v>
      </c>
      <c r="E123" s="27" t="s">
        <v>2028</v>
      </c>
    </row>
    <row r="124">
      <c r="A124" s="1" t="s">
        <v>172</v>
      </c>
    </row>
    <row r="125">
      <c r="A125" s="1" t="s">
        <v>173</v>
      </c>
      <c r="E125" s="27" t="s">
        <v>167</v>
      </c>
    </row>
    <row r="126">
      <c r="A126" s="1" t="s">
        <v>165</v>
      </c>
      <c r="B126" s="1">
        <v>11</v>
      </c>
      <c r="C126" s="26" t="s">
        <v>2029</v>
      </c>
      <c r="D126" t="s">
        <v>167</v>
      </c>
      <c r="E126" s="27" t="s">
        <v>2030</v>
      </c>
      <c r="F126" s="28" t="s">
        <v>201</v>
      </c>
      <c r="G126" s="29">
        <v>3</v>
      </c>
      <c r="H126" s="28">
        <v>0</v>
      </c>
      <c r="I126" s="30">
        <f>ROUND(G126*H126,P4)</f>
        <v>0</v>
      </c>
      <c r="L126" s="31">
        <v>0</v>
      </c>
      <c r="M126" s="24">
        <f>ROUND(G126*L126,P4)</f>
        <v>0</v>
      </c>
      <c r="N126" s="25" t="s">
        <v>1975</v>
      </c>
      <c r="O126" s="32">
        <f>M126*AA126</f>
        <v>0</v>
      </c>
      <c r="P126" s="1">
        <v>3</v>
      </c>
      <c r="AA126" s="1">
        <f>IF(P126=1,$O$3,IF(P126=2,$O$4,$O$5))</f>
        <v>0</v>
      </c>
    </row>
    <row r="127">
      <c r="A127" s="1" t="s">
        <v>171</v>
      </c>
      <c r="E127" s="27" t="s">
        <v>2030</v>
      </c>
    </row>
    <row r="128">
      <c r="A128" s="1" t="s">
        <v>172</v>
      </c>
    </row>
    <row r="129">
      <c r="A129" s="1" t="s">
        <v>173</v>
      </c>
      <c r="E129" s="27" t="s">
        <v>167</v>
      </c>
    </row>
    <row r="130">
      <c r="A130" s="1" t="s">
        <v>165</v>
      </c>
      <c r="B130" s="1">
        <v>12</v>
      </c>
      <c r="C130" s="26" t="s">
        <v>3893</v>
      </c>
      <c r="D130" t="s">
        <v>167</v>
      </c>
      <c r="E130" s="27" t="s">
        <v>3894</v>
      </c>
      <c r="F130" s="28" t="s">
        <v>201</v>
      </c>
      <c r="G130" s="29">
        <v>1</v>
      </c>
      <c r="H130" s="28">
        <v>0</v>
      </c>
      <c r="I130" s="30">
        <f>ROUND(G130*H130,P4)</f>
        <v>0</v>
      </c>
      <c r="L130" s="31">
        <v>0</v>
      </c>
      <c r="M130" s="24">
        <f>ROUND(G130*L130,P4)</f>
        <v>0</v>
      </c>
      <c r="N130" s="25" t="s">
        <v>1975</v>
      </c>
      <c r="O130" s="32">
        <f>M130*AA130</f>
        <v>0</v>
      </c>
      <c r="P130" s="1">
        <v>3</v>
      </c>
      <c r="AA130" s="1">
        <f>IF(P130=1,$O$3,IF(P130=2,$O$4,$O$5))</f>
        <v>0</v>
      </c>
    </row>
    <row r="131">
      <c r="A131" s="1" t="s">
        <v>171</v>
      </c>
      <c r="E131" s="27" t="s">
        <v>3894</v>
      </c>
    </row>
    <row r="132">
      <c r="A132" s="1" t="s">
        <v>172</v>
      </c>
    </row>
    <row r="133">
      <c r="A133" s="1" t="s">
        <v>173</v>
      </c>
      <c r="E133" s="27" t="s">
        <v>167</v>
      </c>
    </row>
    <row r="134">
      <c r="A134" s="1" t="s">
        <v>165</v>
      </c>
      <c r="B134" s="1">
        <v>13</v>
      </c>
      <c r="C134" s="26" t="s">
        <v>2047</v>
      </c>
      <c r="D134" t="s">
        <v>167</v>
      </c>
      <c r="E134" s="27" t="s">
        <v>2048</v>
      </c>
      <c r="F134" s="28" t="s">
        <v>201</v>
      </c>
      <c r="G134" s="29">
        <v>1</v>
      </c>
      <c r="H134" s="28">
        <v>0</v>
      </c>
      <c r="I134" s="30">
        <f>ROUND(G134*H134,P4)</f>
        <v>0</v>
      </c>
      <c r="L134" s="31">
        <v>0</v>
      </c>
      <c r="M134" s="24">
        <f>ROUND(G134*L134,P4)</f>
        <v>0</v>
      </c>
      <c r="N134" s="25" t="s">
        <v>1975</v>
      </c>
      <c r="O134" s="32">
        <f>M134*AA134</f>
        <v>0</v>
      </c>
      <c r="P134" s="1">
        <v>3</v>
      </c>
      <c r="AA134" s="1">
        <f>IF(P134=1,$O$3,IF(P134=2,$O$4,$O$5))</f>
        <v>0</v>
      </c>
    </row>
    <row r="135">
      <c r="A135" s="1" t="s">
        <v>171</v>
      </c>
      <c r="E135" s="27" t="s">
        <v>2048</v>
      </c>
    </row>
    <row r="136">
      <c r="A136" s="1" t="s">
        <v>172</v>
      </c>
    </row>
    <row r="137">
      <c r="A137" s="1" t="s">
        <v>173</v>
      </c>
      <c r="E137" s="27" t="s">
        <v>167</v>
      </c>
    </row>
    <row r="138">
      <c r="A138" s="1" t="s">
        <v>165</v>
      </c>
      <c r="B138" s="1">
        <v>14</v>
      </c>
      <c r="C138" s="26" t="s">
        <v>2049</v>
      </c>
      <c r="D138" t="s">
        <v>167</v>
      </c>
      <c r="E138" s="27" t="s">
        <v>2050</v>
      </c>
      <c r="F138" s="28" t="s">
        <v>184</v>
      </c>
      <c r="G138" s="29">
        <v>8</v>
      </c>
      <c r="H138" s="28">
        <v>0</v>
      </c>
      <c r="I138" s="30">
        <f>ROUND(G138*H138,P4)</f>
        <v>0</v>
      </c>
      <c r="L138" s="31">
        <v>0</v>
      </c>
      <c r="M138" s="24">
        <f>ROUND(G138*L138,P4)</f>
        <v>0</v>
      </c>
      <c r="N138" s="25" t="s">
        <v>1975</v>
      </c>
      <c r="O138" s="32">
        <f>M138*AA138</f>
        <v>0</v>
      </c>
      <c r="P138" s="1">
        <v>3</v>
      </c>
      <c r="AA138" s="1">
        <f>IF(P138=1,$O$3,IF(P138=2,$O$4,$O$5))</f>
        <v>0</v>
      </c>
    </row>
    <row r="139">
      <c r="A139" s="1" t="s">
        <v>171</v>
      </c>
      <c r="E139" s="27" t="s">
        <v>2050</v>
      </c>
    </row>
    <row r="140">
      <c r="A140" s="1" t="s">
        <v>172</v>
      </c>
    </row>
    <row r="141">
      <c r="A141" s="1" t="s">
        <v>173</v>
      </c>
      <c r="E141" s="27" t="s">
        <v>167</v>
      </c>
    </row>
    <row r="142" ht="25.5">
      <c r="A142" s="1" t="s">
        <v>165</v>
      </c>
      <c r="B142" s="1">
        <v>15</v>
      </c>
      <c r="C142" s="26" t="s">
        <v>2051</v>
      </c>
      <c r="D142" t="s">
        <v>167</v>
      </c>
      <c r="E142" s="27" t="s">
        <v>2052</v>
      </c>
      <c r="F142" s="28" t="s">
        <v>201</v>
      </c>
      <c r="G142" s="29">
        <v>1</v>
      </c>
      <c r="H142" s="28">
        <v>0</v>
      </c>
      <c r="I142" s="30">
        <f>ROUND(G142*H142,P4)</f>
        <v>0</v>
      </c>
      <c r="L142" s="31">
        <v>0</v>
      </c>
      <c r="M142" s="24">
        <f>ROUND(G142*L142,P4)</f>
        <v>0</v>
      </c>
      <c r="N142" s="25" t="s">
        <v>1975</v>
      </c>
      <c r="O142" s="32">
        <f>M142*AA142</f>
        <v>0</v>
      </c>
      <c r="P142" s="1">
        <v>3</v>
      </c>
      <c r="AA142" s="1">
        <f>IF(P142=1,$O$3,IF(P142=2,$O$4,$O$5))</f>
        <v>0</v>
      </c>
    </row>
    <row r="143" ht="25.5">
      <c r="A143" s="1" t="s">
        <v>171</v>
      </c>
      <c r="E143" s="27" t="s">
        <v>2052</v>
      </c>
    </row>
    <row r="144">
      <c r="A144" s="1" t="s">
        <v>172</v>
      </c>
    </row>
    <row r="145">
      <c r="A145" s="1" t="s">
        <v>173</v>
      </c>
      <c r="E145" s="27" t="s">
        <v>167</v>
      </c>
    </row>
    <row r="146">
      <c r="A146" s="1" t="s">
        <v>165</v>
      </c>
      <c r="B146" s="1">
        <v>16</v>
      </c>
      <c r="C146" s="26" t="s">
        <v>2053</v>
      </c>
      <c r="D146" t="s">
        <v>167</v>
      </c>
      <c r="E146" s="27" t="s">
        <v>2054</v>
      </c>
      <c r="F146" s="28" t="s">
        <v>201</v>
      </c>
      <c r="G146" s="29">
        <v>1</v>
      </c>
      <c r="H146" s="28">
        <v>0</v>
      </c>
      <c r="I146" s="30">
        <f>ROUND(G146*H146,P4)</f>
        <v>0</v>
      </c>
      <c r="L146" s="31">
        <v>0</v>
      </c>
      <c r="M146" s="24">
        <f>ROUND(G146*L146,P4)</f>
        <v>0</v>
      </c>
      <c r="N146" s="25" t="s">
        <v>1975</v>
      </c>
      <c r="O146" s="32">
        <f>M146*AA146</f>
        <v>0</v>
      </c>
      <c r="P146" s="1">
        <v>3</v>
      </c>
      <c r="AA146" s="1">
        <f>IF(P146=1,$O$3,IF(P146=2,$O$4,$O$5))</f>
        <v>0</v>
      </c>
    </row>
    <row r="147">
      <c r="A147" s="1" t="s">
        <v>171</v>
      </c>
      <c r="E147" s="27" t="s">
        <v>2054</v>
      </c>
    </row>
    <row r="148">
      <c r="A148" s="1" t="s">
        <v>172</v>
      </c>
    </row>
    <row r="149">
      <c r="A149" s="1" t="s">
        <v>173</v>
      </c>
      <c r="E149" s="27" t="s">
        <v>167</v>
      </c>
    </row>
    <row r="150">
      <c r="A150" s="1" t="s">
        <v>165</v>
      </c>
      <c r="B150" s="1">
        <v>17</v>
      </c>
      <c r="C150" s="26" t="s">
        <v>2055</v>
      </c>
      <c r="D150" t="s">
        <v>167</v>
      </c>
      <c r="E150" s="27" t="s">
        <v>2056</v>
      </c>
      <c r="F150" s="28" t="s">
        <v>201</v>
      </c>
      <c r="G150" s="29">
        <v>1</v>
      </c>
      <c r="H150" s="28">
        <v>0</v>
      </c>
      <c r="I150" s="30">
        <f>ROUND(G150*H150,P4)</f>
        <v>0</v>
      </c>
      <c r="L150" s="31">
        <v>0</v>
      </c>
      <c r="M150" s="24">
        <f>ROUND(G150*L150,P4)</f>
        <v>0</v>
      </c>
      <c r="N150" s="25" t="s">
        <v>1975</v>
      </c>
      <c r="O150" s="32">
        <f>M150*AA150</f>
        <v>0</v>
      </c>
      <c r="P150" s="1">
        <v>3</v>
      </c>
      <c r="AA150" s="1">
        <f>IF(P150=1,$O$3,IF(P150=2,$O$4,$O$5))</f>
        <v>0</v>
      </c>
    </row>
    <row r="151">
      <c r="A151" s="1" t="s">
        <v>171</v>
      </c>
      <c r="E151" s="27" t="s">
        <v>2056</v>
      </c>
    </row>
    <row r="152">
      <c r="A152" s="1" t="s">
        <v>172</v>
      </c>
    </row>
    <row r="153">
      <c r="A153" s="1" t="s">
        <v>173</v>
      </c>
      <c r="E153" s="27" t="s">
        <v>167</v>
      </c>
    </row>
    <row r="154">
      <c r="A154" s="1" t="s">
        <v>165</v>
      </c>
      <c r="B154" s="1">
        <v>18</v>
      </c>
      <c r="C154" s="26" t="s">
        <v>2057</v>
      </c>
      <c r="D154" t="s">
        <v>167</v>
      </c>
      <c r="E154" s="27" t="s">
        <v>2058</v>
      </c>
      <c r="F154" s="28" t="s">
        <v>201</v>
      </c>
      <c r="G154" s="29">
        <v>1</v>
      </c>
      <c r="H154" s="28">
        <v>0</v>
      </c>
      <c r="I154" s="30">
        <f>ROUND(G154*H154,P4)</f>
        <v>0</v>
      </c>
      <c r="L154" s="31">
        <v>0</v>
      </c>
      <c r="M154" s="24">
        <f>ROUND(G154*L154,P4)</f>
        <v>0</v>
      </c>
      <c r="N154" s="25" t="s">
        <v>1975</v>
      </c>
      <c r="O154" s="32">
        <f>M154*AA154</f>
        <v>0</v>
      </c>
      <c r="P154" s="1">
        <v>3</v>
      </c>
      <c r="AA154" s="1">
        <f>IF(P154=1,$O$3,IF(P154=2,$O$4,$O$5))</f>
        <v>0</v>
      </c>
    </row>
    <row r="155">
      <c r="A155" s="1" t="s">
        <v>171</v>
      </c>
      <c r="E155" s="27" t="s">
        <v>2058</v>
      </c>
    </row>
    <row r="156">
      <c r="A156" s="1" t="s">
        <v>172</v>
      </c>
    </row>
    <row r="157">
      <c r="A157" s="1" t="s">
        <v>173</v>
      </c>
      <c r="E157" s="27" t="s">
        <v>167</v>
      </c>
    </row>
    <row r="158">
      <c r="A158" s="1" t="s">
        <v>165</v>
      </c>
      <c r="B158" s="1">
        <v>29</v>
      </c>
      <c r="C158" s="26" t="s">
        <v>2059</v>
      </c>
      <c r="D158" t="s">
        <v>167</v>
      </c>
      <c r="E158" s="27" t="s">
        <v>2060</v>
      </c>
      <c r="F158" s="28" t="s">
        <v>424</v>
      </c>
      <c r="G158" s="29">
        <v>5</v>
      </c>
      <c r="H158" s="28">
        <v>0</v>
      </c>
      <c r="I158" s="30">
        <f>ROUND(G158*H158,P4)</f>
        <v>0</v>
      </c>
      <c r="L158" s="31">
        <v>0</v>
      </c>
      <c r="M158" s="24">
        <f>ROUND(G158*L158,P4)</f>
        <v>0</v>
      </c>
      <c r="N158" s="25" t="s">
        <v>1975</v>
      </c>
      <c r="O158" s="32">
        <f>M158*AA158</f>
        <v>0</v>
      </c>
      <c r="P158" s="1">
        <v>3</v>
      </c>
      <c r="AA158" s="1">
        <f>IF(P158=1,$O$3,IF(P158=2,$O$4,$O$5))</f>
        <v>0</v>
      </c>
    </row>
    <row r="159">
      <c r="A159" s="1" t="s">
        <v>171</v>
      </c>
      <c r="E159" s="27" t="s">
        <v>2060</v>
      </c>
    </row>
    <row r="160">
      <c r="A160" s="1" t="s">
        <v>172</v>
      </c>
    </row>
    <row r="161">
      <c r="A161" s="1" t="s">
        <v>173</v>
      </c>
      <c r="E161" s="27" t="s">
        <v>167</v>
      </c>
    </row>
  </sheetData>
  <sheetProtection sheet="1" objects="1" scenarios="1" spinCount="100000" saltValue="xfciqTdubTwDNgYBu6QR7FvFypJtEOqGWGSAIAZ23D0pa81+qy3OxJDLhzPT8BWBRVOgOq/NpYbQLt8GBz7LTQ==" hashValue="g7+Jry2Uzsp7yYEfW32vwGj6VRhbxi/jlsArQUKPlV46cqvV7H1zE3lYR1ZYwaZxXdWmZqq7lTAZ6ygZkPLDG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COUNTIFS(L8:L23,"=0",A8:A23,"P")+COUNTIFS(L8:L23,"",A8:A23,"P")+SUM(Q8:Q23)</f>
        <v>0</v>
      </c>
    </row>
    <row r="8">
      <c r="A8" s="1" t="s">
        <v>160</v>
      </c>
      <c r="C8" s="22" t="s">
        <v>3895</v>
      </c>
      <c r="E8" s="23" t="s">
        <v>109</v>
      </c>
      <c r="L8" s="24">
        <f>L9+L18</f>
        <v>0</v>
      </c>
      <c r="M8" s="24">
        <f>M9+M18</f>
        <v>0</v>
      </c>
      <c r="N8" s="25"/>
    </row>
    <row r="9">
      <c r="A9" s="1" t="s">
        <v>162</v>
      </c>
      <c r="C9" s="22" t="s">
        <v>567</v>
      </c>
      <c r="E9" s="23" t="s">
        <v>700</v>
      </c>
      <c r="L9" s="24">
        <f>SUMIFS(L10:L17,A10:A17,"P")</f>
        <v>0</v>
      </c>
      <c r="M9" s="24">
        <f>SUMIFS(M10:M17,A10:A17,"P")</f>
        <v>0</v>
      </c>
      <c r="N9" s="25"/>
    </row>
    <row r="10">
      <c r="A10" s="1" t="s">
        <v>165</v>
      </c>
      <c r="B10" s="1">
        <v>1</v>
      </c>
      <c r="C10" s="26" t="s">
        <v>3896</v>
      </c>
      <c r="D10" t="s">
        <v>167</v>
      </c>
      <c r="E10" s="27" t="s">
        <v>3897</v>
      </c>
      <c r="F10" s="28" t="s">
        <v>432</v>
      </c>
      <c r="G10" s="29">
        <v>3.2650000000000001</v>
      </c>
      <c r="H10" s="28">
        <v>1.0416099999999999</v>
      </c>
      <c r="I10" s="30">
        <f>ROUND(G10*H10,P4)</f>
        <v>0</v>
      </c>
      <c r="L10" s="31">
        <v>0</v>
      </c>
      <c r="M10" s="24">
        <f>ROUND(G10*L10,P4)</f>
        <v>0</v>
      </c>
      <c r="N10" s="25" t="s">
        <v>185</v>
      </c>
      <c r="O10" s="32">
        <f>M10*AA10</f>
        <v>0</v>
      </c>
      <c r="P10" s="1">
        <v>3</v>
      </c>
      <c r="AA10" s="1">
        <f>IF(P10=1,$O$3,IF(P10=2,$O$4,$O$5))</f>
        <v>0</v>
      </c>
    </row>
    <row r="11">
      <c r="A11" s="1" t="s">
        <v>171</v>
      </c>
      <c r="E11" s="27" t="s">
        <v>3897</v>
      </c>
    </row>
    <row r="12" ht="51">
      <c r="A12" s="1" t="s">
        <v>172</v>
      </c>
      <c r="E12" s="33" t="s">
        <v>3898</v>
      </c>
    </row>
    <row r="13">
      <c r="A13" s="1" t="s">
        <v>173</v>
      </c>
      <c r="E13" s="27" t="s">
        <v>167</v>
      </c>
    </row>
    <row r="14">
      <c r="A14" s="1" t="s">
        <v>165</v>
      </c>
      <c r="B14" s="1">
        <v>2</v>
      </c>
      <c r="C14" s="26" t="s">
        <v>830</v>
      </c>
      <c r="D14" t="s">
        <v>167</v>
      </c>
      <c r="E14" s="27" t="s">
        <v>831</v>
      </c>
      <c r="F14" s="28" t="s">
        <v>432</v>
      </c>
      <c r="G14" s="29">
        <v>0.83399999999999996</v>
      </c>
      <c r="H14" s="28">
        <v>1.06277</v>
      </c>
      <c r="I14" s="30">
        <f>ROUND(G14*H14,P4)</f>
        <v>0</v>
      </c>
      <c r="L14" s="31">
        <v>0</v>
      </c>
      <c r="M14" s="24">
        <f>ROUND(G14*L14,P4)</f>
        <v>0</v>
      </c>
      <c r="N14" s="25" t="s">
        <v>185</v>
      </c>
      <c r="O14" s="32">
        <f>M14*AA14</f>
        <v>0</v>
      </c>
      <c r="P14" s="1">
        <v>3</v>
      </c>
      <c r="AA14" s="1">
        <f>IF(P14=1,$O$3,IF(P14=2,$O$4,$O$5))</f>
        <v>0</v>
      </c>
    </row>
    <row r="15">
      <c r="A15" s="1" t="s">
        <v>171</v>
      </c>
      <c r="E15" s="27" t="s">
        <v>831</v>
      </c>
    </row>
    <row r="16" ht="51">
      <c r="A16" s="1" t="s">
        <v>172</v>
      </c>
      <c r="E16" s="33" t="s">
        <v>3899</v>
      </c>
    </row>
    <row r="17">
      <c r="A17" s="1" t="s">
        <v>173</v>
      </c>
      <c r="E17" s="27" t="s">
        <v>167</v>
      </c>
    </row>
    <row r="18">
      <c r="A18" s="1" t="s">
        <v>162</v>
      </c>
      <c r="C18" s="22" t="s">
        <v>499</v>
      </c>
      <c r="E18" s="23" t="s">
        <v>500</v>
      </c>
      <c r="L18" s="24">
        <f>SUMIFS(L19:L22,A19:A22,"P")</f>
        <v>0</v>
      </c>
      <c r="M18" s="24">
        <f>SUMIFS(M19:M22,A19:A22,"P")</f>
        <v>0</v>
      </c>
      <c r="N18" s="25"/>
    </row>
    <row r="19" ht="25.5">
      <c r="A19" s="1" t="s">
        <v>165</v>
      </c>
      <c r="B19" s="1">
        <v>3</v>
      </c>
      <c r="C19" s="26" t="s">
        <v>2464</v>
      </c>
      <c r="D19" t="s">
        <v>167</v>
      </c>
      <c r="E19" s="27" t="s">
        <v>2465</v>
      </c>
      <c r="F19" s="28" t="s">
        <v>432</v>
      </c>
      <c r="G19" s="29">
        <v>4.2869999999999999</v>
      </c>
      <c r="H19" s="28">
        <v>0</v>
      </c>
      <c r="I19" s="30">
        <f>ROUND(G19*H19,P4)</f>
        <v>0</v>
      </c>
      <c r="L19" s="31">
        <v>0</v>
      </c>
      <c r="M19" s="24">
        <f>ROUND(G19*L19,P4)</f>
        <v>0</v>
      </c>
      <c r="N19" s="25" t="s">
        <v>185</v>
      </c>
      <c r="O19" s="32">
        <f>M19*AA19</f>
        <v>0</v>
      </c>
      <c r="P19" s="1">
        <v>3</v>
      </c>
      <c r="AA19" s="1">
        <f>IF(P19=1,$O$3,IF(P19=2,$O$4,$O$5))</f>
        <v>0</v>
      </c>
    </row>
    <row r="20" ht="51">
      <c r="A20" s="1" t="s">
        <v>171</v>
      </c>
      <c r="E20" s="27" t="s">
        <v>2466</v>
      </c>
    </row>
    <row r="21">
      <c r="A21" s="1" t="s">
        <v>172</v>
      </c>
    </row>
    <row r="22">
      <c r="A22" s="1" t="s">
        <v>173</v>
      </c>
      <c r="E22" s="27" t="s">
        <v>167</v>
      </c>
    </row>
  </sheetData>
  <sheetProtection sheet="1" objects="1" scenarios="1" spinCount="100000" saltValue="UtlpZ0iEWCcSN43ePEPb/512bImJ6Pxc2+MEapyODLFoFhUMDBFKWEFdqXBSMedmB9Fo3mNLA4XJ5+sLmAK11w==" hashValue="b++bIZCnm3mwKS6Zr3wxW5wVlsQ+krfWK0lSzXFCJOGGUS50FrvA94+Z9eSVirbnUGLF26t2zxKd7Is2aIYkS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COUNTIFS(L8:L254,"=0",A8:A254,"P")+COUNTIFS(L8:L254,"",A8:A254,"P")+SUM(Q8:Q254)</f>
        <v>0</v>
      </c>
    </row>
    <row r="8">
      <c r="A8" s="1" t="s">
        <v>160</v>
      </c>
      <c r="C8" s="22" t="s">
        <v>196</v>
      </c>
      <c r="E8" s="23" t="s">
        <v>21</v>
      </c>
      <c r="L8" s="24">
        <f>L9+L22+L39+L48+L125+L186+L223+L232+L245</f>
        <v>0</v>
      </c>
      <c r="M8" s="24">
        <f>M9+M22+M39+M48+M125+M186+M223+M232+M245</f>
        <v>0</v>
      </c>
      <c r="N8" s="25"/>
    </row>
    <row r="9">
      <c r="A9" s="1" t="s">
        <v>162</v>
      </c>
      <c r="C9" s="22" t="s">
        <v>197</v>
      </c>
      <c r="E9" s="23" t="s">
        <v>198</v>
      </c>
      <c r="L9" s="24">
        <f>SUMIFS(L10:L21,A10:A21,"P")</f>
        <v>0</v>
      </c>
      <c r="M9" s="24">
        <f>SUMIFS(M10:M21,A10:A21,"P")</f>
        <v>0</v>
      </c>
      <c r="N9" s="25"/>
    </row>
    <row r="10" ht="25.5">
      <c r="A10" s="1" t="s">
        <v>165</v>
      </c>
      <c r="B10" s="1">
        <v>1</v>
      </c>
      <c r="C10" s="26" t="s">
        <v>199</v>
      </c>
      <c r="D10" t="s">
        <v>167</v>
      </c>
      <c r="E10" s="27" t="s">
        <v>200</v>
      </c>
      <c r="F10" s="28" t="s">
        <v>201</v>
      </c>
      <c r="G10" s="29">
        <v>1</v>
      </c>
      <c r="H10" s="28">
        <v>0</v>
      </c>
      <c r="I10" s="30">
        <f>ROUND(G10*H10,P4)</f>
        <v>0</v>
      </c>
      <c r="L10" s="31">
        <v>0</v>
      </c>
      <c r="M10" s="24">
        <f>ROUND(G10*L10,P4)</f>
        <v>0</v>
      </c>
      <c r="N10" s="25" t="s">
        <v>185</v>
      </c>
      <c r="O10" s="32">
        <f>M10*AA10</f>
        <v>0</v>
      </c>
      <c r="P10" s="1">
        <v>3</v>
      </c>
      <c r="AA10" s="1">
        <f>IF(P10=1,$O$3,IF(P10=2,$O$4,$O$5))</f>
        <v>0</v>
      </c>
    </row>
    <row r="11" ht="38.25">
      <c r="A11" s="1" t="s">
        <v>171</v>
      </c>
      <c r="E11" s="27" t="s">
        <v>202</v>
      </c>
    </row>
    <row r="12">
      <c r="A12" s="1" t="s">
        <v>172</v>
      </c>
    </row>
    <row r="13">
      <c r="A13" s="1" t="s">
        <v>173</v>
      </c>
      <c r="E13" s="27" t="s">
        <v>167</v>
      </c>
    </row>
    <row r="14" ht="25.5">
      <c r="A14" s="1" t="s">
        <v>165</v>
      </c>
      <c r="B14" s="1">
        <v>2</v>
      </c>
      <c r="C14" s="26" t="s">
        <v>203</v>
      </c>
      <c r="D14" t="s">
        <v>167</v>
      </c>
      <c r="E14" s="27" t="s">
        <v>204</v>
      </c>
      <c r="F14" s="28" t="s">
        <v>201</v>
      </c>
      <c r="G14" s="29">
        <v>4</v>
      </c>
      <c r="H14" s="28">
        <v>0</v>
      </c>
      <c r="I14" s="30">
        <f>ROUND(G14*H14,P4)</f>
        <v>0</v>
      </c>
      <c r="L14" s="31">
        <v>0</v>
      </c>
      <c r="M14" s="24">
        <f>ROUND(G14*L14,P4)</f>
        <v>0</v>
      </c>
      <c r="N14" s="25" t="s">
        <v>185</v>
      </c>
      <c r="O14" s="32">
        <f>M14*AA14</f>
        <v>0</v>
      </c>
      <c r="P14" s="1">
        <v>3</v>
      </c>
      <c r="AA14" s="1">
        <f>IF(P14=1,$O$3,IF(P14=2,$O$4,$O$5))</f>
        <v>0</v>
      </c>
    </row>
    <row r="15" ht="25.5">
      <c r="A15" s="1" t="s">
        <v>171</v>
      </c>
      <c r="E15" s="27" t="s">
        <v>204</v>
      </c>
    </row>
    <row r="16">
      <c r="A16" s="1" t="s">
        <v>172</v>
      </c>
    </row>
    <row r="17">
      <c r="A17" s="1" t="s">
        <v>173</v>
      </c>
      <c r="E17" s="27" t="s">
        <v>167</v>
      </c>
    </row>
    <row r="18" ht="25.5">
      <c r="A18" s="1" t="s">
        <v>165</v>
      </c>
      <c r="B18" s="1">
        <v>3</v>
      </c>
      <c r="C18" s="26" t="s">
        <v>205</v>
      </c>
      <c r="D18" t="s">
        <v>167</v>
      </c>
      <c r="E18" s="27" t="s">
        <v>206</v>
      </c>
      <c r="F18" s="28" t="s">
        <v>201</v>
      </c>
      <c r="G18" s="29">
        <v>1</v>
      </c>
      <c r="H18" s="28">
        <v>0</v>
      </c>
      <c r="I18" s="30">
        <f>ROUND(G18*H18,P4)</f>
        <v>0</v>
      </c>
      <c r="L18" s="31">
        <v>0</v>
      </c>
      <c r="M18" s="24">
        <f>ROUND(G18*L18,P4)</f>
        <v>0</v>
      </c>
      <c r="N18" s="25" t="s">
        <v>185</v>
      </c>
      <c r="O18" s="32">
        <f>M18*AA18</f>
        <v>0</v>
      </c>
      <c r="P18" s="1">
        <v>3</v>
      </c>
      <c r="AA18" s="1">
        <f>IF(P18=1,$O$3,IF(P18=2,$O$4,$O$5))</f>
        <v>0</v>
      </c>
    </row>
    <row r="19" ht="51">
      <c r="A19" s="1" t="s">
        <v>171</v>
      </c>
      <c r="E19" s="27" t="s">
        <v>207</v>
      </c>
    </row>
    <row r="20">
      <c r="A20" s="1" t="s">
        <v>172</v>
      </c>
    </row>
    <row r="21">
      <c r="A21" s="1" t="s">
        <v>173</v>
      </c>
      <c r="E21" s="27" t="s">
        <v>167</v>
      </c>
    </row>
    <row r="22">
      <c r="A22" s="1" t="s">
        <v>162</v>
      </c>
      <c r="C22" s="22" t="s">
        <v>208</v>
      </c>
      <c r="E22" s="23" t="s">
        <v>209</v>
      </c>
      <c r="L22" s="24">
        <f>SUMIFS(L23:L38,A23:A38,"P")</f>
        <v>0</v>
      </c>
      <c r="M22" s="24">
        <f>SUMIFS(M23:M38,A23:A38,"P")</f>
        <v>0</v>
      </c>
      <c r="N22" s="25"/>
    </row>
    <row r="23">
      <c r="A23" s="1" t="s">
        <v>165</v>
      </c>
      <c r="B23" s="1">
        <v>4</v>
      </c>
      <c r="C23" s="26" t="s">
        <v>210</v>
      </c>
      <c r="D23" t="s">
        <v>167</v>
      </c>
      <c r="E23" s="27" t="s">
        <v>211</v>
      </c>
      <c r="F23" s="28" t="s">
        <v>201</v>
      </c>
      <c r="G23" s="29">
        <v>1</v>
      </c>
      <c r="H23" s="28">
        <v>0</v>
      </c>
      <c r="I23" s="30">
        <f>ROUND(G23*H23,P4)</f>
        <v>0</v>
      </c>
      <c r="L23" s="31">
        <v>0</v>
      </c>
      <c r="M23" s="24">
        <f>ROUND(G23*L23,P4)</f>
        <v>0</v>
      </c>
      <c r="N23" s="25" t="s">
        <v>170</v>
      </c>
      <c r="O23" s="32">
        <f>M23*AA23</f>
        <v>0</v>
      </c>
      <c r="P23" s="1">
        <v>3</v>
      </c>
      <c r="AA23" s="1">
        <f>IF(P23=1,$O$3,IF(P23=2,$O$4,$O$5))</f>
        <v>0</v>
      </c>
    </row>
    <row r="24">
      <c r="A24" s="1" t="s">
        <v>171</v>
      </c>
      <c r="E24" s="27" t="s">
        <v>211</v>
      </c>
    </row>
    <row r="25">
      <c r="A25" s="1" t="s">
        <v>172</v>
      </c>
    </row>
    <row r="26">
      <c r="A26" s="1" t="s">
        <v>173</v>
      </c>
      <c r="E26" s="27" t="s">
        <v>167</v>
      </c>
    </row>
    <row r="27">
      <c r="A27" s="1" t="s">
        <v>165</v>
      </c>
      <c r="B27" s="1">
        <v>6</v>
      </c>
      <c r="C27" s="26" t="s">
        <v>212</v>
      </c>
      <c r="D27" t="s">
        <v>167</v>
      </c>
      <c r="E27" s="27" t="s">
        <v>213</v>
      </c>
      <c r="F27" s="28" t="s">
        <v>201</v>
      </c>
      <c r="G27" s="29">
        <v>2</v>
      </c>
      <c r="H27" s="28">
        <v>0</v>
      </c>
      <c r="I27" s="30">
        <f>ROUND(G27*H27,P4)</f>
        <v>0</v>
      </c>
      <c r="L27" s="31">
        <v>0</v>
      </c>
      <c r="M27" s="24">
        <f>ROUND(G27*L27,P4)</f>
        <v>0</v>
      </c>
      <c r="N27" s="25" t="s">
        <v>170</v>
      </c>
      <c r="O27" s="32">
        <f>M27*AA27</f>
        <v>0</v>
      </c>
      <c r="P27" s="1">
        <v>3</v>
      </c>
      <c r="AA27" s="1">
        <f>IF(P27=1,$O$3,IF(P27=2,$O$4,$O$5))</f>
        <v>0</v>
      </c>
    </row>
    <row r="28">
      <c r="A28" s="1" t="s">
        <v>171</v>
      </c>
      <c r="E28" s="27" t="s">
        <v>213</v>
      </c>
    </row>
    <row r="29">
      <c r="A29" s="1" t="s">
        <v>172</v>
      </c>
    </row>
    <row r="30">
      <c r="A30" s="1" t="s">
        <v>173</v>
      </c>
      <c r="E30" s="27" t="s">
        <v>167</v>
      </c>
    </row>
    <row r="31" ht="25.5">
      <c r="A31" s="1" t="s">
        <v>165</v>
      </c>
      <c r="B31" s="1">
        <v>5</v>
      </c>
      <c r="C31" s="26" t="s">
        <v>214</v>
      </c>
      <c r="D31" t="s">
        <v>167</v>
      </c>
      <c r="E31" s="27" t="s">
        <v>215</v>
      </c>
      <c r="F31" s="28" t="s">
        <v>201</v>
      </c>
      <c r="G31" s="29">
        <v>4</v>
      </c>
      <c r="H31" s="28">
        <v>0</v>
      </c>
      <c r="I31" s="30">
        <f>ROUND(G31*H31,P4)</f>
        <v>0</v>
      </c>
      <c r="L31" s="31">
        <v>0</v>
      </c>
      <c r="M31" s="24">
        <f>ROUND(G31*L31,P4)</f>
        <v>0</v>
      </c>
      <c r="N31" s="25" t="s">
        <v>185</v>
      </c>
      <c r="O31" s="32">
        <f>M31*AA31</f>
        <v>0</v>
      </c>
      <c r="P31" s="1">
        <v>3</v>
      </c>
      <c r="AA31" s="1">
        <f>IF(P31=1,$O$3,IF(P31=2,$O$4,$O$5))</f>
        <v>0</v>
      </c>
    </row>
    <row r="32" ht="25.5">
      <c r="A32" s="1" t="s">
        <v>171</v>
      </c>
      <c r="E32" s="27" t="s">
        <v>215</v>
      </c>
    </row>
    <row r="33">
      <c r="A33" s="1" t="s">
        <v>172</v>
      </c>
    </row>
    <row r="34">
      <c r="A34" s="1" t="s">
        <v>173</v>
      </c>
      <c r="E34" s="27" t="s">
        <v>167</v>
      </c>
    </row>
    <row r="35" ht="25.5">
      <c r="A35" s="1" t="s">
        <v>165</v>
      </c>
      <c r="B35" s="1">
        <v>7</v>
      </c>
      <c r="C35" s="26" t="s">
        <v>216</v>
      </c>
      <c r="D35" t="s">
        <v>167</v>
      </c>
      <c r="E35" s="27" t="s">
        <v>217</v>
      </c>
      <c r="F35" s="28" t="s">
        <v>201</v>
      </c>
      <c r="G35" s="29">
        <v>2</v>
      </c>
      <c r="H35" s="28">
        <v>0</v>
      </c>
      <c r="I35" s="30">
        <f>ROUND(G35*H35,P4)</f>
        <v>0</v>
      </c>
      <c r="L35" s="31">
        <v>0</v>
      </c>
      <c r="M35" s="24">
        <f>ROUND(G35*L35,P4)</f>
        <v>0</v>
      </c>
      <c r="N35" s="25" t="s">
        <v>185</v>
      </c>
      <c r="O35" s="32">
        <f>M35*AA35</f>
        <v>0</v>
      </c>
      <c r="P35" s="1">
        <v>3</v>
      </c>
      <c r="AA35" s="1">
        <f>IF(P35=1,$O$3,IF(P35=2,$O$4,$O$5))</f>
        <v>0</v>
      </c>
    </row>
    <row r="36" ht="25.5">
      <c r="A36" s="1" t="s">
        <v>171</v>
      </c>
      <c r="E36" s="27" t="s">
        <v>217</v>
      </c>
    </row>
    <row r="37">
      <c r="A37" s="1" t="s">
        <v>172</v>
      </c>
    </row>
    <row r="38">
      <c r="A38" s="1" t="s">
        <v>173</v>
      </c>
      <c r="E38" s="27" t="s">
        <v>167</v>
      </c>
    </row>
    <row r="39">
      <c r="A39" s="1" t="s">
        <v>162</v>
      </c>
      <c r="C39" s="22" t="s">
        <v>218</v>
      </c>
      <c r="E39" s="23" t="s">
        <v>219</v>
      </c>
      <c r="L39" s="24">
        <f>SUMIFS(L40:L47,A40:A47,"P")</f>
        <v>0</v>
      </c>
      <c r="M39" s="24">
        <f>SUMIFS(M40:M47,A40:A47,"P")</f>
        <v>0</v>
      </c>
      <c r="N39" s="25"/>
    </row>
    <row r="40">
      <c r="A40" s="1" t="s">
        <v>165</v>
      </c>
      <c r="B40" s="1">
        <v>9</v>
      </c>
      <c r="C40" s="26" t="s">
        <v>220</v>
      </c>
      <c r="D40" t="s">
        <v>167</v>
      </c>
      <c r="E40" s="27" t="s">
        <v>221</v>
      </c>
      <c r="F40" s="28" t="s">
        <v>192</v>
      </c>
      <c r="G40" s="29">
        <v>10</v>
      </c>
      <c r="H40" s="28">
        <v>0</v>
      </c>
      <c r="I40" s="30">
        <f>ROUND(G40*H40,P4)</f>
        <v>0</v>
      </c>
      <c r="L40" s="31">
        <v>0</v>
      </c>
      <c r="M40" s="24">
        <f>ROUND(G40*L40,P4)</f>
        <v>0</v>
      </c>
      <c r="N40" s="25" t="s">
        <v>170</v>
      </c>
      <c r="O40" s="32">
        <f>M40*AA40</f>
        <v>0</v>
      </c>
      <c r="P40" s="1">
        <v>3</v>
      </c>
      <c r="AA40" s="1">
        <f>IF(P40=1,$O$3,IF(P40=2,$O$4,$O$5))</f>
        <v>0</v>
      </c>
    </row>
    <row r="41">
      <c r="A41" s="1" t="s">
        <v>171</v>
      </c>
      <c r="E41" s="27" t="s">
        <v>221</v>
      </c>
    </row>
    <row r="42">
      <c r="A42" s="1" t="s">
        <v>172</v>
      </c>
    </row>
    <row r="43">
      <c r="A43" s="1" t="s">
        <v>173</v>
      </c>
      <c r="E43" s="27" t="s">
        <v>167</v>
      </c>
    </row>
    <row r="44">
      <c r="A44" s="1" t="s">
        <v>165</v>
      </c>
      <c r="B44" s="1">
        <v>8</v>
      </c>
      <c r="C44" s="26" t="s">
        <v>222</v>
      </c>
      <c r="D44" t="s">
        <v>167</v>
      </c>
      <c r="E44" s="27" t="s">
        <v>223</v>
      </c>
      <c r="F44" s="28" t="s">
        <v>192</v>
      </c>
      <c r="G44" s="29">
        <v>10</v>
      </c>
      <c r="H44" s="28">
        <v>0</v>
      </c>
      <c r="I44" s="30">
        <f>ROUND(G44*H44,P4)</f>
        <v>0</v>
      </c>
      <c r="L44" s="31">
        <v>0</v>
      </c>
      <c r="M44" s="24">
        <f>ROUND(G44*L44,P4)</f>
        <v>0</v>
      </c>
      <c r="N44" s="25" t="s">
        <v>185</v>
      </c>
      <c r="O44" s="32">
        <f>M44*AA44</f>
        <v>0</v>
      </c>
      <c r="P44" s="1">
        <v>3</v>
      </c>
      <c r="AA44" s="1">
        <f>IF(P44=1,$O$3,IF(P44=2,$O$4,$O$5))</f>
        <v>0</v>
      </c>
    </row>
    <row r="45">
      <c r="A45" s="1" t="s">
        <v>171</v>
      </c>
      <c r="E45" s="27" t="s">
        <v>223</v>
      </c>
    </row>
    <row r="46">
      <c r="A46" s="1" t="s">
        <v>172</v>
      </c>
    </row>
    <row r="47">
      <c r="A47" s="1" t="s">
        <v>173</v>
      </c>
      <c r="E47" s="27" t="s">
        <v>167</v>
      </c>
    </row>
    <row r="48">
      <c r="A48" s="1" t="s">
        <v>162</v>
      </c>
      <c r="C48" s="22" t="s">
        <v>224</v>
      </c>
      <c r="E48" s="23" t="s">
        <v>225</v>
      </c>
      <c r="L48" s="24">
        <f>SUMIFS(L49:L124,A49:A124,"P")</f>
        <v>0</v>
      </c>
      <c r="M48" s="24">
        <f>SUMIFS(M49:M124,A49:A124,"P")</f>
        <v>0</v>
      </c>
      <c r="N48" s="25"/>
    </row>
    <row r="49">
      <c r="A49" s="1" t="s">
        <v>165</v>
      </c>
      <c r="B49" s="1">
        <v>28</v>
      </c>
      <c r="C49" s="26" t="s">
        <v>226</v>
      </c>
      <c r="D49" t="s">
        <v>167</v>
      </c>
      <c r="E49" s="27" t="s">
        <v>227</v>
      </c>
      <c r="F49" s="28" t="s">
        <v>228</v>
      </c>
      <c r="G49" s="29">
        <v>90</v>
      </c>
      <c r="H49" s="28">
        <v>0</v>
      </c>
      <c r="I49" s="30">
        <f>ROUND(G49*H49,P4)</f>
        <v>0</v>
      </c>
      <c r="L49" s="31">
        <v>0</v>
      </c>
      <c r="M49" s="24">
        <f>ROUND(G49*L49,P4)</f>
        <v>0</v>
      </c>
      <c r="N49" s="25" t="s">
        <v>185</v>
      </c>
      <c r="O49" s="32">
        <f>M49*AA49</f>
        <v>0</v>
      </c>
      <c r="P49" s="1">
        <v>3</v>
      </c>
      <c r="AA49" s="1">
        <f>IF(P49=1,$O$3,IF(P49=2,$O$4,$O$5))</f>
        <v>0</v>
      </c>
    </row>
    <row r="50">
      <c r="A50" s="1" t="s">
        <v>171</v>
      </c>
      <c r="E50" s="27" t="s">
        <v>227</v>
      </c>
    </row>
    <row r="51">
      <c r="A51" s="1" t="s">
        <v>172</v>
      </c>
    </row>
    <row r="52">
      <c r="A52" s="1" t="s">
        <v>173</v>
      </c>
      <c r="E52" s="27" t="s">
        <v>167</v>
      </c>
    </row>
    <row r="53">
      <c r="A53" s="1" t="s">
        <v>165</v>
      </c>
      <c r="B53" s="1">
        <v>10</v>
      </c>
      <c r="C53" s="26" t="s">
        <v>229</v>
      </c>
      <c r="D53" t="s">
        <v>167</v>
      </c>
      <c r="E53" s="27" t="s">
        <v>230</v>
      </c>
      <c r="F53" s="28" t="s">
        <v>192</v>
      </c>
      <c r="G53" s="29">
        <v>80</v>
      </c>
      <c r="H53" s="28">
        <v>0.0019400000000000001</v>
      </c>
      <c r="I53" s="30">
        <f>ROUND(G53*H53,P4)</f>
        <v>0</v>
      </c>
      <c r="L53" s="31">
        <v>0</v>
      </c>
      <c r="M53" s="24">
        <f>ROUND(G53*L53,P4)</f>
        <v>0</v>
      </c>
      <c r="N53" s="25" t="s">
        <v>185</v>
      </c>
      <c r="O53" s="32">
        <f>M53*AA53</f>
        <v>0</v>
      </c>
      <c r="P53" s="1">
        <v>3</v>
      </c>
      <c r="AA53" s="1">
        <f>IF(P53=1,$O$3,IF(P53=2,$O$4,$O$5))</f>
        <v>0</v>
      </c>
    </row>
    <row r="54">
      <c r="A54" s="1" t="s">
        <v>171</v>
      </c>
      <c r="E54" s="27" t="s">
        <v>230</v>
      </c>
    </row>
    <row r="55">
      <c r="A55" s="1" t="s">
        <v>172</v>
      </c>
    </row>
    <row r="56">
      <c r="A56" s="1" t="s">
        <v>173</v>
      </c>
      <c r="E56" s="27" t="s">
        <v>167</v>
      </c>
    </row>
    <row r="57">
      <c r="A57" s="1" t="s">
        <v>165</v>
      </c>
      <c r="B57" s="1">
        <v>27</v>
      </c>
      <c r="C57" s="26" t="s">
        <v>231</v>
      </c>
      <c r="D57" t="s">
        <v>167</v>
      </c>
      <c r="E57" s="27" t="s">
        <v>232</v>
      </c>
      <c r="F57" s="28" t="s">
        <v>201</v>
      </c>
      <c r="G57" s="29">
        <v>520</v>
      </c>
      <c r="H57" s="28">
        <v>0</v>
      </c>
      <c r="I57" s="30">
        <f>ROUND(G57*H57,P4)</f>
        <v>0</v>
      </c>
      <c r="L57" s="31">
        <v>0</v>
      </c>
      <c r="M57" s="24">
        <f>ROUND(G57*L57,P4)</f>
        <v>0</v>
      </c>
      <c r="N57" s="25" t="s">
        <v>185</v>
      </c>
      <c r="O57" s="32">
        <f>M57*AA57</f>
        <v>0</v>
      </c>
      <c r="P57" s="1">
        <v>3</v>
      </c>
      <c r="AA57" s="1">
        <f>IF(P57=1,$O$3,IF(P57=2,$O$4,$O$5))</f>
        <v>0</v>
      </c>
    </row>
    <row r="58">
      <c r="A58" s="1" t="s">
        <v>171</v>
      </c>
      <c r="E58" s="27" t="s">
        <v>232</v>
      </c>
    </row>
    <row r="59">
      <c r="A59" s="1" t="s">
        <v>172</v>
      </c>
    </row>
    <row r="60">
      <c r="A60" s="1" t="s">
        <v>173</v>
      </c>
      <c r="E60" s="27" t="s">
        <v>167</v>
      </c>
    </row>
    <row r="61">
      <c r="A61" s="1" t="s">
        <v>165</v>
      </c>
      <c r="B61" s="1">
        <v>18</v>
      </c>
      <c r="C61" s="26" t="s">
        <v>233</v>
      </c>
      <c r="D61" t="s">
        <v>167</v>
      </c>
      <c r="E61" s="27" t="s">
        <v>234</v>
      </c>
      <c r="F61" s="28" t="s">
        <v>192</v>
      </c>
      <c r="G61" s="29">
        <v>160</v>
      </c>
      <c r="H61" s="28">
        <v>0.0011000000000000001</v>
      </c>
      <c r="I61" s="30">
        <f>ROUND(G61*H61,P4)</f>
        <v>0</v>
      </c>
      <c r="L61" s="31">
        <v>0</v>
      </c>
      <c r="M61" s="24">
        <f>ROUND(G61*L61,P4)</f>
        <v>0</v>
      </c>
      <c r="N61" s="25" t="s">
        <v>185</v>
      </c>
      <c r="O61" s="32">
        <f>M61*AA61</f>
        <v>0</v>
      </c>
      <c r="P61" s="1">
        <v>3</v>
      </c>
      <c r="AA61" s="1">
        <f>IF(P61=1,$O$3,IF(P61=2,$O$4,$O$5))</f>
        <v>0</v>
      </c>
    </row>
    <row r="62">
      <c r="A62" s="1" t="s">
        <v>171</v>
      </c>
      <c r="E62" s="27" t="s">
        <v>234</v>
      </c>
    </row>
    <row r="63">
      <c r="A63" s="1" t="s">
        <v>172</v>
      </c>
    </row>
    <row r="64">
      <c r="A64" s="1" t="s">
        <v>173</v>
      </c>
      <c r="E64" s="27" t="s">
        <v>167</v>
      </c>
    </row>
    <row r="65">
      <c r="A65" s="1" t="s">
        <v>165</v>
      </c>
      <c r="B65" s="1">
        <v>12</v>
      </c>
      <c r="C65" s="26" t="s">
        <v>235</v>
      </c>
      <c r="D65" t="s">
        <v>167</v>
      </c>
      <c r="E65" s="27" t="s">
        <v>236</v>
      </c>
      <c r="F65" s="28" t="s">
        <v>192</v>
      </c>
      <c r="G65" s="29">
        <v>80</v>
      </c>
      <c r="H65" s="28">
        <v>0.00033</v>
      </c>
      <c r="I65" s="30">
        <f>ROUND(G65*H65,P4)</f>
        <v>0</v>
      </c>
      <c r="L65" s="31">
        <v>0</v>
      </c>
      <c r="M65" s="24">
        <f>ROUND(G65*L65,P4)</f>
        <v>0</v>
      </c>
      <c r="N65" s="25" t="s">
        <v>185</v>
      </c>
      <c r="O65" s="32">
        <f>M65*AA65</f>
        <v>0</v>
      </c>
      <c r="P65" s="1">
        <v>3</v>
      </c>
      <c r="AA65" s="1">
        <f>IF(P65=1,$O$3,IF(P65=2,$O$4,$O$5))</f>
        <v>0</v>
      </c>
    </row>
    <row r="66">
      <c r="A66" s="1" t="s">
        <v>171</v>
      </c>
      <c r="E66" s="27" t="s">
        <v>236</v>
      </c>
    </row>
    <row r="67">
      <c r="A67" s="1" t="s">
        <v>172</v>
      </c>
    </row>
    <row r="68">
      <c r="A68" s="1" t="s">
        <v>173</v>
      </c>
      <c r="E68" s="27" t="s">
        <v>167</v>
      </c>
    </row>
    <row r="69">
      <c r="A69" s="1" t="s">
        <v>165</v>
      </c>
      <c r="B69" s="1">
        <v>20</v>
      </c>
      <c r="C69" s="26" t="s">
        <v>237</v>
      </c>
      <c r="D69" t="s">
        <v>167</v>
      </c>
      <c r="E69" s="27" t="s">
        <v>238</v>
      </c>
      <c r="F69" s="28" t="s">
        <v>201</v>
      </c>
      <c r="G69" s="29">
        <v>1</v>
      </c>
      <c r="H69" s="28">
        <v>0.00023000000000000001</v>
      </c>
      <c r="I69" s="30">
        <f>ROUND(G69*H69,P4)</f>
        <v>0</v>
      </c>
      <c r="L69" s="31">
        <v>0</v>
      </c>
      <c r="M69" s="24">
        <f>ROUND(G69*L69,P4)</f>
        <v>0</v>
      </c>
      <c r="N69" s="25" t="s">
        <v>170</v>
      </c>
      <c r="O69" s="32">
        <f>M69*AA69</f>
        <v>0</v>
      </c>
      <c r="P69" s="1">
        <v>3</v>
      </c>
      <c r="AA69" s="1">
        <f>IF(P69=1,$O$3,IF(P69=2,$O$4,$O$5))</f>
        <v>0</v>
      </c>
    </row>
    <row r="70">
      <c r="A70" s="1" t="s">
        <v>171</v>
      </c>
      <c r="E70" s="27" t="s">
        <v>238</v>
      </c>
    </row>
    <row r="71">
      <c r="A71" s="1" t="s">
        <v>172</v>
      </c>
    </row>
    <row r="72">
      <c r="A72" s="1" t="s">
        <v>173</v>
      </c>
      <c r="E72" s="27" t="s">
        <v>167</v>
      </c>
    </row>
    <row r="73">
      <c r="A73" s="1" t="s">
        <v>165</v>
      </c>
      <c r="B73" s="1">
        <v>26</v>
      </c>
      <c r="C73" s="26" t="s">
        <v>239</v>
      </c>
      <c r="D73" t="s">
        <v>167</v>
      </c>
      <c r="E73" s="27" t="s">
        <v>240</v>
      </c>
      <c r="F73" s="28" t="s">
        <v>201</v>
      </c>
      <c r="G73" s="29">
        <v>520</v>
      </c>
      <c r="H73" s="28">
        <v>6.9999999999999994E-05</v>
      </c>
      <c r="I73" s="30">
        <f>ROUND(G73*H73,P4)</f>
        <v>0</v>
      </c>
      <c r="L73" s="31">
        <v>0</v>
      </c>
      <c r="M73" s="24">
        <f>ROUND(G73*L73,P4)</f>
        <v>0</v>
      </c>
      <c r="N73" s="25" t="s">
        <v>185</v>
      </c>
      <c r="O73" s="32">
        <f>M73*AA73</f>
        <v>0</v>
      </c>
      <c r="P73" s="1">
        <v>3</v>
      </c>
      <c r="AA73" s="1">
        <f>IF(P73=1,$O$3,IF(P73=2,$O$4,$O$5))</f>
        <v>0</v>
      </c>
    </row>
    <row r="74">
      <c r="A74" s="1" t="s">
        <v>171</v>
      </c>
      <c r="E74" s="27" t="s">
        <v>240</v>
      </c>
    </row>
    <row r="75">
      <c r="A75" s="1" t="s">
        <v>172</v>
      </c>
    </row>
    <row r="76">
      <c r="A76" s="1" t="s">
        <v>173</v>
      </c>
      <c r="E76" s="27" t="s">
        <v>167</v>
      </c>
    </row>
    <row r="77">
      <c r="A77" s="1" t="s">
        <v>165</v>
      </c>
      <c r="B77" s="1">
        <v>14</v>
      </c>
      <c r="C77" s="26" t="s">
        <v>241</v>
      </c>
      <c r="D77" t="s">
        <v>167</v>
      </c>
      <c r="E77" s="27" t="s">
        <v>242</v>
      </c>
      <c r="F77" s="28" t="s">
        <v>201</v>
      </c>
      <c r="G77" s="29">
        <v>4</v>
      </c>
      <c r="H77" s="28">
        <v>0.00032000000000000003</v>
      </c>
      <c r="I77" s="30">
        <f>ROUND(G77*H77,P4)</f>
        <v>0</v>
      </c>
      <c r="L77" s="31">
        <v>0</v>
      </c>
      <c r="M77" s="24">
        <f>ROUND(G77*L77,P4)</f>
        <v>0</v>
      </c>
      <c r="N77" s="25" t="s">
        <v>185</v>
      </c>
      <c r="O77" s="32">
        <f>M77*AA77</f>
        <v>0</v>
      </c>
      <c r="P77" s="1">
        <v>3</v>
      </c>
      <c r="AA77" s="1">
        <f>IF(P77=1,$O$3,IF(P77=2,$O$4,$O$5))</f>
        <v>0</v>
      </c>
    </row>
    <row r="78">
      <c r="A78" s="1" t="s">
        <v>171</v>
      </c>
      <c r="E78" s="27" t="s">
        <v>242</v>
      </c>
    </row>
    <row r="79">
      <c r="A79" s="1" t="s">
        <v>172</v>
      </c>
    </row>
    <row r="80">
      <c r="A80" s="1" t="s">
        <v>173</v>
      </c>
      <c r="E80" s="27" t="s">
        <v>167</v>
      </c>
    </row>
    <row r="81">
      <c r="A81" s="1" t="s">
        <v>165</v>
      </c>
      <c r="B81" s="1">
        <v>16</v>
      </c>
      <c r="C81" s="26" t="s">
        <v>243</v>
      </c>
      <c r="D81" t="s">
        <v>167</v>
      </c>
      <c r="E81" s="27" t="s">
        <v>244</v>
      </c>
      <c r="F81" s="28" t="s">
        <v>201</v>
      </c>
      <c r="G81" s="29">
        <v>2</v>
      </c>
      <c r="H81" s="28">
        <v>0.00050000000000000001</v>
      </c>
      <c r="I81" s="30">
        <f>ROUND(G81*H81,P4)</f>
        <v>0</v>
      </c>
      <c r="L81" s="31">
        <v>0</v>
      </c>
      <c r="M81" s="24">
        <f>ROUND(G81*L81,P4)</f>
        <v>0</v>
      </c>
      <c r="N81" s="25" t="s">
        <v>185</v>
      </c>
      <c r="O81" s="32">
        <f>M81*AA81</f>
        <v>0</v>
      </c>
      <c r="P81" s="1">
        <v>3</v>
      </c>
      <c r="AA81" s="1">
        <f>IF(P81=1,$O$3,IF(P81=2,$O$4,$O$5))</f>
        <v>0</v>
      </c>
    </row>
    <row r="82">
      <c r="A82" s="1" t="s">
        <v>171</v>
      </c>
      <c r="E82" s="27" t="s">
        <v>244</v>
      </c>
    </row>
    <row r="83">
      <c r="A83" s="1" t="s">
        <v>172</v>
      </c>
    </row>
    <row r="84">
      <c r="A84" s="1" t="s">
        <v>173</v>
      </c>
      <c r="E84" s="27" t="s">
        <v>167</v>
      </c>
    </row>
    <row r="85" ht="25.5">
      <c r="A85" s="1" t="s">
        <v>165</v>
      </c>
      <c r="B85" s="1">
        <v>11</v>
      </c>
      <c r="C85" s="26" t="s">
        <v>245</v>
      </c>
      <c r="D85" t="s">
        <v>167</v>
      </c>
      <c r="E85" s="27" t="s">
        <v>246</v>
      </c>
      <c r="F85" s="28" t="s">
        <v>192</v>
      </c>
      <c r="G85" s="29">
        <v>80</v>
      </c>
      <c r="H85" s="28">
        <v>0</v>
      </c>
      <c r="I85" s="30">
        <f>ROUND(G85*H85,P4)</f>
        <v>0</v>
      </c>
      <c r="L85" s="31">
        <v>0</v>
      </c>
      <c r="M85" s="24">
        <f>ROUND(G85*L85,P4)</f>
        <v>0</v>
      </c>
      <c r="N85" s="25" t="s">
        <v>185</v>
      </c>
      <c r="O85" s="32">
        <f>M85*AA85</f>
        <v>0</v>
      </c>
      <c r="P85" s="1">
        <v>3</v>
      </c>
      <c r="AA85" s="1">
        <f>IF(P85=1,$O$3,IF(P85=2,$O$4,$O$5))</f>
        <v>0</v>
      </c>
    </row>
    <row r="86" ht="25.5">
      <c r="A86" s="1" t="s">
        <v>171</v>
      </c>
      <c r="E86" s="27" t="s">
        <v>246</v>
      </c>
    </row>
    <row r="87">
      <c r="A87" s="1" t="s">
        <v>172</v>
      </c>
    </row>
    <row r="88">
      <c r="A88" s="1" t="s">
        <v>173</v>
      </c>
      <c r="E88" s="27" t="s">
        <v>167</v>
      </c>
    </row>
    <row r="89" ht="25.5">
      <c r="A89" s="1" t="s">
        <v>165</v>
      </c>
      <c r="B89" s="1">
        <v>13</v>
      </c>
      <c r="C89" s="26" t="s">
        <v>247</v>
      </c>
      <c r="D89" t="s">
        <v>167</v>
      </c>
      <c r="E89" s="27" t="s">
        <v>248</v>
      </c>
      <c r="F89" s="28" t="s">
        <v>192</v>
      </c>
      <c r="G89" s="29">
        <v>80</v>
      </c>
      <c r="H89" s="28">
        <v>0</v>
      </c>
      <c r="I89" s="30">
        <f>ROUND(G89*H89,P4)</f>
        <v>0</v>
      </c>
      <c r="L89" s="31">
        <v>0</v>
      </c>
      <c r="M89" s="24">
        <f>ROUND(G89*L89,P4)</f>
        <v>0</v>
      </c>
      <c r="N89" s="25" t="s">
        <v>185</v>
      </c>
      <c r="O89" s="32">
        <f>M89*AA89</f>
        <v>0</v>
      </c>
      <c r="P89" s="1">
        <v>3</v>
      </c>
      <c r="AA89" s="1">
        <f>IF(P89=1,$O$3,IF(P89=2,$O$4,$O$5))</f>
        <v>0</v>
      </c>
    </row>
    <row r="90" ht="25.5">
      <c r="A90" s="1" t="s">
        <v>171</v>
      </c>
      <c r="E90" s="27" t="s">
        <v>248</v>
      </c>
    </row>
    <row r="91">
      <c r="A91" s="1" t="s">
        <v>172</v>
      </c>
    </row>
    <row r="92">
      <c r="A92" s="1" t="s">
        <v>173</v>
      </c>
      <c r="E92" s="27" t="s">
        <v>167</v>
      </c>
    </row>
    <row r="93" ht="25.5">
      <c r="A93" s="1" t="s">
        <v>165</v>
      </c>
      <c r="B93" s="1">
        <v>21</v>
      </c>
      <c r="C93" s="26" t="s">
        <v>249</v>
      </c>
      <c r="D93" t="s">
        <v>167</v>
      </c>
      <c r="E93" s="27" t="s">
        <v>250</v>
      </c>
      <c r="F93" s="28" t="s">
        <v>201</v>
      </c>
      <c r="G93" s="29">
        <v>1</v>
      </c>
      <c r="H93" s="28">
        <v>0</v>
      </c>
      <c r="I93" s="30">
        <f>ROUND(G93*H93,P4)</f>
        <v>0</v>
      </c>
      <c r="L93" s="31">
        <v>0</v>
      </c>
      <c r="M93" s="24">
        <f>ROUND(G93*L93,P4)</f>
        <v>0</v>
      </c>
      <c r="N93" s="25" t="s">
        <v>185</v>
      </c>
      <c r="O93" s="32">
        <f>M93*AA93</f>
        <v>0</v>
      </c>
      <c r="P93" s="1">
        <v>3</v>
      </c>
      <c r="AA93" s="1">
        <f>IF(P93=1,$O$3,IF(P93=2,$O$4,$O$5))</f>
        <v>0</v>
      </c>
    </row>
    <row r="94" ht="38.25">
      <c r="A94" s="1" t="s">
        <v>171</v>
      </c>
      <c r="E94" s="27" t="s">
        <v>251</v>
      </c>
    </row>
    <row r="95">
      <c r="A95" s="1" t="s">
        <v>172</v>
      </c>
    </row>
    <row r="96">
      <c r="A96" s="1" t="s">
        <v>173</v>
      </c>
      <c r="E96" s="27" t="s">
        <v>167</v>
      </c>
    </row>
    <row r="97" ht="25.5">
      <c r="A97" s="1" t="s">
        <v>165</v>
      </c>
      <c r="B97" s="1">
        <v>22</v>
      </c>
      <c r="C97" s="26" t="s">
        <v>252</v>
      </c>
      <c r="D97" t="s">
        <v>167</v>
      </c>
      <c r="E97" s="27" t="s">
        <v>253</v>
      </c>
      <c r="F97" s="28" t="s">
        <v>201</v>
      </c>
      <c r="G97" s="29">
        <v>1</v>
      </c>
      <c r="H97" s="28">
        <v>0</v>
      </c>
      <c r="I97" s="30">
        <f>ROUND(G97*H97,P4)</f>
        <v>0</v>
      </c>
      <c r="L97" s="31">
        <v>0</v>
      </c>
      <c r="M97" s="24">
        <f>ROUND(G97*L97,P4)</f>
        <v>0</v>
      </c>
      <c r="N97" s="25" t="s">
        <v>185</v>
      </c>
      <c r="O97" s="32">
        <f>M97*AA97</f>
        <v>0</v>
      </c>
      <c r="P97" s="1">
        <v>3</v>
      </c>
      <c r="AA97" s="1">
        <f>IF(P97=1,$O$3,IF(P97=2,$O$4,$O$5))</f>
        <v>0</v>
      </c>
    </row>
    <row r="98" ht="25.5">
      <c r="A98" s="1" t="s">
        <v>171</v>
      </c>
      <c r="E98" s="27" t="s">
        <v>253</v>
      </c>
    </row>
    <row r="99">
      <c r="A99" s="1" t="s">
        <v>172</v>
      </c>
    </row>
    <row r="100">
      <c r="A100" s="1" t="s">
        <v>173</v>
      </c>
      <c r="E100" s="27" t="s">
        <v>167</v>
      </c>
    </row>
    <row r="101" ht="25.5">
      <c r="A101" s="1" t="s">
        <v>165</v>
      </c>
      <c r="B101" s="1">
        <v>19</v>
      </c>
      <c r="C101" s="26" t="s">
        <v>254</v>
      </c>
      <c r="D101" t="s">
        <v>167</v>
      </c>
      <c r="E101" s="27" t="s">
        <v>255</v>
      </c>
      <c r="F101" s="28" t="s">
        <v>192</v>
      </c>
      <c r="G101" s="29">
        <v>160</v>
      </c>
      <c r="H101" s="28">
        <v>0</v>
      </c>
      <c r="I101" s="30">
        <f>ROUND(G101*H101,P4)</f>
        <v>0</v>
      </c>
      <c r="L101" s="31">
        <v>0</v>
      </c>
      <c r="M101" s="24">
        <f>ROUND(G101*L101,P4)</f>
        <v>0</v>
      </c>
      <c r="N101" s="25" t="s">
        <v>185</v>
      </c>
      <c r="O101" s="32">
        <f>M101*AA101</f>
        <v>0</v>
      </c>
      <c r="P101" s="1">
        <v>3</v>
      </c>
      <c r="AA101" s="1">
        <f>IF(P101=1,$O$3,IF(P101=2,$O$4,$O$5))</f>
        <v>0</v>
      </c>
    </row>
    <row r="102" ht="25.5">
      <c r="A102" s="1" t="s">
        <v>171</v>
      </c>
      <c r="E102" s="27" t="s">
        <v>255</v>
      </c>
    </row>
    <row r="103">
      <c r="A103" s="1" t="s">
        <v>172</v>
      </c>
    </row>
    <row r="104">
      <c r="A104" s="1" t="s">
        <v>173</v>
      </c>
      <c r="E104" s="27" t="s">
        <v>167</v>
      </c>
    </row>
    <row r="105" ht="25.5">
      <c r="A105" s="1" t="s">
        <v>165</v>
      </c>
      <c r="B105" s="1">
        <v>15</v>
      </c>
      <c r="C105" s="26" t="s">
        <v>256</v>
      </c>
      <c r="D105" t="s">
        <v>167</v>
      </c>
      <c r="E105" s="27" t="s">
        <v>257</v>
      </c>
      <c r="F105" s="28" t="s">
        <v>201</v>
      </c>
      <c r="G105" s="29">
        <v>4</v>
      </c>
      <c r="H105" s="28">
        <v>0</v>
      </c>
      <c r="I105" s="30">
        <f>ROUND(G105*H105,P4)</f>
        <v>0</v>
      </c>
      <c r="L105" s="31">
        <v>0</v>
      </c>
      <c r="M105" s="24">
        <f>ROUND(G105*L105,P4)</f>
        <v>0</v>
      </c>
      <c r="N105" s="25" t="s">
        <v>185</v>
      </c>
      <c r="O105" s="32">
        <f>M105*AA105</f>
        <v>0</v>
      </c>
      <c r="P105" s="1">
        <v>3</v>
      </c>
      <c r="AA105" s="1">
        <f>IF(P105=1,$O$3,IF(P105=2,$O$4,$O$5))</f>
        <v>0</v>
      </c>
    </row>
    <row r="106" ht="25.5">
      <c r="A106" s="1" t="s">
        <v>171</v>
      </c>
      <c r="E106" s="27" t="s">
        <v>257</v>
      </c>
    </row>
    <row r="107">
      <c r="A107" s="1" t="s">
        <v>172</v>
      </c>
    </row>
    <row r="108">
      <c r="A108" s="1" t="s">
        <v>173</v>
      </c>
      <c r="E108" s="27" t="s">
        <v>167</v>
      </c>
    </row>
    <row r="109" ht="25.5">
      <c r="A109" s="1" t="s">
        <v>165</v>
      </c>
      <c r="B109" s="1">
        <v>24</v>
      </c>
      <c r="C109" s="26" t="s">
        <v>258</v>
      </c>
      <c r="D109" t="s">
        <v>167</v>
      </c>
      <c r="E109" s="27" t="s">
        <v>259</v>
      </c>
      <c r="F109" s="28" t="s">
        <v>192</v>
      </c>
      <c r="G109" s="29">
        <v>40</v>
      </c>
      <c r="H109" s="28">
        <v>0</v>
      </c>
      <c r="I109" s="30">
        <f>ROUND(G109*H109,P4)</f>
        <v>0</v>
      </c>
      <c r="L109" s="31">
        <v>0</v>
      </c>
      <c r="M109" s="24">
        <f>ROUND(G109*L109,P4)</f>
        <v>0</v>
      </c>
      <c r="N109" s="25" t="s">
        <v>185</v>
      </c>
      <c r="O109" s="32">
        <f>M109*AA109</f>
        <v>0</v>
      </c>
      <c r="P109" s="1">
        <v>3</v>
      </c>
      <c r="AA109" s="1">
        <f>IF(P109=1,$O$3,IF(P109=2,$O$4,$O$5))</f>
        <v>0</v>
      </c>
    </row>
    <row r="110" ht="25.5">
      <c r="A110" s="1" t="s">
        <v>171</v>
      </c>
      <c r="E110" s="27" t="s">
        <v>259</v>
      </c>
    </row>
    <row r="111">
      <c r="A111" s="1" t="s">
        <v>172</v>
      </c>
    </row>
    <row r="112">
      <c r="A112" s="1" t="s">
        <v>173</v>
      </c>
      <c r="E112" s="27" t="s">
        <v>167</v>
      </c>
    </row>
    <row r="113" ht="25.5">
      <c r="A113" s="1" t="s">
        <v>165</v>
      </c>
      <c r="B113" s="1">
        <v>25</v>
      </c>
      <c r="C113" s="26" t="s">
        <v>260</v>
      </c>
      <c r="D113" t="s">
        <v>167</v>
      </c>
      <c r="E113" s="27" t="s">
        <v>261</v>
      </c>
      <c r="F113" s="28" t="s">
        <v>192</v>
      </c>
      <c r="G113" s="29">
        <v>40</v>
      </c>
      <c r="H113" s="28">
        <v>0</v>
      </c>
      <c r="I113" s="30">
        <f>ROUND(G113*H113,P4)</f>
        <v>0</v>
      </c>
      <c r="L113" s="31">
        <v>0</v>
      </c>
      <c r="M113" s="24">
        <f>ROUND(G113*L113,P4)</f>
        <v>0</v>
      </c>
      <c r="N113" s="25" t="s">
        <v>185</v>
      </c>
      <c r="O113" s="32">
        <f>M113*AA113</f>
        <v>0</v>
      </c>
      <c r="P113" s="1">
        <v>3</v>
      </c>
      <c r="AA113" s="1">
        <f>IF(P113=1,$O$3,IF(P113=2,$O$4,$O$5))</f>
        <v>0</v>
      </c>
    </row>
    <row r="114" ht="25.5">
      <c r="A114" s="1" t="s">
        <v>171</v>
      </c>
      <c r="E114" s="27" t="s">
        <v>261</v>
      </c>
    </row>
    <row r="115">
      <c r="A115" s="1" t="s">
        <v>172</v>
      </c>
    </row>
    <row r="116">
      <c r="A116" s="1" t="s">
        <v>173</v>
      </c>
      <c r="E116" s="27" t="s">
        <v>167</v>
      </c>
    </row>
    <row r="117">
      <c r="A117" s="1" t="s">
        <v>165</v>
      </c>
      <c r="B117" s="1">
        <v>23</v>
      </c>
      <c r="C117" s="26" t="s">
        <v>262</v>
      </c>
      <c r="D117" t="s">
        <v>167</v>
      </c>
      <c r="E117" s="27" t="s">
        <v>263</v>
      </c>
      <c r="F117" s="28" t="s">
        <v>192</v>
      </c>
      <c r="G117" s="29">
        <v>40</v>
      </c>
      <c r="H117" s="28">
        <v>0</v>
      </c>
      <c r="I117" s="30">
        <f>ROUND(G117*H117,P4)</f>
        <v>0</v>
      </c>
      <c r="L117" s="31">
        <v>0</v>
      </c>
      <c r="M117" s="24">
        <f>ROUND(G117*L117,P4)</f>
        <v>0</v>
      </c>
      <c r="N117" s="25" t="s">
        <v>170</v>
      </c>
      <c r="O117" s="32">
        <f>M117*AA117</f>
        <v>0</v>
      </c>
      <c r="P117" s="1">
        <v>3</v>
      </c>
      <c r="AA117" s="1">
        <f>IF(P117=1,$O$3,IF(P117=2,$O$4,$O$5))</f>
        <v>0</v>
      </c>
    </row>
    <row r="118">
      <c r="A118" s="1" t="s">
        <v>171</v>
      </c>
      <c r="E118" s="27" t="s">
        <v>263</v>
      </c>
    </row>
    <row r="119">
      <c r="A119" s="1" t="s">
        <v>172</v>
      </c>
    </row>
    <row r="120">
      <c r="A120" s="1" t="s">
        <v>173</v>
      </c>
      <c r="E120" s="27" t="s">
        <v>167</v>
      </c>
    </row>
    <row r="121">
      <c r="A121" s="1" t="s">
        <v>165</v>
      </c>
      <c r="B121" s="1">
        <v>17</v>
      </c>
      <c r="C121" s="26" t="s">
        <v>264</v>
      </c>
      <c r="D121" t="s">
        <v>167</v>
      </c>
      <c r="E121" s="27" t="s">
        <v>265</v>
      </c>
      <c r="F121" s="28" t="s">
        <v>201</v>
      </c>
      <c r="G121" s="29">
        <v>2</v>
      </c>
      <c r="H121" s="28">
        <v>0</v>
      </c>
      <c r="I121" s="30">
        <f>ROUND(G121*H121,P4)</f>
        <v>0</v>
      </c>
      <c r="L121" s="31">
        <v>0</v>
      </c>
      <c r="M121" s="24">
        <f>ROUND(G121*L121,P4)</f>
        <v>0</v>
      </c>
      <c r="N121" s="25" t="s">
        <v>185</v>
      </c>
      <c r="O121" s="32">
        <f>M121*AA121</f>
        <v>0</v>
      </c>
      <c r="P121" s="1">
        <v>3</v>
      </c>
      <c r="AA121" s="1">
        <f>IF(P121=1,$O$3,IF(P121=2,$O$4,$O$5))</f>
        <v>0</v>
      </c>
    </row>
    <row r="122">
      <c r="A122" s="1" t="s">
        <v>171</v>
      </c>
      <c r="E122" s="27" t="s">
        <v>265</v>
      </c>
    </row>
    <row r="123">
      <c r="A123" s="1" t="s">
        <v>172</v>
      </c>
    </row>
    <row r="124">
      <c r="A124" s="1" t="s">
        <v>173</v>
      </c>
      <c r="E124" s="27" t="s">
        <v>167</v>
      </c>
    </row>
    <row r="125">
      <c r="A125" s="1" t="s">
        <v>162</v>
      </c>
      <c r="C125" s="22" t="s">
        <v>266</v>
      </c>
      <c r="E125" s="23" t="s">
        <v>267</v>
      </c>
      <c r="L125" s="24">
        <f>SUMIFS(L126:L185,A126:A185,"P")</f>
        <v>0</v>
      </c>
      <c r="M125" s="24">
        <f>SUMIFS(M126:M185,A126:A185,"P")</f>
        <v>0</v>
      </c>
      <c r="N125" s="25"/>
    </row>
    <row r="126">
      <c r="A126" s="1" t="s">
        <v>165</v>
      </c>
      <c r="B126" s="1">
        <v>29</v>
      </c>
      <c r="C126" s="26" t="s">
        <v>268</v>
      </c>
      <c r="D126" t="s">
        <v>167</v>
      </c>
      <c r="E126" s="27" t="s">
        <v>269</v>
      </c>
      <c r="F126" s="28" t="s">
        <v>192</v>
      </c>
      <c r="G126" s="29">
        <v>190</v>
      </c>
      <c r="H126" s="28">
        <v>0</v>
      </c>
      <c r="I126" s="30">
        <f>ROUND(G126*H126,P4)</f>
        <v>0</v>
      </c>
      <c r="L126" s="31">
        <v>0</v>
      </c>
      <c r="M126" s="24">
        <f>ROUND(G126*L126,P4)</f>
        <v>0</v>
      </c>
      <c r="N126" s="25" t="s">
        <v>170</v>
      </c>
      <c r="O126" s="32">
        <f>M126*AA126</f>
        <v>0</v>
      </c>
      <c r="P126" s="1">
        <v>3</v>
      </c>
      <c r="AA126" s="1">
        <f>IF(P126=1,$O$3,IF(P126=2,$O$4,$O$5))</f>
        <v>0</v>
      </c>
    </row>
    <row r="127">
      <c r="A127" s="1" t="s">
        <v>171</v>
      </c>
      <c r="E127" s="27" t="s">
        <v>269</v>
      </c>
    </row>
    <row r="128">
      <c r="A128" s="1" t="s">
        <v>172</v>
      </c>
    </row>
    <row r="129">
      <c r="A129" s="1" t="s">
        <v>173</v>
      </c>
      <c r="E129" s="27" t="s">
        <v>167</v>
      </c>
    </row>
    <row r="130">
      <c r="A130" s="1" t="s">
        <v>165</v>
      </c>
      <c r="B130" s="1">
        <v>31</v>
      </c>
      <c r="C130" s="26" t="s">
        <v>270</v>
      </c>
      <c r="D130" t="s">
        <v>167</v>
      </c>
      <c r="E130" s="27" t="s">
        <v>271</v>
      </c>
      <c r="F130" s="28" t="s">
        <v>192</v>
      </c>
      <c r="G130" s="29">
        <v>140</v>
      </c>
      <c r="H130" s="28">
        <v>0.20000000000000001</v>
      </c>
      <c r="I130" s="30">
        <f>ROUND(G130*H130,P4)</f>
        <v>0</v>
      </c>
      <c r="L130" s="31">
        <v>0</v>
      </c>
      <c r="M130" s="24">
        <f>ROUND(G130*L130,P4)</f>
        <v>0</v>
      </c>
      <c r="N130" s="25" t="s">
        <v>185</v>
      </c>
      <c r="O130" s="32">
        <f>M130*AA130</f>
        <v>0</v>
      </c>
      <c r="P130" s="1">
        <v>3</v>
      </c>
      <c r="AA130" s="1">
        <f>IF(P130=1,$O$3,IF(P130=2,$O$4,$O$5))</f>
        <v>0</v>
      </c>
    </row>
    <row r="131">
      <c r="A131" s="1" t="s">
        <v>171</v>
      </c>
      <c r="E131" s="27" t="s">
        <v>271</v>
      </c>
    </row>
    <row r="132">
      <c r="A132" s="1" t="s">
        <v>172</v>
      </c>
    </row>
    <row r="133">
      <c r="A133" s="1" t="s">
        <v>173</v>
      </c>
      <c r="E133" s="27" t="s">
        <v>167</v>
      </c>
    </row>
    <row r="134">
      <c r="A134" s="1" t="s">
        <v>165</v>
      </c>
      <c r="B134" s="1">
        <v>33</v>
      </c>
      <c r="C134" s="26" t="s">
        <v>272</v>
      </c>
      <c r="D134" t="s">
        <v>167</v>
      </c>
      <c r="E134" s="27" t="s">
        <v>273</v>
      </c>
      <c r="F134" s="28" t="s">
        <v>192</v>
      </c>
      <c r="G134" s="29">
        <v>290</v>
      </c>
      <c r="H134" s="28">
        <v>0.00025000000000000001</v>
      </c>
      <c r="I134" s="30">
        <f>ROUND(G134*H134,P4)</f>
        <v>0</v>
      </c>
      <c r="L134" s="31">
        <v>0</v>
      </c>
      <c r="M134" s="24">
        <f>ROUND(G134*L134,P4)</f>
        <v>0</v>
      </c>
      <c r="N134" s="25" t="s">
        <v>185</v>
      </c>
      <c r="O134" s="32">
        <f>M134*AA134</f>
        <v>0</v>
      </c>
      <c r="P134" s="1">
        <v>3</v>
      </c>
      <c r="AA134" s="1">
        <f>IF(P134=1,$O$3,IF(P134=2,$O$4,$O$5))</f>
        <v>0</v>
      </c>
    </row>
    <row r="135">
      <c r="A135" s="1" t="s">
        <v>171</v>
      </c>
      <c r="E135" s="27" t="s">
        <v>273</v>
      </c>
    </row>
    <row r="136">
      <c r="A136" s="1" t="s">
        <v>172</v>
      </c>
    </row>
    <row r="137">
      <c r="A137" s="1" t="s">
        <v>173</v>
      </c>
      <c r="E137" s="27" t="s">
        <v>167</v>
      </c>
    </row>
    <row r="138">
      <c r="A138" s="1" t="s">
        <v>165</v>
      </c>
      <c r="B138" s="1">
        <v>34</v>
      </c>
      <c r="C138" s="26" t="s">
        <v>274</v>
      </c>
      <c r="D138" t="s">
        <v>167</v>
      </c>
      <c r="E138" s="27" t="s">
        <v>275</v>
      </c>
      <c r="F138" s="28" t="s">
        <v>192</v>
      </c>
      <c r="G138" s="29">
        <v>550</v>
      </c>
      <c r="H138" s="28">
        <v>0.53000000000000003</v>
      </c>
      <c r="I138" s="30">
        <f>ROUND(G138*H138,P4)</f>
        <v>0</v>
      </c>
      <c r="L138" s="31">
        <v>0</v>
      </c>
      <c r="M138" s="24">
        <f>ROUND(G138*L138,P4)</f>
        <v>0</v>
      </c>
      <c r="N138" s="25" t="s">
        <v>185</v>
      </c>
      <c r="O138" s="32">
        <f>M138*AA138</f>
        <v>0</v>
      </c>
      <c r="P138" s="1">
        <v>3</v>
      </c>
      <c r="AA138" s="1">
        <f>IF(P138=1,$O$3,IF(P138=2,$O$4,$O$5))</f>
        <v>0</v>
      </c>
    </row>
    <row r="139">
      <c r="A139" s="1" t="s">
        <v>171</v>
      </c>
      <c r="E139" s="27" t="s">
        <v>275</v>
      </c>
    </row>
    <row r="140">
      <c r="A140" s="1" t="s">
        <v>172</v>
      </c>
    </row>
    <row r="141">
      <c r="A141" s="1" t="s">
        <v>173</v>
      </c>
      <c r="E141" s="27" t="s">
        <v>167</v>
      </c>
    </row>
    <row r="142">
      <c r="A142" s="1" t="s">
        <v>165</v>
      </c>
      <c r="B142" s="1">
        <v>38</v>
      </c>
      <c r="C142" s="26" t="s">
        <v>276</v>
      </c>
      <c r="D142" t="s">
        <v>167</v>
      </c>
      <c r="E142" s="27" t="s">
        <v>277</v>
      </c>
      <c r="F142" s="28" t="s">
        <v>192</v>
      </c>
      <c r="G142" s="29">
        <v>75</v>
      </c>
      <c r="H142" s="28">
        <v>0.00191</v>
      </c>
      <c r="I142" s="30">
        <f>ROUND(G142*H142,P4)</f>
        <v>0</v>
      </c>
      <c r="L142" s="31">
        <v>0</v>
      </c>
      <c r="M142" s="24">
        <f>ROUND(G142*L142,P4)</f>
        <v>0</v>
      </c>
      <c r="N142" s="25" t="s">
        <v>185</v>
      </c>
      <c r="O142" s="32">
        <f>M142*AA142</f>
        <v>0</v>
      </c>
      <c r="P142" s="1">
        <v>3</v>
      </c>
      <c r="AA142" s="1">
        <f>IF(P142=1,$O$3,IF(P142=2,$O$4,$O$5))</f>
        <v>0</v>
      </c>
    </row>
    <row r="143">
      <c r="A143" s="1" t="s">
        <v>171</v>
      </c>
      <c r="E143" s="27" t="s">
        <v>277</v>
      </c>
    </row>
    <row r="144">
      <c r="A144" s="1" t="s">
        <v>172</v>
      </c>
    </row>
    <row r="145">
      <c r="A145" s="1" t="s">
        <v>173</v>
      </c>
      <c r="E145" s="27" t="s">
        <v>167</v>
      </c>
    </row>
    <row r="146">
      <c r="A146" s="1" t="s">
        <v>165</v>
      </c>
      <c r="B146" s="1">
        <v>36</v>
      </c>
      <c r="C146" s="26" t="s">
        <v>278</v>
      </c>
      <c r="D146" t="s">
        <v>167</v>
      </c>
      <c r="E146" s="27" t="s">
        <v>279</v>
      </c>
      <c r="F146" s="28" t="s">
        <v>192</v>
      </c>
      <c r="G146" s="29">
        <v>50</v>
      </c>
      <c r="H146" s="28">
        <v>0</v>
      </c>
      <c r="I146" s="30">
        <f>ROUND(G146*H146,P4)</f>
        <v>0</v>
      </c>
      <c r="L146" s="31">
        <v>0</v>
      </c>
      <c r="M146" s="24">
        <f>ROUND(G146*L146,P4)</f>
        <v>0</v>
      </c>
      <c r="N146" s="25" t="s">
        <v>185</v>
      </c>
      <c r="O146" s="32">
        <f>M146*AA146</f>
        <v>0</v>
      </c>
      <c r="P146" s="1">
        <v>3</v>
      </c>
      <c r="AA146" s="1">
        <f>IF(P146=1,$O$3,IF(P146=2,$O$4,$O$5))</f>
        <v>0</v>
      </c>
    </row>
    <row r="147">
      <c r="A147" s="1" t="s">
        <v>171</v>
      </c>
      <c r="E147" s="27" t="s">
        <v>279</v>
      </c>
    </row>
    <row r="148">
      <c r="A148" s="1" t="s">
        <v>172</v>
      </c>
    </row>
    <row r="149">
      <c r="A149" s="1" t="s">
        <v>173</v>
      </c>
      <c r="E149" s="27" t="s">
        <v>167</v>
      </c>
    </row>
    <row r="150">
      <c r="A150" s="1" t="s">
        <v>165</v>
      </c>
      <c r="B150" s="1">
        <v>42</v>
      </c>
      <c r="C150" s="26" t="s">
        <v>280</v>
      </c>
      <c r="D150" t="s">
        <v>167</v>
      </c>
      <c r="E150" s="27" t="s">
        <v>281</v>
      </c>
      <c r="F150" s="28" t="s">
        <v>192</v>
      </c>
      <c r="G150" s="29">
        <v>60</v>
      </c>
      <c r="H150" s="28">
        <v>0.01</v>
      </c>
      <c r="I150" s="30">
        <f>ROUND(G150*H150,P4)</f>
        <v>0</v>
      </c>
      <c r="L150" s="31">
        <v>0</v>
      </c>
      <c r="M150" s="24">
        <f>ROUND(G150*L150,P4)</f>
        <v>0</v>
      </c>
      <c r="N150" s="25" t="s">
        <v>185</v>
      </c>
      <c r="O150" s="32">
        <f>M150*AA150</f>
        <v>0</v>
      </c>
      <c r="P150" s="1">
        <v>3</v>
      </c>
      <c r="AA150" s="1">
        <f>IF(P150=1,$O$3,IF(P150=2,$O$4,$O$5))</f>
        <v>0</v>
      </c>
    </row>
    <row r="151">
      <c r="A151" s="1" t="s">
        <v>171</v>
      </c>
      <c r="E151" s="27" t="s">
        <v>281</v>
      </c>
    </row>
    <row r="152">
      <c r="A152" s="1" t="s">
        <v>172</v>
      </c>
    </row>
    <row r="153">
      <c r="A153" s="1" t="s">
        <v>173</v>
      </c>
      <c r="E153" s="27" t="s">
        <v>167</v>
      </c>
    </row>
    <row r="154">
      <c r="A154" s="1" t="s">
        <v>165</v>
      </c>
      <c r="B154" s="1">
        <v>40</v>
      </c>
      <c r="C154" s="26" t="s">
        <v>282</v>
      </c>
      <c r="D154" t="s">
        <v>167</v>
      </c>
      <c r="E154" s="27" t="s">
        <v>283</v>
      </c>
      <c r="F154" s="28" t="s">
        <v>192</v>
      </c>
      <c r="G154" s="29">
        <v>21</v>
      </c>
      <c r="H154" s="28">
        <v>0.00025000000000000001</v>
      </c>
      <c r="I154" s="30">
        <f>ROUND(G154*H154,P4)</f>
        <v>0</v>
      </c>
      <c r="L154" s="31">
        <v>0</v>
      </c>
      <c r="M154" s="24">
        <f>ROUND(G154*L154,P4)</f>
        <v>0</v>
      </c>
      <c r="N154" s="25" t="s">
        <v>185</v>
      </c>
      <c r="O154" s="32">
        <f>M154*AA154</f>
        <v>0</v>
      </c>
      <c r="P154" s="1">
        <v>3</v>
      </c>
      <c r="AA154" s="1">
        <f>IF(P154=1,$O$3,IF(P154=2,$O$4,$O$5))</f>
        <v>0</v>
      </c>
    </row>
    <row r="155">
      <c r="A155" s="1" t="s">
        <v>171</v>
      </c>
      <c r="E155" s="27" t="s">
        <v>283</v>
      </c>
    </row>
    <row r="156">
      <c r="A156" s="1" t="s">
        <v>172</v>
      </c>
    </row>
    <row r="157">
      <c r="A157" s="1" t="s">
        <v>173</v>
      </c>
      <c r="E157" s="27" t="s">
        <v>167</v>
      </c>
    </row>
    <row r="158" ht="25.5">
      <c r="A158" s="1" t="s">
        <v>165</v>
      </c>
      <c r="B158" s="1">
        <v>41</v>
      </c>
      <c r="C158" s="26" t="s">
        <v>284</v>
      </c>
      <c r="D158" t="s">
        <v>167</v>
      </c>
      <c r="E158" s="27" t="s">
        <v>285</v>
      </c>
      <c r="F158" s="28" t="s">
        <v>192</v>
      </c>
      <c r="G158" s="29">
        <v>20</v>
      </c>
      <c r="H158" s="28">
        <v>0</v>
      </c>
      <c r="I158" s="30">
        <f>ROUND(G158*H158,P4)</f>
        <v>0</v>
      </c>
      <c r="L158" s="31">
        <v>0</v>
      </c>
      <c r="M158" s="24">
        <f>ROUND(G158*L158,P4)</f>
        <v>0</v>
      </c>
      <c r="N158" s="25" t="s">
        <v>185</v>
      </c>
      <c r="O158" s="32">
        <f>M158*AA158</f>
        <v>0</v>
      </c>
      <c r="P158" s="1">
        <v>3</v>
      </c>
      <c r="AA158" s="1">
        <f>IF(P158=1,$O$3,IF(P158=2,$O$4,$O$5))</f>
        <v>0</v>
      </c>
    </row>
    <row r="159" ht="38.25">
      <c r="A159" s="1" t="s">
        <v>171</v>
      </c>
      <c r="E159" s="27" t="s">
        <v>286</v>
      </c>
    </row>
    <row r="160">
      <c r="A160" s="1" t="s">
        <v>172</v>
      </c>
    </row>
    <row r="161">
      <c r="A161" s="1" t="s">
        <v>173</v>
      </c>
      <c r="E161" s="27" t="s">
        <v>167</v>
      </c>
    </row>
    <row r="162" ht="25.5">
      <c r="A162" s="1" t="s">
        <v>165</v>
      </c>
      <c r="B162" s="1">
        <v>35</v>
      </c>
      <c r="C162" s="26" t="s">
        <v>287</v>
      </c>
      <c r="D162" t="s">
        <v>167</v>
      </c>
      <c r="E162" s="27" t="s">
        <v>288</v>
      </c>
      <c r="F162" s="28" t="s">
        <v>192</v>
      </c>
      <c r="G162" s="29">
        <v>840</v>
      </c>
      <c r="H162" s="28">
        <v>0</v>
      </c>
      <c r="I162" s="30">
        <f>ROUND(G162*H162,P4)</f>
        <v>0</v>
      </c>
      <c r="L162" s="31">
        <v>0</v>
      </c>
      <c r="M162" s="24">
        <f>ROUND(G162*L162,P4)</f>
        <v>0</v>
      </c>
      <c r="N162" s="25" t="s">
        <v>185</v>
      </c>
      <c r="O162" s="32">
        <f>M162*AA162</f>
        <v>0</v>
      </c>
      <c r="P162" s="1">
        <v>3</v>
      </c>
      <c r="AA162" s="1">
        <f>IF(P162=1,$O$3,IF(P162=2,$O$4,$O$5))</f>
        <v>0</v>
      </c>
    </row>
    <row r="163" ht="25.5">
      <c r="A163" s="1" t="s">
        <v>171</v>
      </c>
      <c r="E163" s="27" t="s">
        <v>288</v>
      </c>
    </row>
    <row r="164">
      <c r="A164" s="1" t="s">
        <v>172</v>
      </c>
    </row>
    <row r="165">
      <c r="A165" s="1" t="s">
        <v>173</v>
      </c>
      <c r="E165" s="27" t="s">
        <v>167</v>
      </c>
    </row>
    <row r="166" ht="25.5">
      <c r="A166" s="1" t="s">
        <v>165</v>
      </c>
      <c r="B166" s="1">
        <v>32</v>
      </c>
      <c r="C166" s="26" t="s">
        <v>289</v>
      </c>
      <c r="D166" t="s">
        <v>167</v>
      </c>
      <c r="E166" s="27" t="s">
        <v>290</v>
      </c>
      <c r="F166" s="28" t="s">
        <v>192</v>
      </c>
      <c r="G166" s="29">
        <v>140</v>
      </c>
      <c r="H166" s="28">
        <v>0</v>
      </c>
      <c r="I166" s="30">
        <f>ROUND(G166*H166,P4)</f>
        <v>0</v>
      </c>
      <c r="L166" s="31">
        <v>0</v>
      </c>
      <c r="M166" s="24">
        <f>ROUND(G166*L166,P4)</f>
        <v>0</v>
      </c>
      <c r="N166" s="25" t="s">
        <v>185</v>
      </c>
      <c r="O166" s="32">
        <f>M166*AA166</f>
        <v>0</v>
      </c>
      <c r="P166" s="1">
        <v>3</v>
      </c>
      <c r="AA166" s="1">
        <f>IF(P166=1,$O$3,IF(P166=2,$O$4,$O$5))</f>
        <v>0</v>
      </c>
    </row>
    <row r="167" ht="25.5">
      <c r="A167" s="1" t="s">
        <v>171</v>
      </c>
      <c r="E167" s="27" t="s">
        <v>290</v>
      </c>
    </row>
    <row r="168">
      <c r="A168" s="1" t="s">
        <v>172</v>
      </c>
    </row>
    <row r="169">
      <c r="A169" s="1" t="s">
        <v>173</v>
      </c>
      <c r="E169" s="27" t="s">
        <v>167</v>
      </c>
    </row>
    <row r="170" ht="25.5">
      <c r="A170" s="1" t="s">
        <v>165</v>
      </c>
      <c r="B170" s="1">
        <v>39</v>
      </c>
      <c r="C170" s="26" t="s">
        <v>291</v>
      </c>
      <c r="D170" t="s">
        <v>167</v>
      </c>
      <c r="E170" s="27" t="s">
        <v>292</v>
      </c>
      <c r="F170" s="28" t="s">
        <v>192</v>
      </c>
      <c r="G170" s="29">
        <v>75</v>
      </c>
      <c r="H170" s="28">
        <v>0</v>
      </c>
      <c r="I170" s="30">
        <f>ROUND(G170*H170,P4)</f>
        <v>0</v>
      </c>
      <c r="L170" s="31">
        <v>0</v>
      </c>
      <c r="M170" s="24">
        <f>ROUND(G170*L170,P4)</f>
        <v>0</v>
      </c>
      <c r="N170" s="25" t="s">
        <v>185</v>
      </c>
      <c r="O170" s="32">
        <f>M170*AA170</f>
        <v>0</v>
      </c>
      <c r="P170" s="1">
        <v>3</v>
      </c>
      <c r="AA170" s="1">
        <f>IF(P170=1,$O$3,IF(P170=2,$O$4,$O$5))</f>
        <v>0</v>
      </c>
    </row>
    <row r="171" ht="25.5">
      <c r="A171" s="1" t="s">
        <v>171</v>
      </c>
      <c r="E171" s="27" t="s">
        <v>292</v>
      </c>
    </row>
    <row r="172">
      <c r="A172" s="1" t="s">
        <v>172</v>
      </c>
    </row>
    <row r="173">
      <c r="A173" s="1" t="s">
        <v>173</v>
      </c>
      <c r="E173" s="27" t="s">
        <v>167</v>
      </c>
    </row>
    <row r="174" ht="25.5">
      <c r="A174" s="1" t="s">
        <v>165</v>
      </c>
      <c r="B174" s="1">
        <v>43</v>
      </c>
      <c r="C174" s="26" t="s">
        <v>293</v>
      </c>
      <c r="D174" t="s">
        <v>167</v>
      </c>
      <c r="E174" s="27" t="s">
        <v>294</v>
      </c>
      <c r="F174" s="28" t="s">
        <v>192</v>
      </c>
      <c r="G174" s="29">
        <v>60</v>
      </c>
      <c r="H174" s="28">
        <v>0</v>
      </c>
      <c r="I174" s="30">
        <f>ROUND(G174*H174,P4)</f>
        <v>0</v>
      </c>
      <c r="L174" s="31">
        <v>0</v>
      </c>
      <c r="M174" s="24">
        <f>ROUND(G174*L174,P4)</f>
        <v>0</v>
      </c>
      <c r="N174" s="25" t="s">
        <v>185</v>
      </c>
      <c r="O174" s="32">
        <f>M174*AA174</f>
        <v>0</v>
      </c>
      <c r="P174" s="1">
        <v>3</v>
      </c>
      <c r="AA174" s="1">
        <f>IF(P174=1,$O$3,IF(P174=2,$O$4,$O$5))</f>
        <v>0</v>
      </c>
    </row>
    <row r="175" ht="25.5">
      <c r="A175" s="1" t="s">
        <v>171</v>
      </c>
      <c r="E175" s="27" t="s">
        <v>294</v>
      </c>
    </row>
    <row r="176">
      <c r="A176" s="1" t="s">
        <v>172</v>
      </c>
    </row>
    <row r="177">
      <c r="A177" s="1" t="s">
        <v>173</v>
      </c>
      <c r="E177" s="27" t="s">
        <v>167</v>
      </c>
    </row>
    <row r="178" ht="25.5">
      <c r="A178" s="1" t="s">
        <v>165</v>
      </c>
      <c r="B178" s="1">
        <v>30</v>
      </c>
      <c r="C178" s="26" t="s">
        <v>295</v>
      </c>
      <c r="D178" t="s">
        <v>167</v>
      </c>
      <c r="E178" s="27" t="s">
        <v>296</v>
      </c>
      <c r="F178" s="28" t="s">
        <v>192</v>
      </c>
      <c r="G178" s="29">
        <v>190</v>
      </c>
      <c r="H178" s="28">
        <v>0</v>
      </c>
      <c r="I178" s="30">
        <f>ROUND(G178*H178,P4)</f>
        <v>0</v>
      </c>
      <c r="L178" s="31">
        <v>0</v>
      </c>
      <c r="M178" s="24">
        <f>ROUND(G178*L178,P4)</f>
        <v>0</v>
      </c>
      <c r="N178" s="25" t="s">
        <v>185</v>
      </c>
      <c r="O178" s="32">
        <f>M178*AA178</f>
        <v>0</v>
      </c>
      <c r="P178" s="1">
        <v>3</v>
      </c>
      <c r="AA178" s="1">
        <f>IF(P178=1,$O$3,IF(P178=2,$O$4,$O$5))</f>
        <v>0</v>
      </c>
    </row>
    <row r="179" ht="25.5">
      <c r="A179" s="1" t="s">
        <v>171</v>
      </c>
      <c r="E179" s="27" t="s">
        <v>296</v>
      </c>
    </row>
    <row r="180">
      <c r="A180" s="1" t="s">
        <v>172</v>
      </c>
    </row>
    <row r="181">
      <c r="A181" s="1" t="s">
        <v>173</v>
      </c>
      <c r="E181" s="27" t="s">
        <v>167</v>
      </c>
    </row>
    <row r="182" ht="25.5">
      <c r="A182" s="1" t="s">
        <v>165</v>
      </c>
      <c r="B182" s="1">
        <v>37</v>
      </c>
      <c r="C182" s="26" t="s">
        <v>297</v>
      </c>
      <c r="D182" t="s">
        <v>167</v>
      </c>
      <c r="E182" s="27" t="s">
        <v>298</v>
      </c>
      <c r="F182" s="28" t="s">
        <v>192</v>
      </c>
      <c r="G182" s="29">
        <v>50</v>
      </c>
      <c r="H182" s="28">
        <v>0</v>
      </c>
      <c r="I182" s="30">
        <f>ROUND(G182*H182,P4)</f>
        <v>0</v>
      </c>
      <c r="L182" s="31">
        <v>0</v>
      </c>
      <c r="M182" s="24">
        <f>ROUND(G182*L182,P4)</f>
        <v>0</v>
      </c>
      <c r="N182" s="25" t="s">
        <v>185</v>
      </c>
      <c r="O182" s="32">
        <f>M182*AA182</f>
        <v>0</v>
      </c>
      <c r="P182" s="1">
        <v>3</v>
      </c>
      <c r="AA182" s="1">
        <f>IF(P182=1,$O$3,IF(P182=2,$O$4,$O$5))</f>
        <v>0</v>
      </c>
    </row>
    <row r="183" ht="25.5">
      <c r="A183" s="1" t="s">
        <v>171</v>
      </c>
      <c r="E183" s="27" t="s">
        <v>298</v>
      </c>
    </row>
    <row r="184">
      <c r="A184" s="1" t="s">
        <v>172</v>
      </c>
    </row>
    <row r="185">
      <c r="A185" s="1" t="s">
        <v>173</v>
      </c>
      <c r="E185" s="27" t="s">
        <v>167</v>
      </c>
    </row>
    <row r="186">
      <c r="A186" s="1" t="s">
        <v>162</v>
      </c>
      <c r="C186" s="22" t="s">
        <v>299</v>
      </c>
      <c r="E186" s="23" t="s">
        <v>300</v>
      </c>
      <c r="L186" s="24">
        <f>SUMIFS(L187:L222,A187:A222,"P")</f>
        <v>0</v>
      </c>
      <c r="M186" s="24">
        <f>SUMIFS(M187:M222,A187:A222,"P")</f>
        <v>0</v>
      </c>
      <c r="N186" s="25"/>
    </row>
    <row r="187" ht="25.5">
      <c r="A187" s="1" t="s">
        <v>165</v>
      </c>
      <c r="B187" s="1">
        <v>48</v>
      </c>
      <c r="C187" s="26" t="s">
        <v>301</v>
      </c>
      <c r="D187" t="s">
        <v>167</v>
      </c>
      <c r="E187" s="27" t="s">
        <v>302</v>
      </c>
      <c r="F187" s="28" t="s">
        <v>201</v>
      </c>
      <c r="G187" s="29">
        <v>2</v>
      </c>
      <c r="H187" s="28">
        <v>0</v>
      </c>
      <c r="I187" s="30">
        <f>ROUND(G187*H187,P4)</f>
        <v>0</v>
      </c>
      <c r="L187" s="31">
        <v>0</v>
      </c>
      <c r="M187" s="24">
        <f>ROUND(G187*L187,P4)</f>
        <v>0</v>
      </c>
      <c r="N187" s="25" t="s">
        <v>185</v>
      </c>
      <c r="O187" s="32">
        <f>M187*AA187</f>
        <v>0</v>
      </c>
      <c r="P187" s="1">
        <v>3</v>
      </c>
      <c r="AA187" s="1">
        <f>IF(P187=1,$O$3,IF(P187=2,$O$4,$O$5))</f>
        <v>0</v>
      </c>
    </row>
    <row r="188" ht="25.5">
      <c r="A188" s="1" t="s">
        <v>171</v>
      </c>
      <c r="E188" s="27" t="s">
        <v>302</v>
      </c>
    </row>
    <row r="189">
      <c r="A189" s="1" t="s">
        <v>172</v>
      </c>
    </row>
    <row r="190">
      <c r="A190" s="1" t="s">
        <v>173</v>
      </c>
      <c r="E190" s="27" t="s">
        <v>167</v>
      </c>
    </row>
    <row r="191">
      <c r="A191" s="1" t="s">
        <v>165</v>
      </c>
      <c r="B191" s="1">
        <v>44</v>
      </c>
      <c r="C191" s="26" t="s">
        <v>303</v>
      </c>
      <c r="D191" t="s">
        <v>167</v>
      </c>
      <c r="E191" s="27" t="s">
        <v>304</v>
      </c>
      <c r="F191" s="28" t="s">
        <v>201</v>
      </c>
      <c r="G191" s="29">
        <v>4</v>
      </c>
      <c r="H191" s="28">
        <v>0</v>
      </c>
      <c r="I191" s="30">
        <f>ROUND(G191*H191,P4)</f>
        <v>0</v>
      </c>
      <c r="L191" s="31">
        <v>0</v>
      </c>
      <c r="M191" s="24">
        <f>ROUND(G191*L191,P4)</f>
        <v>0</v>
      </c>
      <c r="N191" s="25" t="s">
        <v>185</v>
      </c>
      <c r="O191" s="32">
        <f>M191*AA191</f>
        <v>0</v>
      </c>
      <c r="P191" s="1">
        <v>3</v>
      </c>
      <c r="AA191" s="1">
        <f>IF(P191=1,$O$3,IF(P191=2,$O$4,$O$5))</f>
        <v>0</v>
      </c>
    </row>
    <row r="192">
      <c r="A192" s="1" t="s">
        <v>171</v>
      </c>
      <c r="E192" s="27" t="s">
        <v>304</v>
      </c>
    </row>
    <row r="193">
      <c r="A193" s="1" t="s">
        <v>172</v>
      </c>
    </row>
    <row r="194">
      <c r="A194" s="1" t="s">
        <v>173</v>
      </c>
      <c r="E194" s="27" t="s">
        <v>167</v>
      </c>
    </row>
    <row r="195">
      <c r="A195" s="1" t="s">
        <v>165</v>
      </c>
      <c r="B195" s="1">
        <v>45</v>
      </c>
      <c r="C195" s="26" t="s">
        <v>305</v>
      </c>
      <c r="D195" t="s">
        <v>167</v>
      </c>
      <c r="E195" s="27" t="s">
        <v>306</v>
      </c>
      <c r="F195" s="28" t="s">
        <v>201</v>
      </c>
      <c r="G195" s="29">
        <v>12</v>
      </c>
      <c r="H195" s="28">
        <v>0</v>
      </c>
      <c r="I195" s="30">
        <f>ROUND(G195*H195,P4)</f>
        <v>0</v>
      </c>
      <c r="L195" s="31">
        <v>0</v>
      </c>
      <c r="M195" s="24">
        <f>ROUND(G195*L195,P4)</f>
        <v>0</v>
      </c>
      <c r="N195" s="25" t="s">
        <v>185</v>
      </c>
      <c r="O195" s="32">
        <f>M195*AA195</f>
        <v>0</v>
      </c>
      <c r="P195" s="1">
        <v>3</v>
      </c>
      <c r="AA195" s="1">
        <f>IF(P195=1,$O$3,IF(P195=2,$O$4,$O$5))</f>
        <v>0</v>
      </c>
    </row>
    <row r="196">
      <c r="A196" s="1" t="s">
        <v>171</v>
      </c>
      <c r="E196" s="27" t="s">
        <v>306</v>
      </c>
    </row>
    <row r="197">
      <c r="A197" s="1" t="s">
        <v>172</v>
      </c>
    </row>
    <row r="198">
      <c r="A198" s="1" t="s">
        <v>173</v>
      </c>
      <c r="E198" s="27" t="s">
        <v>167</v>
      </c>
    </row>
    <row r="199">
      <c r="A199" s="1" t="s">
        <v>165</v>
      </c>
      <c r="B199" s="1">
        <v>46</v>
      </c>
      <c r="C199" s="26" t="s">
        <v>307</v>
      </c>
      <c r="D199" t="s">
        <v>167</v>
      </c>
      <c r="E199" s="27" t="s">
        <v>308</v>
      </c>
      <c r="F199" s="28" t="s">
        <v>201</v>
      </c>
      <c r="G199" s="29">
        <v>10</v>
      </c>
      <c r="H199" s="28">
        <v>0</v>
      </c>
      <c r="I199" s="30">
        <f>ROUND(G199*H199,P4)</f>
        <v>0</v>
      </c>
      <c r="L199" s="31">
        <v>0</v>
      </c>
      <c r="M199" s="24">
        <f>ROUND(G199*L199,P4)</f>
        <v>0</v>
      </c>
      <c r="N199" s="25" t="s">
        <v>185</v>
      </c>
      <c r="O199" s="32">
        <f>M199*AA199</f>
        <v>0</v>
      </c>
      <c r="P199" s="1">
        <v>3</v>
      </c>
      <c r="AA199" s="1">
        <f>IF(P199=1,$O$3,IF(P199=2,$O$4,$O$5))</f>
        <v>0</v>
      </c>
    </row>
    <row r="200">
      <c r="A200" s="1" t="s">
        <v>171</v>
      </c>
      <c r="E200" s="27" t="s">
        <v>308</v>
      </c>
    </row>
    <row r="201">
      <c r="A201" s="1" t="s">
        <v>172</v>
      </c>
    </row>
    <row r="202">
      <c r="A202" s="1" t="s">
        <v>173</v>
      </c>
      <c r="E202" s="27" t="s">
        <v>167</v>
      </c>
    </row>
    <row r="203">
      <c r="A203" s="1" t="s">
        <v>165</v>
      </c>
      <c r="B203" s="1">
        <v>47</v>
      </c>
      <c r="C203" s="26" t="s">
        <v>309</v>
      </c>
      <c r="D203" t="s">
        <v>167</v>
      </c>
      <c r="E203" s="27" t="s">
        <v>310</v>
      </c>
      <c r="F203" s="28" t="s">
        <v>201</v>
      </c>
      <c r="G203" s="29">
        <v>2</v>
      </c>
      <c r="H203" s="28">
        <v>0</v>
      </c>
      <c r="I203" s="30">
        <f>ROUND(G203*H203,P4)</f>
        <v>0</v>
      </c>
      <c r="L203" s="31">
        <v>0</v>
      </c>
      <c r="M203" s="24">
        <f>ROUND(G203*L203,P4)</f>
        <v>0</v>
      </c>
      <c r="N203" s="25" t="s">
        <v>185</v>
      </c>
      <c r="O203" s="32">
        <f>M203*AA203</f>
        <v>0</v>
      </c>
      <c r="P203" s="1">
        <v>3</v>
      </c>
      <c r="AA203" s="1">
        <f>IF(P203=1,$O$3,IF(P203=2,$O$4,$O$5))</f>
        <v>0</v>
      </c>
    </row>
    <row r="204">
      <c r="A204" s="1" t="s">
        <v>171</v>
      </c>
      <c r="E204" s="27" t="s">
        <v>310</v>
      </c>
    </row>
    <row r="205">
      <c r="A205" s="1" t="s">
        <v>172</v>
      </c>
    </row>
    <row r="206">
      <c r="A206" s="1" t="s">
        <v>173</v>
      </c>
      <c r="E206" s="27" t="s">
        <v>167</v>
      </c>
    </row>
    <row r="207">
      <c r="A207" s="1" t="s">
        <v>165</v>
      </c>
      <c r="B207" s="1">
        <v>49</v>
      </c>
      <c r="C207" s="26" t="s">
        <v>311</v>
      </c>
      <c r="D207" t="s">
        <v>167</v>
      </c>
      <c r="E207" s="27" t="s">
        <v>312</v>
      </c>
      <c r="F207" s="28" t="s">
        <v>201</v>
      </c>
      <c r="G207" s="29">
        <v>10</v>
      </c>
      <c r="H207" s="28">
        <v>0</v>
      </c>
      <c r="I207" s="30">
        <f>ROUND(G207*H207,P4)</f>
        <v>0</v>
      </c>
      <c r="L207" s="31">
        <v>0</v>
      </c>
      <c r="M207" s="24">
        <f>ROUND(G207*L207,P4)</f>
        <v>0</v>
      </c>
      <c r="N207" s="25" t="s">
        <v>185</v>
      </c>
      <c r="O207" s="32">
        <f>M207*AA207</f>
        <v>0</v>
      </c>
      <c r="P207" s="1">
        <v>3</v>
      </c>
      <c r="AA207" s="1">
        <f>IF(P207=1,$O$3,IF(P207=2,$O$4,$O$5))</f>
        <v>0</v>
      </c>
    </row>
    <row r="208">
      <c r="A208" s="1" t="s">
        <v>171</v>
      </c>
      <c r="E208" s="27" t="s">
        <v>312</v>
      </c>
    </row>
    <row r="209">
      <c r="A209" s="1" t="s">
        <v>172</v>
      </c>
    </row>
    <row r="210">
      <c r="A210" s="1" t="s">
        <v>173</v>
      </c>
      <c r="E210" s="27" t="s">
        <v>167</v>
      </c>
    </row>
    <row r="211">
      <c r="A211" s="1" t="s">
        <v>165</v>
      </c>
      <c r="B211" s="1">
        <v>50</v>
      </c>
      <c r="C211" s="26" t="s">
        <v>313</v>
      </c>
      <c r="D211" t="s">
        <v>167</v>
      </c>
      <c r="E211" s="27" t="s">
        <v>314</v>
      </c>
      <c r="F211" s="28" t="s">
        <v>201</v>
      </c>
      <c r="G211" s="29">
        <v>12</v>
      </c>
      <c r="H211" s="28">
        <v>0</v>
      </c>
      <c r="I211" s="30">
        <f>ROUND(G211*H211,P4)</f>
        <v>0</v>
      </c>
      <c r="L211" s="31">
        <v>0</v>
      </c>
      <c r="M211" s="24">
        <f>ROUND(G211*L211,P4)</f>
        <v>0</v>
      </c>
      <c r="N211" s="25" t="s">
        <v>185</v>
      </c>
      <c r="O211" s="32">
        <f>M211*AA211</f>
        <v>0</v>
      </c>
      <c r="P211" s="1">
        <v>3</v>
      </c>
      <c r="AA211" s="1">
        <f>IF(P211=1,$O$3,IF(P211=2,$O$4,$O$5))</f>
        <v>0</v>
      </c>
    </row>
    <row r="212">
      <c r="A212" s="1" t="s">
        <v>171</v>
      </c>
      <c r="E212" s="27" t="s">
        <v>314</v>
      </c>
    </row>
    <row r="213">
      <c r="A213" s="1" t="s">
        <v>172</v>
      </c>
    </row>
    <row r="214">
      <c r="A214" s="1" t="s">
        <v>173</v>
      </c>
      <c r="E214" s="27" t="s">
        <v>167</v>
      </c>
    </row>
    <row r="215">
      <c r="A215" s="1" t="s">
        <v>165</v>
      </c>
      <c r="B215" s="1">
        <v>51</v>
      </c>
      <c r="C215" s="26" t="s">
        <v>315</v>
      </c>
      <c r="D215" t="s">
        <v>167</v>
      </c>
      <c r="E215" s="27" t="s">
        <v>316</v>
      </c>
      <c r="F215" s="28" t="s">
        <v>201</v>
      </c>
      <c r="G215" s="29">
        <v>2</v>
      </c>
      <c r="H215" s="28">
        <v>0</v>
      </c>
      <c r="I215" s="30">
        <f>ROUND(G215*H215,P4)</f>
        <v>0</v>
      </c>
      <c r="L215" s="31">
        <v>0</v>
      </c>
      <c r="M215" s="24">
        <f>ROUND(G215*L215,P4)</f>
        <v>0</v>
      </c>
      <c r="N215" s="25" t="s">
        <v>185</v>
      </c>
      <c r="O215" s="32">
        <f>M215*AA215</f>
        <v>0</v>
      </c>
      <c r="P215" s="1">
        <v>3</v>
      </c>
      <c r="AA215" s="1">
        <f>IF(P215=1,$O$3,IF(P215=2,$O$4,$O$5))</f>
        <v>0</v>
      </c>
    </row>
    <row r="216">
      <c r="A216" s="1" t="s">
        <v>171</v>
      </c>
      <c r="E216" s="27" t="s">
        <v>316</v>
      </c>
    </row>
    <row r="217">
      <c r="A217" s="1" t="s">
        <v>172</v>
      </c>
    </row>
    <row r="218">
      <c r="A218" s="1" t="s">
        <v>173</v>
      </c>
      <c r="E218" s="27" t="s">
        <v>167</v>
      </c>
    </row>
    <row r="219">
      <c r="A219" s="1" t="s">
        <v>165</v>
      </c>
      <c r="B219" s="1">
        <v>52</v>
      </c>
      <c r="C219" s="26" t="s">
        <v>317</v>
      </c>
      <c r="D219" t="s">
        <v>167</v>
      </c>
      <c r="E219" s="27" t="s">
        <v>318</v>
      </c>
      <c r="F219" s="28" t="s">
        <v>201</v>
      </c>
      <c r="G219" s="29">
        <v>4</v>
      </c>
      <c r="H219" s="28">
        <v>0</v>
      </c>
      <c r="I219" s="30">
        <f>ROUND(G219*H219,P4)</f>
        <v>0</v>
      </c>
      <c r="L219" s="31">
        <v>0</v>
      </c>
      <c r="M219" s="24">
        <f>ROUND(G219*L219,P4)</f>
        <v>0</v>
      </c>
      <c r="N219" s="25" t="s">
        <v>185</v>
      </c>
      <c r="O219" s="32">
        <f>M219*AA219</f>
        <v>0</v>
      </c>
      <c r="P219" s="1">
        <v>3</v>
      </c>
      <c r="AA219" s="1">
        <f>IF(P219=1,$O$3,IF(P219=2,$O$4,$O$5))</f>
        <v>0</v>
      </c>
    </row>
    <row r="220">
      <c r="A220" s="1" t="s">
        <v>171</v>
      </c>
      <c r="E220" s="27" t="s">
        <v>318</v>
      </c>
    </row>
    <row r="221">
      <c r="A221" s="1" t="s">
        <v>172</v>
      </c>
    </row>
    <row r="222">
      <c r="A222" s="1" t="s">
        <v>173</v>
      </c>
      <c r="E222" s="27" t="s">
        <v>167</v>
      </c>
    </row>
    <row r="223">
      <c r="A223" s="1" t="s">
        <v>162</v>
      </c>
      <c r="C223" s="22" t="s">
        <v>319</v>
      </c>
      <c r="E223" s="23" t="s">
        <v>320</v>
      </c>
      <c r="L223" s="24">
        <f>SUMIFS(L224:L231,A224:A231,"P")</f>
        <v>0</v>
      </c>
      <c r="M223" s="24">
        <f>SUMIFS(M224:M231,A224:A231,"P")</f>
        <v>0</v>
      </c>
      <c r="N223" s="25"/>
    </row>
    <row r="224">
      <c r="A224" s="1" t="s">
        <v>165</v>
      </c>
      <c r="B224" s="1">
        <v>53</v>
      </c>
      <c r="C224" s="26" t="s">
        <v>321</v>
      </c>
      <c r="D224" t="s">
        <v>167</v>
      </c>
      <c r="E224" s="27" t="s">
        <v>322</v>
      </c>
      <c r="F224" s="28" t="s">
        <v>201</v>
      </c>
      <c r="G224" s="29">
        <v>2</v>
      </c>
      <c r="H224" s="28">
        <v>0</v>
      </c>
      <c r="I224" s="30">
        <f>ROUND(G224*H224,P4)</f>
        <v>0</v>
      </c>
      <c r="L224" s="31">
        <v>0</v>
      </c>
      <c r="M224" s="24">
        <f>ROUND(G224*L224,P4)</f>
        <v>0</v>
      </c>
      <c r="N224" s="25" t="s">
        <v>170</v>
      </c>
      <c r="O224" s="32">
        <f>M224*AA224</f>
        <v>0</v>
      </c>
      <c r="P224" s="1">
        <v>3</v>
      </c>
      <c r="AA224" s="1">
        <f>IF(P224=1,$O$3,IF(P224=2,$O$4,$O$5))</f>
        <v>0</v>
      </c>
    </row>
    <row r="225">
      <c r="A225" s="1" t="s">
        <v>171</v>
      </c>
      <c r="E225" s="27" t="s">
        <v>322</v>
      </c>
    </row>
    <row r="226">
      <c r="A226" s="1" t="s">
        <v>172</v>
      </c>
    </row>
    <row r="227">
      <c r="A227" s="1" t="s">
        <v>173</v>
      </c>
      <c r="E227" s="27" t="s">
        <v>167</v>
      </c>
    </row>
    <row r="228" ht="25.5">
      <c r="A228" s="1" t="s">
        <v>165</v>
      </c>
      <c r="B228" s="1">
        <v>54</v>
      </c>
      <c r="C228" s="26" t="s">
        <v>323</v>
      </c>
      <c r="D228" t="s">
        <v>167</v>
      </c>
      <c r="E228" s="27" t="s">
        <v>324</v>
      </c>
      <c r="F228" s="28" t="s">
        <v>201</v>
      </c>
      <c r="G228" s="29">
        <v>2</v>
      </c>
      <c r="H228" s="28">
        <v>0</v>
      </c>
      <c r="I228" s="30">
        <f>ROUND(G228*H228,P4)</f>
        <v>0</v>
      </c>
      <c r="L228" s="31">
        <v>0</v>
      </c>
      <c r="M228" s="24">
        <f>ROUND(G228*L228,P4)</f>
        <v>0</v>
      </c>
      <c r="N228" s="25" t="s">
        <v>185</v>
      </c>
      <c r="O228" s="32">
        <f>M228*AA228</f>
        <v>0</v>
      </c>
      <c r="P228" s="1">
        <v>3</v>
      </c>
      <c r="AA228" s="1">
        <f>IF(P228=1,$O$3,IF(P228=2,$O$4,$O$5))</f>
        <v>0</v>
      </c>
    </row>
    <row r="229" ht="25.5">
      <c r="A229" s="1" t="s">
        <v>171</v>
      </c>
      <c r="E229" s="27" t="s">
        <v>324</v>
      </c>
    </row>
    <row r="230">
      <c r="A230" s="1" t="s">
        <v>172</v>
      </c>
    </row>
    <row r="231">
      <c r="A231" s="1" t="s">
        <v>173</v>
      </c>
      <c r="E231" s="27" t="s">
        <v>167</v>
      </c>
    </row>
    <row r="232">
      <c r="A232" s="1" t="s">
        <v>162</v>
      </c>
      <c r="C232" s="22" t="s">
        <v>325</v>
      </c>
      <c r="E232" s="23" t="s">
        <v>326</v>
      </c>
      <c r="L232" s="24">
        <f>SUMIFS(L233:L244,A233:A244,"P")</f>
        <v>0</v>
      </c>
      <c r="M232" s="24">
        <f>SUMIFS(M233:M244,A233:A244,"P")</f>
        <v>0</v>
      </c>
      <c r="N232" s="25"/>
    </row>
    <row r="233">
      <c r="A233" s="1" t="s">
        <v>165</v>
      </c>
      <c r="B233" s="1">
        <v>57</v>
      </c>
      <c r="C233" s="26" t="s">
        <v>174</v>
      </c>
      <c r="D233" t="s">
        <v>167</v>
      </c>
      <c r="E233" s="27" t="s">
        <v>327</v>
      </c>
      <c r="F233" s="28" t="s">
        <v>328</v>
      </c>
      <c r="G233" s="29">
        <v>1</v>
      </c>
      <c r="H233" s="28">
        <v>0</v>
      </c>
      <c r="I233" s="30">
        <f>ROUND(G233*H233,P4)</f>
        <v>0</v>
      </c>
      <c r="L233" s="31">
        <v>0</v>
      </c>
      <c r="M233" s="24">
        <f>ROUND(G233*L233,P4)</f>
        <v>0</v>
      </c>
      <c r="N233" s="25" t="s">
        <v>170</v>
      </c>
      <c r="O233" s="32">
        <f>M233*AA233</f>
        <v>0</v>
      </c>
      <c r="P233" s="1">
        <v>3</v>
      </c>
      <c r="AA233" s="1">
        <f>IF(P233=1,$O$3,IF(P233=2,$O$4,$O$5))</f>
        <v>0</v>
      </c>
    </row>
    <row r="234">
      <c r="A234" s="1" t="s">
        <v>171</v>
      </c>
      <c r="E234" s="27" t="s">
        <v>327</v>
      </c>
    </row>
    <row r="235">
      <c r="A235" s="1" t="s">
        <v>172</v>
      </c>
    </row>
    <row r="236">
      <c r="A236" s="1" t="s">
        <v>173</v>
      </c>
      <c r="E236" s="27" t="s">
        <v>167</v>
      </c>
    </row>
    <row r="237">
      <c r="A237" s="1" t="s">
        <v>165</v>
      </c>
      <c r="B237" s="1">
        <v>55</v>
      </c>
      <c r="C237" s="26" t="s">
        <v>329</v>
      </c>
      <c r="D237" t="s">
        <v>167</v>
      </c>
      <c r="E237" s="27" t="s">
        <v>330</v>
      </c>
      <c r="F237" s="28" t="s">
        <v>331</v>
      </c>
      <c r="G237" s="29">
        <v>180</v>
      </c>
      <c r="H237" s="28">
        <v>0</v>
      </c>
      <c r="I237" s="30">
        <f>ROUND(G237*H237,P4)</f>
        <v>0</v>
      </c>
      <c r="L237" s="31">
        <v>0</v>
      </c>
      <c r="M237" s="24">
        <f>ROUND(G237*L237,P4)</f>
        <v>0</v>
      </c>
      <c r="N237" s="25" t="s">
        <v>170</v>
      </c>
      <c r="O237" s="32">
        <f>M237*AA237</f>
        <v>0</v>
      </c>
      <c r="P237" s="1">
        <v>3</v>
      </c>
      <c r="AA237" s="1">
        <f>IF(P237=1,$O$3,IF(P237=2,$O$4,$O$5))</f>
        <v>0</v>
      </c>
    </row>
    <row r="238">
      <c r="A238" s="1" t="s">
        <v>171</v>
      </c>
      <c r="E238" s="27" t="s">
        <v>330</v>
      </c>
    </row>
    <row r="239">
      <c r="A239" s="1" t="s">
        <v>172</v>
      </c>
    </row>
    <row r="240">
      <c r="A240" s="1" t="s">
        <v>173</v>
      </c>
      <c r="E240" s="27" t="s">
        <v>167</v>
      </c>
    </row>
    <row r="241" ht="25.5">
      <c r="A241" s="1" t="s">
        <v>165</v>
      </c>
      <c r="B241" s="1">
        <v>56</v>
      </c>
      <c r="C241" s="26" t="s">
        <v>332</v>
      </c>
      <c r="D241" t="s">
        <v>167</v>
      </c>
      <c r="E241" s="27" t="s">
        <v>333</v>
      </c>
      <c r="F241" s="28" t="s">
        <v>331</v>
      </c>
      <c r="G241" s="29">
        <v>180</v>
      </c>
      <c r="H241" s="28">
        <v>0</v>
      </c>
      <c r="I241" s="30">
        <f>ROUND(G241*H241,P4)</f>
        <v>0</v>
      </c>
      <c r="L241" s="31">
        <v>0</v>
      </c>
      <c r="M241" s="24">
        <f>ROUND(G241*L241,P4)</f>
        <v>0</v>
      </c>
      <c r="N241" s="25" t="s">
        <v>185</v>
      </c>
      <c r="O241" s="32">
        <f>M241*AA241</f>
        <v>0</v>
      </c>
      <c r="P241" s="1">
        <v>3</v>
      </c>
      <c r="AA241" s="1">
        <f>IF(P241=1,$O$3,IF(P241=2,$O$4,$O$5))</f>
        <v>0</v>
      </c>
    </row>
    <row r="242" ht="25.5">
      <c r="A242" s="1" t="s">
        <v>171</v>
      </c>
      <c r="E242" s="27" t="s">
        <v>333</v>
      </c>
    </row>
    <row r="243">
      <c r="A243" s="1" t="s">
        <v>172</v>
      </c>
    </row>
    <row r="244">
      <c r="A244" s="1" t="s">
        <v>173</v>
      </c>
      <c r="E244" s="27" t="s">
        <v>167</v>
      </c>
    </row>
    <row r="245">
      <c r="A245" s="1" t="s">
        <v>162</v>
      </c>
      <c r="C245" s="22" t="s">
        <v>180</v>
      </c>
      <c r="E245" s="23" t="s">
        <v>181</v>
      </c>
      <c r="L245" s="24">
        <f>SUMIFS(L246:L253,A246:A253,"P")</f>
        <v>0</v>
      </c>
      <c r="M245" s="24">
        <f>SUMIFS(M246:M253,A246:A253,"P")</f>
        <v>0</v>
      </c>
      <c r="N245" s="25"/>
    </row>
    <row r="246">
      <c r="A246" s="1" t="s">
        <v>165</v>
      </c>
      <c r="B246" s="1">
        <v>58</v>
      </c>
      <c r="C246" s="26" t="s">
        <v>334</v>
      </c>
      <c r="D246" t="s">
        <v>167</v>
      </c>
      <c r="E246" s="27" t="s">
        <v>335</v>
      </c>
      <c r="F246" s="28" t="s">
        <v>184</v>
      </c>
      <c r="G246" s="29">
        <v>24</v>
      </c>
      <c r="H246" s="28">
        <v>0</v>
      </c>
      <c r="I246" s="30">
        <f>ROUND(G246*H246,P4)</f>
        <v>0</v>
      </c>
      <c r="L246" s="31">
        <v>0</v>
      </c>
      <c r="M246" s="24">
        <f>ROUND(G246*L246,P4)</f>
        <v>0</v>
      </c>
      <c r="N246" s="25" t="s">
        <v>185</v>
      </c>
      <c r="O246" s="32">
        <f>M246*AA246</f>
        <v>0</v>
      </c>
      <c r="P246" s="1">
        <v>3</v>
      </c>
      <c r="AA246" s="1">
        <f>IF(P246=1,$O$3,IF(P246=2,$O$4,$O$5))</f>
        <v>0</v>
      </c>
    </row>
    <row r="247">
      <c r="A247" s="1" t="s">
        <v>171</v>
      </c>
      <c r="E247" s="27" t="s">
        <v>335</v>
      </c>
    </row>
    <row r="248">
      <c r="A248" s="1" t="s">
        <v>172</v>
      </c>
    </row>
    <row r="249">
      <c r="A249" s="1" t="s">
        <v>173</v>
      </c>
      <c r="E249" s="27" t="s">
        <v>167</v>
      </c>
    </row>
    <row r="250" ht="25.5">
      <c r="A250" s="1" t="s">
        <v>165</v>
      </c>
      <c r="B250" s="1">
        <v>59</v>
      </c>
      <c r="C250" s="26" t="s">
        <v>182</v>
      </c>
      <c r="D250" t="s">
        <v>167</v>
      </c>
      <c r="E250" s="27" t="s">
        <v>183</v>
      </c>
      <c r="F250" s="28" t="s">
        <v>184</v>
      </c>
      <c r="G250" s="29">
        <v>30</v>
      </c>
      <c r="H250" s="28">
        <v>0</v>
      </c>
      <c r="I250" s="30">
        <f>ROUND(G250*H250,P4)</f>
        <v>0</v>
      </c>
      <c r="L250" s="31">
        <v>0</v>
      </c>
      <c r="M250" s="24">
        <f>ROUND(G250*L250,P4)</f>
        <v>0</v>
      </c>
      <c r="N250" s="25" t="s">
        <v>185</v>
      </c>
      <c r="O250" s="32">
        <f>M250*AA250</f>
        <v>0</v>
      </c>
      <c r="P250" s="1">
        <v>3</v>
      </c>
      <c r="AA250" s="1">
        <f>IF(P250=1,$O$3,IF(P250=2,$O$4,$O$5))</f>
        <v>0</v>
      </c>
    </row>
    <row r="251" ht="25.5">
      <c r="A251" s="1" t="s">
        <v>171</v>
      </c>
      <c r="E251" s="27" t="s">
        <v>183</v>
      </c>
    </row>
    <row r="252">
      <c r="A252" s="1" t="s">
        <v>172</v>
      </c>
    </row>
    <row r="253">
      <c r="A253" s="1" t="s">
        <v>173</v>
      </c>
      <c r="E253" s="27" t="s">
        <v>167</v>
      </c>
    </row>
  </sheetData>
  <sheetProtection sheet="1" objects="1" scenarios="1" spinCount="100000" saltValue="cD9xbI11voKb++vhrfxK18YCmqGmZOGKtybNh5IRB+NxA9O1B+KudofTBObrT0c6P2Ia56Tn3yRYGis/zRq7CA==" hashValue="Q2Lw3Y2Xlb7S5KsadHddjsYqRxCTOIc3nMcr1oAR2jgQn3WON7hON31lYawEpuJQjvPp1yNzpQ6lIyrD7JVUZ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COUNTIFS(L8:L68,"=0",A8:A68,"P")+COUNTIFS(L8:L68,"",A8:A68,"P")+SUM(Q8:Q68)</f>
        <v>0</v>
      </c>
    </row>
    <row r="8">
      <c r="A8" s="1" t="s">
        <v>160</v>
      </c>
      <c r="C8" s="22" t="s">
        <v>3900</v>
      </c>
      <c r="E8" s="23" t="s">
        <v>113</v>
      </c>
      <c r="L8" s="24">
        <f>L9+L18+L63</f>
        <v>0</v>
      </c>
      <c r="M8" s="24">
        <f>M9+M18+M63</f>
        <v>0</v>
      </c>
      <c r="N8" s="25"/>
    </row>
    <row r="9">
      <c r="A9" s="1" t="s">
        <v>162</v>
      </c>
      <c r="C9" s="22" t="s">
        <v>197</v>
      </c>
      <c r="E9" s="23" t="s">
        <v>198</v>
      </c>
      <c r="L9" s="24">
        <f>SUMIFS(L10:L17,A10:A17,"P")</f>
        <v>0</v>
      </c>
      <c r="M9" s="24">
        <f>SUMIFS(M10:M17,A10:A17,"P")</f>
        <v>0</v>
      </c>
      <c r="N9" s="25"/>
    </row>
    <row r="10" ht="25.5">
      <c r="A10" s="1" t="s">
        <v>165</v>
      </c>
      <c r="B10" s="1">
        <v>2</v>
      </c>
      <c r="C10" s="26" t="s">
        <v>1757</v>
      </c>
      <c r="D10" t="s">
        <v>167</v>
      </c>
      <c r="E10" s="27" t="s">
        <v>1758</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1758</v>
      </c>
    </row>
    <row r="12">
      <c r="A12" s="1" t="s">
        <v>172</v>
      </c>
    </row>
    <row r="13">
      <c r="A13" s="1" t="s">
        <v>173</v>
      </c>
      <c r="E13" s="27" t="s">
        <v>167</v>
      </c>
    </row>
    <row r="14">
      <c r="A14" s="1" t="s">
        <v>165</v>
      </c>
      <c r="B14" s="1">
        <v>1</v>
      </c>
      <c r="C14" s="26" t="s">
        <v>1842</v>
      </c>
      <c r="D14" t="s">
        <v>167</v>
      </c>
      <c r="E14" s="27" t="s">
        <v>1843</v>
      </c>
      <c r="F14" s="28" t="s">
        <v>201</v>
      </c>
      <c r="G14" s="29">
        <v>1</v>
      </c>
      <c r="H14" s="28">
        <v>0</v>
      </c>
      <c r="I14" s="30">
        <f>ROUND(G14*H14,P4)</f>
        <v>0</v>
      </c>
      <c r="L14" s="31">
        <v>0</v>
      </c>
      <c r="M14" s="24">
        <f>ROUND(G14*L14,P4)</f>
        <v>0</v>
      </c>
      <c r="N14" s="25" t="s">
        <v>185</v>
      </c>
      <c r="O14" s="32">
        <f>M14*AA14</f>
        <v>0</v>
      </c>
      <c r="P14" s="1">
        <v>3</v>
      </c>
      <c r="AA14" s="1">
        <f>IF(P14=1,$O$3,IF(P14=2,$O$4,$O$5))</f>
        <v>0</v>
      </c>
    </row>
    <row r="15">
      <c r="A15" s="1" t="s">
        <v>171</v>
      </c>
      <c r="E15" s="27" t="s">
        <v>1843</v>
      </c>
    </row>
    <row r="16">
      <c r="A16" s="1" t="s">
        <v>172</v>
      </c>
    </row>
    <row r="17">
      <c r="A17" s="1" t="s">
        <v>173</v>
      </c>
      <c r="E17" s="27" t="s">
        <v>167</v>
      </c>
    </row>
    <row r="18">
      <c r="A18" s="1" t="s">
        <v>162</v>
      </c>
      <c r="C18" s="22" t="s">
        <v>224</v>
      </c>
      <c r="E18" s="23" t="s">
        <v>225</v>
      </c>
      <c r="L18" s="24">
        <f>SUMIFS(L19:L62,A19:A62,"P")</f>
        <v>0</v>
      </c>
      <c r="M18" s="24">
        <f>SUMIFS(M19:M62,A19:A62,"P")</f>
        <v>0</v>
      </c>
      <c r="N18" s="25"/>
    </row>
    <row r="19" ht="25.5">
      <c r="A19" s="1" t="s">
        <v>165</v>
      </c>
      <c r="B19" s="1">
        <v>8</v>
      </c>
      <c r="C19" s="26" t="s">
        <v>166</v>
      </c>
      <c r="D19" t="s">
        <v>167</v>
      </c>
      <c r="E19" s="27" t="s">
        <v>1847</v>
      </c>
      <c r="F19" s="28" t="s">
        <v>201</v>
      </c>
      <c r="G19" s="29">
        <v>44</v>
      </c>
      <c r="H19" s="28">
        <v>0</v>
      </c>
      <c r="I19" s="30">
        <f>ROUND(G19*H19,P4)</f>
        <v>0</v>
      </c>
      <c r="L19" s="31">
        <v>0</v>
      </c>
      <c r="M19" s="24">
        <f>ROUND(G19*L19,P4)</f>
        <v>0</v>
      </c>
      <c r="N19" s="25" t="s">
        <v>170</v>
      </c>
      <c r="O19" s="32">
        <f>M19*AA19</f>
        <v>0</v>
      </c>
      <c r="P19" s="1">
        <v>3</v>
      </c>
      <c r="AA19" s="1">
        <f>IF(P19=1,$O$3,IF(P19=2,$O$4,$O$5))</f>
        <v>0</v>
      </c>
    </row>
    <row r="20" ht="25.5">
      <c r="A20" s="1" t="s">
        <v>171</v>
      </c>
      <c r="E20" s="27" t="s">
        <v>1847</v>
      </c>
    </row>
    <row r="21">
      <c r="A21" s="1" t="s">
        <v>172</v>
      </c>
    </row>
    <row r="22">
      <c r="A22" s="1" t="s">
        <v>173</v>
      </c>
      <c r="E22" s="27" t="s">
        <v>167</v>
      </c>
    </row>
    <row r="23">
      <c r="A23" s="1" t="s">
        <v>165</v>
      </c>
      <c r="B23" s="1">
        <v>11</v>
      </c>
      <c r="C23" s="26" t="s">
        <v>174</v>
      </c>
      <c r="D23" t="s">
        <v>167</v>
      </c>
      <c r="E23" s="27" t="s">
        <v>1848</v>
      </c>
      <c r="F23" s="28" t="s">
        <v>424</v>
      </c>
      <c r="G23" s="29">
        <v>55</v>
      </c>
      <c r="H23" s="28">
        <v>0</v>
      </c>
      <c r="I23" s="30">
        <f>ROUND(G23*H23,P4)</f>
        <v>0</v>
      </c>
      <c r="L23" s="31">
        <v>0</v>
      </c>
      <c r="M23" s="24">
        <f>ROUND(G23*L23,P4)</f>
        <v>0</v>
      </c>
      <c r="N23" s="25" t="s">
        <v>170</v>
      </c>
      <c r="O23" s="32">
        <f>M23*AA23</f>
        <v>0</v>
      </c>
      <c r="P23" s="1">
        <v>3</v>
      </c>
      <c r="AA23" s="1">
        <f>IF(P23=1,$O$3,IF(P23=2,$O$4,$O$5))</f>
        <v>0</v>
      </c>
    </row>
    <row r="24">
      <c r="A24" s="1" t="s">
        <v>171</v>
      </c>
      <c r="E24" s="27" t="s">
        <v>1848</v>
      </c>
    </row>
    <row r="25">
      <c r="A25" s="1" t="s">
        <v>172</v>
      </c>
    </row>
    <row r="26">
      <c r="A26" s="1" t="s">
        <v>173</v>
      </c>
      <c r="E26" s="27" t="s">
        <v>167</v>
      </c>
    </row>
    <row r="27">
      <c r="A27" s="1" t="s">
        <v>165</v>
      </c>
      <c r="B27" s="1">
        <v>13</v>
      </c>
      <c r="C27" s="26" t="s">
        <v>178</v>
      </c>
      <c r="D27" t="s">
        <v>167</v>
      </c>
      <c r="E27" s="27" t="s">
        <v>327</v>
      </c>
      <c r="F27" s="28" t="s">
        <v>328</v>
      </c>
      <c r="G27" s="29">
        <v>1</v>
      </c>
      <c r="H27" s="28">
        <v>0</v>
      </c>
      <c r="I27" s="30">
        <f>ROUND(G27*H27,P4)</f>
        <v>0</v>
      </c>
      <c r="L27" s="31">
        <v>0</v>
      </c>
      <c r="M27" s="24">
        <f>ROUND(G27*L27,P4)</f>
        <v>0</v>
      </c>
      <c r="N27" s="25" t="s">
        <v>170</v>
      </c>
      <c r="O27" s="32">
        <f>M27*AA27</f>
        <v>0</v>
      </c>
      <c r="P27" s="1">
        <v>3</v>
      </c>
      <c r="AA27" s="1">
        <f>IF(P27=1,$O$3,IF(P27=2,$O$4,$O$5))</f>
        <v>0</v>
      </c>
    </row>
    <row r="28">
      <c r="A28" s="1" t="s">
        <v>171</v>
      </c>
      <c r="E28" s="27" t="s">
        <v>327</v>
      </c>
    </row>
    <row r="29">
      <c r="A29" s="1" t="s">
        <v>172</v>
      </c>
    </row>
    <row r="30">
      <c r="A30" s="1" t="s">
        <v>173</v>
      </c>
      <c r="E30" s="27" t="s">
        <v>167</v>
      </c>
    </row>
    <row r="31">
      <c r="A31" s="1" t="s">
        <v>165</v>
      </c>
      <c r="B31" s="1">
        <v>3</v>
      </c>
      <c r="C31" s="26" t="s">
        <v>1880</v>
      </c>
      <c r="D31" t="s">
        <v>167</v>
      </c>
      <c r="E31" s="27" t="s">
        <v>1881</v>
      </c>
      <c r="F31" s="28" t="s">
        <v>331</v>
      </c>
      <c r="G31" s="29">
        <v>366</v>
      </c>
      <c r="H31" s="28">
        <v>0</v>
      </c>
      <c r="I31" s="30">
        <f>ROUND(G31*H31,P4)</f>
        <v>0</v>
      </c>
      <c r="L31" s="31">
        <v>0</v>
      </c>
      <c r="M31" s="24">
        <f>ROUND(G31*L31,P4)</f>
        <v>0</v>
      </c>
      <c r="N31" s="25" t="s">
        <v>185</v>
      </c>
      <c r="O31" s="32">
        <f>M31*AA31</f>
        <v>0</v>
      </c>
      <c r="P31" s="1">
        <v>3</v>
      </c>
      <c r="AA31" s="1">
        <f>IF(P31=1,$O$3,IF(P31=2,$O$4,$O$5))</f>
        <v>0</v>
      </c>
    </row>
    <row r="32">
      <c r="A32" s="1" t="s">
        <v>171</v>
      </c>
      <c r="E32" s="27" t="s">
        <v>1881</v>
      </c>
    </row>
    <row r="33">
      <c r="A33" s="1" t="s">
        <v>172</v>
      </c>
    </row>
    <row r="34">
      <c r="A34" s="1" t="s">
        <v>173</v>
      </c>
      <c r="E34" s="27" t="s">
        <v>167</v>
      </c>
    </row>
    <row r="35">
      <c r="A35" s="1" t="s">
        <v>165</v>
      </c>
      <c r="B35" s="1">
        <v>5</v>
      </c>
      <c r="C35" s="26" t="s">
        <v>1888</v>
      </c>
      <c r="D35" t="s">
        <v>167</v>
      </c>
      <c r="E35" s="27" t="s">
        <v>1889</v>
      </c>
      <c r="F35" s="28" t="s">
        <v>201</v>
      </c>
      <c r="G35" s="29">
        <v>20</v>
      </c>
      <c r="H35" s="28">
        <v>0</v>
      </c>
      <c r="I35" s="30">
        <f>ROUND(G35*H35,P4)</f>
        <v>0</v>
      </c>
      <c r="L35" s="31">
        <v>0</v>
      </c>
      <c r="M35" s="24">
        <f>ROUND(G35*L35,P4)</f>
        <v>0</v>
      </c>
      <c r="N35" s="25" t="s">
        <v>170</v>
      </c>
      <c r="O35" s="32">
        <f>M35*AA35</f>
        <v>0</v>
      </c>
      <c r="P35" s="1">
        <v>3</v>
      </c>
      <c r="AA35" s="1">
        <f>IF(P35=1,$O$3,IF(P35=2,$O$4,$O$5))</f>
        <v>0</v>
      </c>
    </row>
    <row r="36">
      <c r="A36" s="1" t="s">
        <v>171</v>
      </c>
      <c r="E36" s="27" t="s">
        <v>1889</v>
      </c>
    </row>
    <row r="37">
      <c r="A37" s="1" t="s">
        <v>172</v>
      </c>
    </row>
    <row r="38">
      <c r="A38" s="1" t="s">
        <v>173</v>
      </c>
      <c r="E38" s="27" t="s">
        <v>167</v>
      </c>
    </row>
    <row r="39" ht="25.5">
      <c r="A39" s="1" t="s">
        <v>165</v>
      </c>
      <c r="B39" s="1">
        <v>7</v>
      </c>
      <c r="C39" s="26" t="s">
        <v>1915</v>
      </c>
      <c r="D39" t="s">
        <v>167</v>
      </c>
      <c r="E39" s="27" t="s">
        <v>1916</v>
      </c>
      <c r="F39" s="28" t="s">
        <v>424</v>
      </c>
      <c r="G39" s="29">
        <v>55</v>
      </c>
      <c r="H39" s="28">
        <v>0</v>
      </c>
      <c r="I39" s="30">
        <f>ROUND(G39*H39,P4)</f>
        <v>0</v>
      </c>
      <c r="L39" s="31">
        <v>0</v>
      </c>
      <c r="M39" s="24">
        <f>ROUND(G39*L39,P4)</f>
        <v>0</v>
      </c>
      <c r="N39" s="25" t="s">
        <v>185</v>
      </c>
      <c r="O39" s="32">
        <f>M39*AA39</f>
        <v>0</v>
      </c>
      <c r="P39" s="1">
        <v>3</v>
      </c>
      <c r="AA39" s="1">
        <f>IF(P39=1,$O$3,IF(P39=2,$O$4,$O$5))</f>
        <v>0</v>
      </c>
    </row>
    <row r="40" ht="38.25">
      <c r="A40" s="1" t="s">
        <v>171</v>
      </c>
      <c r="E40" s="27" t="s">
        <v>1917</v>
      </c>
    </row>
    <row r="41">
      <c r="A41" s="1" t="s">
        <v>172</v>
      </c>
    </row>
    <row r="42">
      <c r="A42" s="1" t="s">
        <v>173</v>
      </c>
      <c r="E42" s="27" t="s">
        <v>167</v>
      </c>
    </row>
    <row r="43">
      <c r="A43" s="1" t="s">
        <v>165</v>
      </c>
      <c r="B43" s="1">
        <v>10</v>
      </c>
      <c r="C43" s="26" t="s">
        <v>1918</v>
      </c>
      <c r="D43" t="s">
        <v>167</v>
      </c>
      <c r="E43" s="27" t="s">
        <v>3901</v>
      </c>
      <c r="F43" s="28" t="s">
        <v>424</v>
      </c>
      <c r="G43" s="29">
        <v>56.375</v>
      </c>
      <c r="H43" s="28">
        <v>0</v>
      </c>
      <c r="I43" s="30">
        <f>ROUND(G43*H43,P4)</f>
        <v>0</v>
      </c>
      <c r="L43" s="31">
        <v>0</v>
      </c>
      <c r="M43" s="24">
        <f>ROUND(G43*L43,P4)</f>
        <v>0</v>
      </c>
      <c r="N43" s="25" t="s">
        <v>185</v>
      </c>
      <c r="O43" s="32">
        <f>M43*AA43</f>
        <v>0</v>
      </c>
      <c r="P43" s="1">
        <v>3</v>
      </c>
      <c r="AA43" s="1">
        <f>IF(P43=1,$O$3,IF(P43=2,$O$4,$O$5))</f>
        <v>0</v>
      </c>
    </row>
    <row r="44">
      <c r="A44" s="1" t="s">
        <v>171</v>
      </c>
      <c r="E44" s="27" t="s">
        <v>3901</v>
      </c>
    </row>
    <row r="45" ht="38.25">
      <c r="A45" s="1" t="s">
        <v>172</v>
      </c>
      <c r="E45" s="33" t="s">
        <v>3902</v>
      </c>
    </row>
    <row r="46">
      <c r="A46" s="1" t="s">
        <v>173</v>
      </c>
      <c r="E46" s="27" t="s">
        <v>167</v>
      </c>
    </row>
    <row r="47">
      <c r="A47" s="1" t="s">
        <v>165</v>
      </c>
      <c r="B47" s="1">
        <v>9</v>
      </c>
      <c r="C47" s="26" t="s">
        <v>1925</v>
      </c>
      <c r="D47" t="s">
        <v>167</v>
      </c>
      <c r="E47" s="27" t="s">
        <v>1926</v>
      </c>
      <c r="F47" s="28" t="s">
        <v>331</v>
      </c>
      <c r="G47" s="29">
        <v>82500</v>
      </c>
      <c r="H47" s="28">
        <v>0.001</v>
      </c>
      <c r="I47" s="30">
        <f>ROUND(G47*H47,P4)</f>
        <v>0</v>
      </c>
      <c r="L47" s="31">
        <v>0</v>
      </c>
      <c r="M47" s="24">
        <f>ROUND(G47*L47,P4)</f>
        <v>0</v>
      </c>
      <c r="N47" s="25" t="s">
        <v>185</v>
      </c>
      <c r="O47" s="32">
        <f>M47*AA47</f>
        <v>0</v>
      </c>
      <c r="P47" s="1">
        <v>3</v>
      </c>
      <c r="AA47" s="1">
        <f>IF(P47=1,$O$3,IF(P47=2,$O$4,$O$5))</f>
        <v>0</v>
      </c>
    </row>
    <row r="48">
      <c r="A48" s="1" t="s">
        <v>171</v>
      </c>
      <c r="E48" s="27" t="s">
        <v>1926</v>
      </c>
    </row>
    <row r="49">
      <c r="A49" s="1" t="s">
        <v>172</v>
      </c>
    </row>
    <row r="50">
      <c r="A50" s="1" t="s">
        <v>173</v>
      </c>
      <c r="E50" s="27" t="s">
        <v>167</v>
      </c>
    </row>
    <row r="51" ht="25.5">
      <c r="A51" s="1" t="s">
        <v>165</v>
      </c>
      <c r="B51" s="1">
        <v>4</v>
      </c>
      <c r="C51" s="26" t="s">
        <v>1933</v>
      </c>
      <c r="D51" t="s">
        <v>167</v>
      </c>
      <c r="E51" s="27" t="s">
        <v>1934</v>
      </c>
      <c r="F51" s="28" t="s">
        <v>192</v>
      </c>
      <c r="G51" s="29">
        <v>305</v>
      </c>
      <c r="H51" s="28">
        <v>0</v>
      </c>
      <c r="I51" s="30">
        <f>ROUND(G51*H51,P4)</f>
        <v>0</v>
      </c>
      <c r="L51" s="31">
        <v>0</v>
      </c>
      <c r="M51" s="24">
        <f>ROUND(G51*L51,P4)</f>
        <v>0</v>
      </c>
      <c r="N51" s="25" t="s">
        <v>185</v>
      </c>
      <c r="O51" s="32">
        <f>M51*AA51</f>
        <v>0</v>
      </c>
      <c r="P51" s="1">
        <v>3</v>
      </c>
      <c r="AA51" s="1">
        <f>IF(P51=1,$O$3,IF(P51=2,$O$4,$O$5))</f>
        <v>0</v>
      </c>
    </row>
    <row r="52" ht="25.5">
      <c r="A52" s="1" t="s">
        <v>171</v>
      </c>
      <c r="E52" s="27" t="s">
        <v>1934</v>
      </c>
    </row>
    <row r="53">
      <c r="A53" s="1" t="s">
        <v>172</v>
      </c>
    </row>
    <row r="54">
      <c r="A54" s="1" t="s">
        <v>173</v>
      </c>
      <c r="E54" s="27" t="s">
        <v>167</v>
      </c>
    </row>
    <row r="55">
      <c r="A55" s="1" t="s">
        <v>165</v>
      </c>
      <c r="B55" s="1">
        <v>6</v>
      </c>
      <c r="C55" s="26" t="s">
        <v>1943</v>
      </c>
      <c r="D55" t="s">
        <v>167</v>
      </c>
      <c r="E55" s="27" t="s">
        <v>1944</v>
      </c>
      <c r="F55" s="28" t="s">
        <v>201</v>
      </c>
      <c r="G55" s="29">
        <v>20</v>
      </c>
      <c r="H55" s="28">
        <v>0</v>
      </c>
      <c r="I55" s="30">
        <f>ROUND(G55*H55,P4)</f>
        <v>0</v>
      </c>
      <c r="L55" s="31">
        <v>0</v>
      </c>
      <c r="M55" s="24">
        <f>ROUND(G55*L55,P4)</f>
        <v>0</v>
      </c>
      <c r="N55" s="25" t="s">
        <v>185</v>
      </c>
      <c r="O55" s="32">
        <f>M55*AA55</f>
        <v>0</v>
      </c>
      <c r="P55" s="1">
        <v>3</v>
      </c>
      <c r="AA55" s="1">
        <f>IF(P55=1,$O$3,IF(P55=2,$O$4,$O$5))</f>
        <v>0</v>
      </c>
    </row>
    <row r="56">
      <c r="A56" s="1" t="s">
        <v>171</v>
      </c>
      <c r="E56" s="27" t="s">
        <v>1944</v>
      </c>
    </row>
    <row r="57">
      <c r="A57" s="1" t="s">
        <v>172</v>
      </c>
    </row>
    <row r="58">
      <c r="A58" s="1" t="s">
        <v>173</v>
      </c>
      <c r="E58" s="27" t="s">
        <v>167</v>
      </c>
    </row>
    <row r="59">
      <c r="A59" s="1" t="s">
        <v>165</v>
      </c>
      <c r="B59" s="1">
        <v>12</v>
      </c>
      <c r="C59" s="26" t="s">
        <v>1949</v>
      </c>
      <c r="D59" t="s">
        <v>167</v>
      </c>
      <c r="E59" s="27" t="s">
        <v>1950</v>
      </c>
      <c r="F59" s="28" t="s">
        <v>328</v>
      </c>
      <c r="G59" s="29">
        <v>1</v>
      </c>
      <c r="H59" s="28">
        <v>0</v>
      </c>
      <c r="I59" s="30">
        <f>ROUND(G59*H59,P4)</f>
        <v>0</v>
      </c>
      <c r="L59" s="31">
        <v>0</v>
      </c>
      <c r="M59" s="24">
        <f>ROUND(G59*L59,P4)</f>
        <v>0</v>
      </c>
      <c r="N59" s="25" t="s">
        <v>185</v>
      </c>
      <c r="O59" s="32">
        <f>M59*AA59</f>
        <v>0</v>
      </c>
      <c r="P59" s="1">
        <v>3</v>
      </c>
      <c r="AA59" s="1">
        <f>IF(P59=1,$O$3,IF(P59=2,$O$4,$O$5))</f>
        <v>0</v>
      </c>
    </row>
    <row r="60">
      <c r="A60" s="1" t="s">
        <v>171</v>
      </c>
      <c r="E60" s="27" t="s">
        <v>1950</v>
      </c>
    </row>
    <row r="61">
      <c r="A61" s="1" t="s">
        <v>172</v>
      </c>
    </row>
    <row r="62">
      <c r="A62" s="1" t="s">
        <v>173</v>
      </c>
      <c r="E62" s="27" t="s">
        <v>167</v>
      </c>
    </row>
    <row r="63">
      <c r="A63" s="1" t="s">
        <v>162</v>
      </c>
      <c r="C63" s="22" t="s">
        <v>180</v>
      </c>
      <c r="E63" s="23" t="s">
        <v>181</v>
      </c>
      <c r="L63" s="24">
        <f>SUMIFS(L64:L67,A64:A67,"P")</f>
        <v>0</v>
      </c>
      <c r="M63" s="24">
        <f>SUMIFS(M64:M67,A64:A67,"P")</f>
        <v>0</v>
      </c>
      <c r="N63" s="25"/>
    </row>
    <row r="64" ht="25.5">
      <c r="A64" s="1" t="s">
        <v>165</v>
      </c>
      <c r="B64" s="1">
        <v>14</v>
      </c>
      <c r="C64" s="26" t="s">
        <v>182</v>
      </c>
      <c r="D64" t="s">
        <v>167</v>
      </c>
      <c r="E64" s="27" t="s">
        <v>183</v>
      </c>
      <c r="F64" s="28" t="s">
        <v>184</v>
      </c>
      <c r="G64" s="29">
        <v>10</v>
      </c>
      <c r="H64" s="28">
        <v>0</v>
      </c>
      <c r="I64" s="30">
        <f>ROUND(G64*H64,P4)</f>
        <v>0</v>
      </c>
      <c r="L64" s="31">
        <v>0</v>
      </c>
      <c r="M64" s="24">
        <f>ROUND(G64*L64,P4)</f>
        <v>0</v>
      </c>
      <c r="N64" s="25" t="s">
        <v>185</v>
      </c>
      <c r="O64" s="32">
        <f>M64*AA64</f>
        <v>0</v>
      </c>
      <c r="P64" s="1">
        <v>3</v>
      </c>
      <c r="AA64" s="1">
        <f>IF(P64=1,$O$3,IF(P64=2,$O$4,$O$5))</f>
        <v>0</v>
      </c>
    </row>
    <row r="65" ht="25.5">
      <c r="A65" s="1" t="s">
        <v>171</v>
      </c>
      <c r="E65" s="27" t="s">
        <v>183</v>
      </c>
    </row>
    <row r="66">
      <c r="A66" s="1" t="s">
        <v>172</v>
      </c>
    </row>
    <row r="67">
      <c r="A67" s="1" t="s">
        <v>173</v>
      </c>
      <c r="E67" s="27" t="s">
        <v>167</v>
      </c>
    </row>
  </sheetData>
  <sheetProtection sheet="1" objects="1" scenarios="1" spinCount="100000" saltValue="6U8Bb4AyHTP1MyA88ahN9PrMysl3dAqN5aso8Blga3IsPtccrd7PHKaPKvPUbxW57Vvbgvgn1cNntaqjKA9LkQ==" hashValue="1cHIAo9GLVRgQ/YcRZlerNyl6Tpu3si55P2oBCTBJb44jJvEBWehYu1DPq+j/VnHxtxnIPH3Q9/z/pQqZhtuX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COUNTIFS(L8:L182,"=0",A8:A182,"P")+COUNTIFS(L8:L182,"",A8:A182,"P")+SUM(Q8:Q182)</f>
        <v>0</v>
      </c>
    </row>
    <row r="8">
      <c r="A8" s="1" t="s">
        <v>160</v>
      </c>
      <c r="C8" s="22" t="s">
        <v>3903</v>
      </c>
      <c r="E8" s="23" t="s">
        <v>115</v>
      </c>
      <c r="L8" s="24">
        <f>L9</f>
        <v>0</v>
      </c>
      <c r="M8" s="24">
        <f>M9</f>
        <v>0</v>
      </c>
      <c r="N8" s="25"/>
    </row>
    <row r="9">
      <c r="A9" s="1" t="s">
        <v>162</v>
      </c>
      <c r="C9" s="22" t="s">
        <v>1963</v>
      </c>
      <c r="E9" s="23" t="s">
        <v>115</v>
      </c>
      <c r="L9" s="24">
        <f>SUMIFS(L10:L181,A10:A181,"P")</f>
        <v>0</v>
      </c>
      <c r="M9" s="24">
        <f>SUMIFS(M10:M181,A10:A181,"P")</f>
        <v>0</v>
      </c>
      <c r="N9" s="25"/>
    </row>
    <row r="10">
      <c r="A10" s="1" t="s">
        <v>165</v>
      </c>
      <c r="B10" s="1">
        <v>39</v>
      </c>
      <c r="C10" s="26" t="s">
        <v>1965</v>
      </c>
      <c r="D10" t="s">
        <v>167</v>
      </c>
      <c r="E10" s="27" t="s">
        <v>1966</v>
      </c>
      <c r="F10" s="28" t="s">
        <v>184</v>
      </c>
      <c r="G10" s="29">
        <v>16</v>
      </c>
      <c r="H10" s="28">
        <v>0</v>
      </c>
      <c r="I10" s="30">
        <f>ROUND(G10*H10,P4)</f>
        <v>0</v>
      </c>
      <c r="L10" s="31">
        <v>0</v>
      </c>
      <c r="M10" s="24">
        <f>ROUND(G10*L10,P4)</f>
        <v>0</v>
      </c>
      <c r="N10" s="25" t="s">
        <v>170</v>
      </c>
      <c r="O10" s="32">
        <f>M10*AA10</f>
        <v>0</v>
      </c>
      <c r="P10" s="1">
        <v>3</v>
      </c>
      <c r="AA10" s="1">
        <f>IF(P10=1,$O$3,IF(P10=2,$O$4,$O$5))</f>
        <v>0</v>
      </c>
    </row>
    <row r="11">
      <c r="A11" s="1" t="s">
        <v>171</v>
      </c>
      <c r="E11" s="27" t="s">
        <v>1966</v>
      </c>
    </row>
    <row r="12">
      <c r="A12" s="1" t="s">
        <v>172</v>
      </c>
    </row>
    <row r="13">
      <c r="A13" s="1" t="s">
        <v>173</v>
      </c>
      <c r="E13" s="27" t="s">
        <v>167</v>
      </c>
    </row>
    <row r="14">
      <c r="A14" s="1" t="s">
        <v>165</v>
      </c>
      <c r="B14" s="1">
        <v>40</v>
      </c>
      <c r="C14" s="26" t="s">
        <v>1967</v>
      </c>
      <c r="D14" t="s">
        <v>167</v>
      </c>
      <c r="E14" s="27" t="s">
        <v>1968</v>
      </c>
      <c r="F14" s="28" t="s">
        <v>184</v>
      </c>
      <c r="G14" s="29">
        <v>32</v>
      </c>
      <c r="H14" s="28">
        <v>0</v>
      </c>
      <c r="I14" s="30">
        <f>ROUND(G14*H14,P4)</f>
        <v>0</v>
      </c>
      <c r="L14" s="31">
        <v>0</v>
      </c>
      <c r="M14" s="24">
        <f>ROUND(G14*L14,P4)</f>
        <v>0</v>
      </c>
      <c r="N14" s="25" t="s">
        <v>170</v>
      </c>
      <c r="O14" s="32">
        <f>M14*AA14</f>
        <v>0</v>
      </c>
      <c r="P14" s="1">
        <v>3</v>
      </c>
      <c r="AA14" s="1">
        <f>IF(P14=1,$O$3,IF(P14=2,$O$4,$O$5))</f>
        <v>0</v>
      </c>
    </row>
    <row r="15">
      <c r="A15" s="1" t="s">
        <v>171</v>
      </c>
      <c r="E15" s="27" t="s">
        <v>1968</v>
      </c>
    </row>
    <row r="16">
      <c r="A16" s="1" t="s">
        <v>172</v>
      </c>
    </row>
    <row r="17">
      <c r="A17" s="1" t="s">
        <v>173</v>
      </c>
      <c r="E17" s="27" t="s">
        <v>167</v>
      </c>
    </row>
    <row r="18">
      <c r="A18" s="1" t="s">
        <v>165</v>
      </c>
      <c r="B18" s="1">
        <v>41</v>
      </c>
      <c r="C18" s="26" t="s">
        <v>1969</v>
      </c>
      <c r="D18" t="s">
        <v>167</v>
      </c>
      <c r="E18" s="27" t="s">
        <v>1970</v>
      </c>
      <c r="F18" s="28" t="s">
        <v>201</v>
      </c>
      <c r="G18" s="29">
        <v>1</v>
      </c>
      <c r="H18" s="28">
        <v>0</v>
      </c>
      <c r="I18" s="30">
        <f>ROUND(G18*H18,P4)</f>
        <v>0</v>
      </c>
      <c r="L18" s="31">
        <v>0</v>
      </c>
      <c r="M18" s="24">
        <f>ROUND(G18*L18,P4)</f>
        <v>0</v>
      </c>
      <c r="N18" s="25" t="s">
        <v>170</v>
      </c>
      <c r="O18" s="32">
        <f>M18*AA18</f>
        <v>0</v>
      </c>
      <c r="P18" s="1">
        <v>3</v>
      </c>
      <c r="AA18" s="1">
        <f>IF(P18=1,$O$3,IF(P18=2,$O$4,$O$5))</f>
        <v>0</v>
      </c>
    </row>
    <row r="19">
      <c r="A19" s="1" t="s">
        <v>171</v>
      </c>
      <c r="E19" s="27" t="s">
        <v>1970</v>
      </c>
    </row>
    <row r="20">
      <c r="A20" s="1" t="s">
        <v>172</v>
      </c>
    </row>
    <row r="21">
      <c r="A21" s="1" t="s">
        <v>173</v>
      </c>
      <c r="E21" s="27" t="s">
        <v>167</v>
      </c>
    </row>
    <row r="22" ht="25.5">
      <c r="A22" s="1" t="s">
        <v>165</v>
      </c>
      <c r="B22" s="1">
        <v>42</v>
      </c>
      <c r="C22" s="26" t="s">
        <v>1971</v>
      </c>
      <c r="D22" t="s">
        <v>167</v>
      </c>
      <c r="E22" s="27" t="s">
        <v>1972</v>
      </c>
      <c r="F22" s="28" t="s">
        <v>169</v>
      </c>
      <c r="G22" s="29">
        <v>1</v>
      </c>
      <c r="H22" s="28">
        <v>0</v>
      </c>
      <c r="I22" s="30">
        <f>ROUND(G22*H22,P4)</f>
        <v>0</v>
      </c>
      <c r="L22" s="31">
        <v>0</v>
      </c>
      <c r="M22" s="24">
        <f>ROUND(G22*L22,P4)</f>
        <v>0</v>
      </c>
      <c r="N22" s="25" t="s">
        <v>170</v>
      </c>
      <c r="O22" s="32">
        <f>M22*AA22</f>
        <v>0</v>
      </c>
      <c r="P22" s="1">
        <v>3</v>
      </c>
      <c r="AA22" s="1">
        <f>IF(P22=1,$O$3,IF(P22=2,$O$4,$O$5))</f>
        <v>0</v>
      </c>
    </row>
    <row r="23" ht="25.5">
      <c r="A23" s="1" t="s">
        <v>171</v>
      </c>
      <c r="E23" s="27" t="s">
        <v>1972</v>
      </c>
    </row>
    <row r="24">
      <c r="A24" s="1" t="s">
        <v>172</v>
      </c>
    </row>
    <row r="25">
      <c r="A25" s="1" t="s">
        <v>173</v>
      </c>
      <c r="E25" s="27" t="s">
        <v>167</v>
      </c>
    </row>
    <row r="26">
      <c r="A26" s="1" t="s">
        <v>165</v>
      </c>
      <c r="B26" s="1">
        <v>32</v>
      </c>
      <c r="C26" s="26" t="s">
        <v>1973</v>
      </c>
      <c r="D26" t="s">
        <v>167</v>
      </c>
      <c r="E26" s="27" t="s">
        <v>1974</v>
      </c>
      <c r="F26" s="28" t="s">
        <v>201</v>
      </c>
      <c r="G26" s="29">
        <v>40</v>
      </c>
      <c r="H26" s="28">
        <v>0</v>
      </c>
      <c r="I26" s="30">
        <f>ROUND(G26*H26,P4)</f>
        <v>0</v>
      </c>
      <c r="L26" s="31">
        <v>0</v>
      </c>
      <c r="M26" s="24">
        <f>ROUND(G26*L26,P4)</f>
        <v>0</v>
      </c>
      <c r="N26" s="25" t="s">
        <v>1975</v>
      </c>
      <c r="O26" s="32">
        <f>M26*AA26</f>
        <v>0</v>
      </c>
      <c r="P26" s="1">
        <v>3</v>
      </c>
      <c r="AA26" s="1">
        <f>IF(P26=1,$O$3,IF(P26=2,$O$4,$O$5))</f>
        <v>0</v>
      </c>
    </row>
    <row r="27">
      <c r="A27" s="1" t="s">
        <v>171</v>
      </c>
      <c r="E27" s="27" t="s">
        <v>1974</v>
      </c>
    </row>
    <row r="28">
      <c r="A28" s="1" t="s">
        <v>172</v>
      </c>
    </row>
    <row r="29">
      <c r="A29" s="1" t="s">
        <v>173</v>
      </c>
      <c r="E29" s="27" t="s">
        <v>167</v>
      </c>
    </row>
    <row r="30" ht="25.5">
      <c r="A30" s="1" t="s">
        <v>165</v>
      </c>
      <c r="B30" s="1">
        <v>30</v>
      </c>
      <c r="C30" s="26" t="s">
        <v>3887</v>
      </c>
      <c r="D30" t="s">
        <v>167</v>
      </c>
      <c r="E30" s="27" t="s">
        <v>3888</v>
      </c>
      <c r="F30" s="28" t="s">
        <v>192</v>
      </c>
      <c r="G30" s="29">
        <v>500</v>
      </c>
      <c r="H30" s="28">
        <v>0</v>
      </c>
      <c r="I30" s="30">
        <f>ROUND(G30*H30,P4)</f>
        <v>0</v>
      </c>
      <c r="L30" s="31">
        <v>0</v>
      </c>
      <c r="M30" s="24">
        <f>ROUND(G30*L30,P4)</f>
        <v>0</v>
      </c>
      <c r="N30" s="25" t="s">
        <v>1975</v>
      </c>
      <c r="O30" s="32">
        <f>M30*AA30</f>
        <v>0</v>
      </c>
      <c r="P30" s="1">
        <v>3</v>
      </c>
      <c r="AA30" s="1">
        <f>IF(P30=1,$O$3,IF(P30=2,$O$4,$O$5))</f>
        <v>0</v>
      </c>
    </row>
    <row r="31" ht="25.5">
      <c r="A31" s="1" t="s">
        <v>171</v>
      </c>
      <c r="E31" s="27" t="s">
        <v>3888</v>
      </c>
    </row>
    <row r="32">
      <c r="A32" s="1" t="s">
        <v>172</v>
      </c>
    </row>
    <row r="33">
      <c r="A33" s="1" t="s">
        <v>173</v>
      </c>
      <c r="E33" s="27" t="s">
        <v>167</v>
      </c>
    </row>
    <row r="34" ht="25.5">
      <c r="A34" s="1" t="s">
        <v>165</v>
      </c>
      <c r="B34" s="1">
        <v>29</v>
      </c>
      <c r="C34" s="26" t="s">
        <v>1976</v>
      </c>
      <c r="D34" t="s">
        <v>167</v>
      </c>
      <c r="E34" s="27" t="s">
        <v>1977</v>
      </c>
      <c r="F34" s="28" t="s">
        <v>192</v>
      </c>
      <c r="G34" s="29">
        <v>750</v>
      </c>
      <c r="H34" s="28">
        <v>0</v>
      </c>
      <c r="I34" s="30">
        <f>ROUND(G34*H34,P4)</f>
        <v>0</v>
      </c>
      <c r="L34" s="31">
        <v>0</v>
      </c>
      <c r="M34" s="24">
        <f>ROUND(G34*L34,P4)</f>
        <v>0</v>
      </c>
      <c r="N34" s="25" t="s">
        <v>1975</v>
      </c>
      <c r="O34" s="32">
        <f>M34*AA34</f>
        <v>0</v>
      </c>
      <c r="P34" s="1">
        <v>3</v>
      </c>
      <c r="AA34" s="1">
        <f>IF(P34=1,$O$3,IF(P34=2,$O$4,$O$5))</f>
        <v>0</v>
      </c>
    </row>
    <row r="35" ht="25.5">
      <c r="A35" s="1" t="s">
        <v>171</v>
      </c>
      <c r="E35" s="27" t="s">
        <v>1977</v>
      </c>
    </row>
    <row r="36">
      <c r="A36" s="1" t="s">
        <v>172</v>
      </c>
    </row>
    <row r="37">
      <c r="A37" s="1" t="s">
        <v>173</v>
      </c>
      <c r="E37" s="27" t="s">
        <v>167</v>
      </c>
    </row>
    <row r="38">
      <c r="A38" s="1" t="s">
        <v>165</v>
      </c>
      <c r="B38" s="1">
        <v>38</v>
      </c>
      <c r="C38" s="26" t="s">
        <v>1980</v>
      </c>
      <c r="D38" t="s">
        <v>167</v>
      </c>
      <c r="E38" s="27" t="s">
        <v>1981</v>
      </c>
      <c r="F38" s="28" t="s">
        <v>447</v>
      </c>
      <c r="G38" s="29">
        <v>1</v>
      </c>
      <c r="H38" s="28">
        <v>0</v>
      </c>
      <c r="I38" s="30">
        <f>ROUND(G38*H38,P4)</f>
        <v>0</v>
      </c>
      <c r="L38" s="31">
        <v>0</v>
      </c>
      <c r="M38" s="24">
        <f>ROUND(G38*L38,P4)</f>
        <v>0</v>
      </c>
      <c r="N38" s="25" t="s">
        <v>1975</v>
      </c>
      <c r="O38" s="32">
        <f>M38*AA38</f>
        <v>0</v>
      </c>
      <c r="P38" s="1">
        <v>3</v>
      </c>
      <c r="AA38" s="1">
        <f>IF(P38=1,$O$3,IF(P38=2,$O$4,$O$5))</f>
        <v>0</v>
      </c>
    </row>
    <row r="39">
      <c r="A39" s="1" t="s">
        <v>171</v>
      </c>
      <c r="E39" s="27" t="s">
        <v>1981</v>
      </c>
    </row>
    <row r="40">
      <c r="A40" s="1" t="s">
        <v>172</v>
      </c>
    </row>
    <row r="41">
      <c r="A41" s="1" t="s">
        <v>173</v>
      </c>
      <c r="E41" s="27" t="s">
        <v>167</v>
      </c>
    </row>
    <row r="42" ht="25.5">
      <c r="A42" s="1" t="s">
        <v>165</v>
      </c>
      <c r="B42" s="1">
        <v>31</v>
      </c>
      <c r="C42" s="26" t="s">
        <v>3889</v>
      </c>
      <c r="D42" t="s">
        <v>167</v>
      </c>
      <c r="E42" s="27" t="s">
        <v>3890</v>
      </c>
      <c r="F42" s="28" t="s">
        <v>201</v>
      </c>
      <c r="G42" s="29">
        <v>60</v>
      </c>
      <c r="H42" s="28">
        <v>0</v>
      </c>
      <c r="I42" s="30">
        <f>ROUND(G42*H42,P4)</f>
        <v>0</v>
      </c>
      <c r="L42" s="31">
        <v>0</v>
      </c>
      <c r="M42" s="24">
        <f>ROUND(G42*L42,P4)</f>
        <v>0</v>
      </c>
      <c r="N42" s="25" t="s">
        <v>1975</v>
      </c>
      <c r="O42" s="32">
        <f>M42*AA42</f>
        <v>0</v>
      </c>
      <c r="P42" s="1">
        <v>3</v>
      </c>
      <c r="AA42" s="1">
        <f>IF(P42=1,$O$3,IF(P42=2,$O$4,$O$5))</f>
        <v>0</v>
      </c>
    </row>
    <row r="43" ht="25.5">
      <c r="A43" s="1" t="s">
        <v>171</v>
      </c>
      <c r="E43" s="27" t="s">
        <v>3890</v>
      </c>
    </row>
    <row r="44">
      <c r="A44" s="1" t="s">
        <v>172</v>
      </c>
    </row>
    <row r="45">
      <c r="A45" s="1" t="s">
        <v>173</v>
      </c>
      <c r="E45" s="27" t="s">
        <v>167</v>
      </c>
    </row>
    <row r="46" ht="25.5">
      <c r="A46" s="1" t="s">
        <v>165</v>
      </c>
      <c r="B46" s="1">
        <v>43</v>
      </c>
      <c r="C46" s="26" t="s">
        <v>1986</v>
      </c>
      <c r="D46" t="s">
        <v>167</v>
      </c>
      <c r="E46" s="27" t="s">
        <v>1987</v>
      </c>
      <c r="F46" s="28" t="s">
        <v>201</v>
      </c>
      <c r="G46" s="29">
        <v>1</v>
      </c>
      <c r="H46" s="28">
        <v>0</v>
      </c>
      <c r="I46" s="30">
        <f>ROUND(G46*H46,P4)</f>
        <v>0</v>
      </c>
      <c r="L46" s="31">
        <v>0</v>
      </c>
      <c r="M46" s="24">
        <f>ROUND(G46*L46,P4)</f>
        <v>0</v>
      </c>
      <c r="N46" s="25" t="s">
        <v>1975</v>
      </c>
      <c r="O46" s="32">
        <f>M46*AA46</f>
        <v>0</v>
      </c>
      <c r="P46" s="1">
        <v>3</v>
      </c>
      <c r="AA46" s="1">
        <f>IF(P46=1,$O$3,IF(P46=2,$O$4,$O$5))</f>
        <v>0</v>
      </c>
    </row>
    <row r="47" ht="25.5">
      <c r="A47" s="1" t="s">
        <v>171</v>
      </c>
      <c r="E47" s="27" t="s">
        <v>1987</v>
      </c>
    </row>
    <row r="48">
      <c r="A48" s="1" t="s">
        <v>172</v>
      </c>
    </row>
    <row r="49">
      <c r="A49" s="1" t="s">
        <v>173</v>
      </c>
      <c r="E49" s="27" t="s">
        <v>167</v>
      </c>
    </row>
    <row r="50">
      <c r="A50" s="1" t="s">
        <v>165</v>
      </c>
      <c r="B50" s="1">
        <v>34</v>
      </c>
      <c r="C50" s="26" t="s">
        <v>1988</v>
      </c>
      <c r="D50" t="s">
        <v>167</v>
      </c>
      <c r="E50" s="27" t="s">
        <v>1989</v>
      </c>
      <c r="F50" s="28" t="s">
        <v>184</v>
      </c>
      <c r="G50" s="29">
        <v>8</v>
      </c>
      <c r="H50" s="28">
        <v>0</v>
      </c>
      <c r="I50" s="30">
        <f>ROUND(G50*H50,P4)</f>
        <v>0</v>
      </c>
      <c r="L50" s="31">
        <v>0</v>
      </c>
      <c r="M50" s="24">
        <f>ROUND(G50*L50,P4)</f>
        <v>0</v>
      </c>
      <c r="N50" s="25" t="s">
        <v>1975</v>
      </c>
      <c r="O50" s="32">
        <f>M50*AA50</f>
        <v>0</v>
      </c>
      <c r="P50" s="1">
        <v>3</v>
      </c>
      <c r="AA50" s="1">
        <f>IF(P50=1,$O$3,IF(P50=2,$O$4,$O$5))</f>
        <v>0</v>
      </c>
    </row>
    <row r="51">
      <c r="A51" s="1" t="s">
        <v>171</v>
      </c>
      <c r="E51" s="27" t="s">
        <v>1989</v>
      </c>
    </row>
    <row r="52">
      <c r="A52" s="1" t="s">
        <v>172</v>
      </c>
    </row>
    <row r="53">
      <c r="A53" s="1" t="s">
        <v>173</v>
      </c>
      <c r="E53" s="27" t="s">
        <v>167</v>
      </c>
    </row>
    <row r="54">
      <c r="A54" s="1" t="s">
        <v>165</v>
      </c>
      <c r="B54" s="1">
        <v>35</v>
      </c>
      <c r="C54" s="26" t="s">
        <v>1990</v>
      </c>
      <c r="D54" t="s">
        <v>167</v>
      </c>
      <c r="E54" s="27" t="s">
        <v>1991</v>
      </c>
      <c r="F54" s="28" t="s">
        <v>184</v>
      </c>
      <c r="G54" s="29">
        <v>24</v>
      </c>
      <c r="H54" s="28">
        <v>0</v>
      </c>
      <c r="I54" s="30">
        <f>ROUND(G54*H54,P4)</f>
        <v>0</v>
      </c>
      <c r="L54" s="31">
        <v>0</v>
      </c>
      <c r="M54" s="24">
        <f>ROUND(G54*L54,P4)</f>
        <v>0</v>
      </c>
      <c r="N54" s="25" t="s">
        <v>1975</v>
      </c>
      <c r="O54" s="32">
        <f>M54*AA54</f>
        <v>0</v>
      </c>
      <c r="P54" s="1">
        <v>3</v>
      </c>
      <c r="AA54" s="1">
        <f>IF(P54=1,$O$3,IF(P54=2,$O$4,$O$5))</f>
        <v>0</v>
      </c>
    </row>
    <row r="55">
      <c r="A55" s="1" t="s">
        <v>171</v>
      </c>
      <c r="E55" s="27" t="s">
        <v>1991</v>
      </c>
    </row>
    <row r="56">
      <c r="A56" s="1" t="s">
        <v>172</v>
      </c>
    </row>
    <row r="57">
      <c r="A57" s="1" t="s">
        <v>173</v>
      </c>
      <c r="E57" s="27" t="s">
        <v>167</v>
      </c>
    </row>
    <row r="58">
      <c r="A58" s="1" t="s">
        <v>165</v>
      </c>
      <c r="B58" s="1">
        <v>36</v>
      </c>
      <c r="C58" s="26" t="s">
        <v>1992</v>
      </c>
      <c r="D58" t="s">
        <v>167</v>
      </c>
      <c r="E58" s="27" t="s">
        <v>1993</v>
      </c>
      <c r="F58" s="28" t="s">
        <v>184</v>
      </c>
      <c r="G58" s="29">
        <v>48</v>
      </c>
      <c r="H58" s="28">
        <v>0</v>
      </c>
      <c r="I58" s="30">
        <f>ROUND(G58*H58,P4)</f>
        <v>0</v>
      </c>
      <c r="L58" s="31">
        <v>0</v>
      </c>
      <c r="M58" s="24">
        <f>ROUND(G58*L58,P4)</f>
        <v>0</v>
      </c>
      <c r="N58" s="25" t="s">
        <v>1975</v>
      </c>
      <c r="O58" s="32">
        <f>M58*AA58</f>
        <v>0</v>
      </c>
      <c r="P58" s="1">
        <v>3</v>
      </c>
      <c r="AA58" s="1">
        <f>IF(P58=1,$O$3,IF(P58=2,$O$4,$O$5))</f>
        <v>0</v>
      </c>
    </row>
    <row r="59">
      <c r="A59" s="1" t="s">
        <v>171</v>
      </c>
      <c r="E59" s="27" t="s">
        <v>1993</v>
      </c>
    </row>
    <row r="60">
      <c r="A60" s="1" t="s">
        <v>172</v>
      </c>
    </row>
    <row r="61">
      <c r="A61" s="1" t="s">
        <v>173</v>
      </c>
      <c r="E61" s="27" t="s">
        <v>167</v>
      </c>
    </row>
    <row r="62">
      <c r="A62" s="1" t="s">
        <v>165</v>
      </c>
      <c r="B62" s="1">
        <v>37</v>
      </c>
      <c r="C62" s="26" t="s">
        <v>1994</v>
      </c>
      <c r="D62" t="s">
        <v>167</v>
      </c>
      <c r="E62" s="27" t="s">
        <v>1995</v>
      </c>
      <c r="F62" s="28" t="s">
        <v>184</v>
      </c>
      <c r="G62" s="29">
        <v>24</v>
      </c>
      <c r="H62" s="28">
        <v>0</v>
      </c>
      <c r="I62" s="30">
        <f>ROUND(G62*H62,P4)</f>
        <v>0</v>
      </c>
      <c r="L62" s="31">
        <v>0</v>
      </c>
      <c r="M62" s="24">
        <f>ROUND(G62*L62,P4)</f>
        <v>0</v>
      </c>
      <c r="N62" s="25" t="s">
        <v>1975</v>
      </c>
      <c r="O62" s="32">
        <f>M62*AA62</f>
        <v>0</v>
      </c>
      <c r="P62" s="1">
        <v>3</v>
      </c>
      <c r="AA62" s="1">
        <f>IF(P62=1,$O$3,IF(P62=2,$O$4,$O$5))</f>
        <v>0</v>
      </c>
    </row>
    <row r="63">
      <c r="A63" s="1" t="s">
        <v>171</v>
      </c>
      <c r="E63" s="27" t="s">
        <v>1995</v>
      </c>
    </row>
    <row r="64">
      <c r="A64" s="1" t="s">
        <v>172</v>
      </c>
    </row>
    <row r="65">
      <c r="A65" s="1" t="s">
        <v>173</v>
      </c>
      <c r="E65" s="27" t="s">
        <v>167</v>
      </c>
    </row>
    <row r="66">
      <c r="A66" s="1" t="s">
        <v>165</v>
      </c>
      <c r="B66" s="1">
        <v>15</v>
      </c>
      <c r="C66" s="26" t="s">
        <v>3904</v>
      </c>
      <c r="D66" t="s">
        <v>167</v>
      </c>
      <c r="E66" s="27" t="s">
        <v>3905</v>
      </c>
      <c r="F66" s="28" t="s">
        <v>1998</v>
      </c>
      <c r="G66" s="29">
        <v>10</v>
      </c>
      <c r="H66" s="28">
        <v>0</v>
      </c>
      <c r="I66" s="30">
        <f>ROUND(G66*H66,P4)</f>
        <v>0</v>
      </c>
      <c r="L66" s="31">
        <v>0</v>
      </c>
      <c r="M66" s="24">
        <f>ROUND(G66*L66,P4)</f>
        <v>0</v>
      </c>
      <c r="N66" s="25" t="s">
        <v>1975</v>
      </c>
      <c r="O66" s="32">
        <f>M66*AA66</f>
        <v>0</v>
      </c>
      <c r="P66" s="1">
        <v>3</v>
      </c>
      <c r="AA66" s="1">
        <f>IF(P66=1,$O$3,IF(P66=2,$O$4,$O$5))</f>
        <v>0</v>
      </c>
    </row>
    <row r="67">
      <c r="A67" s="1" t="s">
        <v>171</v>
      </c>
      <c r="E67" s="27" t="s">
        <v>3905</v>
      </c>
    </row>
    <row r="68">
      <c r="A68" s="1" t="s">
        <v>172</v>
      </c>
    </row>
    <row r="69">
      <c r="A69" s="1" t="s">
        <v>173</v>
      </c>
      <c r="E69" s="27" t="s">
        <v>167</v>
      </c>
    </row>
    <row r="70">
      <c r="A70" s="1" t="s">
        <v>165</v>
      </c>
      <c r="B70" s="1">
        <v>16</v>
      </c>
      <c r="C70" s="26" t="s">
        <v>3906</v>
      </c>
      <c r="D70" t="s">
        <v>167</v>
      </c>
      <c r="E70" s="27" t="s">
        <v>3907</v>
      </c>
      <c r="F70" s="28" t="s">
        <v>1998</v>
      </c>
      <c r="G70" s="29">
        <v>10</v>
      </c>
      <c r="H70" s="28">
        <v>0</v>
      </c>
      <c r="I70" s="30">
        <f>ROUND(G70*H70,P4)</f>
        <v>0</v>
      </c>
      <c r="L70" s="31">
        <v>0</v>
      </c>
      <c r="M70" s="24">
        <f>ROUND(G70*L70,P4)</f>
        <v>0</v>
      </c>
      <c r="N70" s="25" t="s">
        <v>1975</v>
      </c>
      <c r="O70" s="32">
        <f>M70*AA70</f>
        <v>0</v>
      </c>
      <c r="P70" s="1">
        <v>3</v>
      </c>
      <c r="AA70" s="1">
        <f>IF(P70=1,$O$3,IF(P70=2,$O$4,$O$5))</f>
        <v>0</v>
      </c>
    </row>
    <row r="71">
      <c r="A71" s="1" t="s">
        <v>171</v>
      </c>
      <c r="E71" s="27" t="s">
        <v>3907</v>
      </c>
    </row>
    <row r="72">
      <c r="A72" s="1" t="s">
        <v>172</v>
      </c>
    </row>
    <row r="73">
      <c r="A73" s="1" t="s">
        <v>173</v>
      </c>
      <c r="E73" s="27" t="s">
        <v>167</v>
      </c>
    </row>
    <row r="74">
      <c r="A74" s="1" t="s">
        <v>165</v>
      </c>
      <c r="B74" s="1">
        <v>19</v>
      </c>
      <c r="C74" s="26" t="s">
        <v>3908</v>
      </c>
      <c r="D74" t="s">
        <v>167</v>
      </c>
      <c r="E74" s="27" t="s">
        <v>3909</v>
      </c>
      <c r="F74" s="28" t="s">
        <v>201</v>
      </c>
      <c r="G74" s="29">
        <v>3</v>
      </c>
      <c r="H74" s="28">
        <v>0</v>
      </c>
      <c r="I74" s="30">
        <f>ROUND(G74*H74,P4)</f>
        <v>0</v>
      </c>
      <c r="L74" s="31">
        <v>0</v>
      </c>
      <c r="M74" s="24">
        <f>ROUND(G74*L74,P4)</f>
        <v>0</v>
      </c>
      <c r="N74" s="25" t="s">
        <v>1975</v>
      </c>
      <c r="O74" s="32">
        <f>M74*AA74</f>
        <v>0</v>
      </c>
      <c r="P74" s="1">
        <v>3</v>
      </c>
      <c r="AA74" s="1">
        <f>IF(P74=1,$O$3,IF(P74=2,$O$4,$O$5))</f>
        <v>0</v>
      </c>
    </row>
    <row r="75">
      <c r="A75" s="1" t="s">
        <v>171</v>
      </c>
      <c r="E75" s="27" t="s">
        <v>3909</v>
      </c>
    </row>
    <row r="76">
      <c r="A76" s="1" t="s">
        <v>172</v>
      </c>
    </row>
    <row r="77">
      <c r="A77" s="1" t="s">
        <v>173</v>
      </c>
      <c r="E77" s="27" t="s">
        <v>167</v>
      </c>
    </row>
    <row r="78">
      <c r="A78" s="1" t="s">
        <v>165</v>
      </c>
      <c r="B78" s="1">
        <v>20</v>
      </c>
      <c r="C78" s="26" t="s">
        <v>3910</v>
      </c>
      <c r="D78" t="s">
        <v>167</v>
      </c>
      <c r="E78" s="27" t="s">
        <v>3911</v>
      </c>
      <c r="F78" s="28" t="s">
        <v>201</v>
      </c>
      <c r="G78" s="29">
        <v>3</v>
      </c>
      <c r="H78" s="28">
        <v>0</v>
      </c>
      <c r="I78" s="30">
        <f>ROUND(G78*H78,P4)</f>
        <v>0</v>
      </c>
      <c r="L78" s="31">
        <v>0</v>
      </c>
      <c r="M78" s="24">
        <f>ROUND(G78*L78,P4)</f>
        <v>0</v>
      </c>
      <c r="N78" s="25" t="s">
        <v>1975</v>
      </c>
      <c r="O78" s="32">
        <f>M78*AA78</f>
        <v>0</v>
      </c>
      <c r="P78" s="1">
        <v>3</v>
      </c>
      <c r="AA78" s="1">
        <f>IF(P78=1,$O$3,IF(P78=2,$O$4,$O$5))</f>
        <v>0</v>
      </c>
    </row>
    <row r="79">
      <c r="A79" s="1" t="s">
        <v>171</v>
      </c>
      <c r="E79" s="27" t="s">
        <v>3911</v>
      </c>
    </row>
    <row r="80">
      <c r="A80" s="1" t="s">
        <v>172</v>
      </c>
    </row>
    <row r="81">
      <c r="A81" s="1" t="s">
        <v>173</v>
      </c>
      <c r="E81" s="27" t="s">
        <v>167</v>
      </c>
    </row>
    <row r="82">
      <c r="A82" s="1" t="s">
        <v>165</v>
      </c>
      <c r="B82" s="1">
        <v>21</v>
      </c>
      <c r="C82" s="26" t="s">
        <v>3912</v>
      </c>
      <c r="D82" t="s">
        <v>167</v>
      </c>
      <c r="E82" s="27" t="s">
        <v>3913</v>
      </c>
      <c r="F82" s="28" t="s">
        <v>201</v>
      </c>
      <c r="G82" s="29">
        <v>20</v>
      </c>
      <c r="H82" s="28">
        <v>0</v>
      </c>
      <c r="I82" s="30">
        <f>ROUND(G82*H82,P4)</f>
        <v>0</v>
      </c>
      <c r="L82" s="31">
        <v>0</v>
      </c>
      <c r="M82" s="24">
        <f>ROUND(G82*L82,P4)</f>
        <v>0</v>
      </c>
      <c r="N82" s="25" t="s">
        <v>1975</v>
      </c>
      <c r="O82" s="32">
        <f>M82*AA82</f>
        <v>0</v>
      </c>
      <c r="P82" s="1">
        <v>3</v>
      </c>
      <c r="AA82" s="1">
        <f>IF(P82=1,$O$3,IF(P82=2,$O$4,$O$5))</f>
        <v>0</v>
      </c>
    </row>
    <row r="83">
      <c r="A83" s="1" t="s">
        <v>171</v>
      </c>
      <c r="E83" s="27" t="s">
        <v>3913</v>
      </c>
    </row>
    <row r="84">
      <c r="A84" s="1" t="s">
        <v>172</v>
      </c>
    </row>
    <row r="85">
      <c r="A85" s="1" t="s">
        <v>173</v>
      </c>
      <c r="E85" s="27" t="s">
        <v>167</v>
      </c>
    </row>
    <row r="86">
      <c r="A86" s="1" t="s">
        <v>165</v>
      </c>
      <c r="B86" s="1">
        <v>22</v>
      </c>
      <c r="C86" s="26" t="s">
        <v>3914</v>
      </c>
      <c r="D86" t="s">
        <v>167</v>
      </c>
      <c r="E86" s="27" t="s">
        <v>3915</v>
      </c>
      <c r="F86" s="28" t="s">
        <v>201</v>
      </c>
      <c r="G86" s="29">
        <v>20</v>
      </c>
      <c r="H86" s="28">
        <v>0</v>
      </c>
      <c r="I86" s="30">
        <f>ROUND(G86*H86,P4)</f>
        <v>0</v>
      </c>
      <c r="L86" s="31">
        <v>0</v>
      </c>
      <c r="M86" s="24">
        <f>ROUND(G86*L86,P4)</f>
        <v>0</v>
      </c>
      <c r="N86" s="25" t="s">
        <v>1975</v>
      </c>
      <c r="O86" s="32">
        <f>M86*AA86</f>
        <v>0</v>
      </c>
      <c r="P86" s="1">
        <v>3</v>
      </c>
      <c r="AA86" s="1">
        <f>IF(P86=1,$O$3,IF(P86=2,$O$4,$O$5))</f>
        <v>0</v>
      </c>
    </row>
    <row r="87">
      <c r="A87" s="1" t="s">
        <v>171</v>
      </c>
      <c r="E87" s="27" t="s">
        <v>3915</v>
      </c>
    </row>
    <row r="88">
      <c r="A88" s="1" t="s">
        <v>172</v>
      </c>
    </row>
    <row r="89">
      <c r="A89" s="1" t="s">
        <v>173</v>
      </c>
      <c r="E89" s="27" t="s">
        <v>167</v>
      </c>
    </row>
    <row r="90">
      <c r="A90" s="1" t="s">
        <v>165</v>
      </c>
      <c r="B90" s="1">
        <v>17</v>
      </c>
      <c r="C90" s="26" t="s">
        <v>3916</v>
      </c>
      <c r="D90" t="s">
        <v>167</v>
      </c>
      <c r="E90" s="27" t="s">
        <v>3917</v>
      </c>
      <c r="F90" s="28" t="s">
        <v>201</v>
      </c>
      <c r="G90" s="29">
        <v>4</v>
      </c>
      <c r="H90" s="28">
        <v>0</v>
      </c>
      <c r="I90" s="30">
        <f>ROUND(G90*H90,P4)</f>
        <v>0</v>
      </c>
      <c r="L90" s="31">
        <v>0</v>
      </c>
      <c r="M90" s="24">
        <f>ROUND(G90*L90,P4)</f>
        <v>0</v>
      </c>
      <c r="N90" s="25" t="s">
        <v>1975</v>
      </c>
      <c r="O90" s="32">
        <f>M90*AA90</f>
        <v>0</v>
      </c>
      <c r="P90" s="1">
        <v>3</v>
      </c>
      <c r="AA90" s="1">
        <f>IF(P90=1,$O$3,IF(P90=2,$O$4,$O$5))</f>
        <v>0</v>
      </c>
    </row>
    <row r="91">
      <c r="A91" s="1" t="s">
        <v>171</v>
      </c>
      <c r="E91" s="27" t="s">
        <v>3917</v>
      </c>
    </row>
    <row r="92">
      <c r="A92" s="1" t="s">
        <v>172</v>
      </c>
    </row>
    <row r="93">
      <c r="A93" s="1" t="s">
        <v>173</v>
      </c>
      <c r="E93" s="27" t="s">
        <v>167</v>
      </c>
    </row>
    <row r="94">
      <c r="A94" s="1" t="s">
        <v>165</v>
      </c>
      <c r="B94" s="1">
        <v>18</v>
      </c>
      <c r="C94" s="26" t="s">
        <v>3918</v>
      </c>
      <c r="D94" t="s">
        <v>167</v>
      </c>
      <c r="E94" s="27" t="s">
        <v>3919</v>
      </c>
      <c r="F94" s="28" t="s">
        <v>201</v>
      </c>
      <c r="G94" s="29">
        <v>4</v>
      </c>
      <c r="H94" s="28">
        <v>0</v>
      </c>
      <c r="I94" s="30">
        <f>ROUND(G94*H94,P4)</f>
        <v>0</v>
      </c>
      <c r="L94" s="31">
        <v>0</v>
      </c>
      <c r="M94" s="24">
        <f>ROUND(G94*L94,P4)</f>
        <v>0</v>
      </c>
      <c r="N94" s="25" t="s">
        <v>1975</v>
      </c>
      <c r="O94" s="32">
        <f>M94*AA94</f>
        <v>0</v>
      </c>
      <c r="P94" s="1">
        <v>3</v>
      </c>
      <c r="AA94" s="1">
        <f>IF(P94=1,$O$3,IF(P94=2,$O$4,$O$5))</f>
        <v>0</v>
      </c>
    </row>
    <row r="95">
      <c r="A95" s="1" t="s">
        <v>171</v>
      </c>
      <c r="E95" s="27" t="s">
        <v>3919</v>
      </c>
    </row>
    <row r="96">
      <c r="A96" s="1" t="s">
        <v>172</v>
      </c>
    </row>
    <row r="97">
      <c r="A97" s="1" t="s">
        <v>173</v>
      </c>
      <c r="E97" s="27" t="s">
        <v>167</v>
      </c>
    </row>
    <row r="98">
      <c r="A98" s="1" t="s">
        <v>165</v>
      </c>
      <c r="B98" s="1">
        <v>27</v>
      </c>
      <c r="C98" s="26" t="s">
        <v>3920</v>
      </c>
      <c r="D98" t="s">
        <v>167</v>
      </c>
      <c r="E98" s="27" t="s">
        <v>3921</v>
      </c>
      <c r="F98" s="28" t="s">
        <v>201</v>
      </c>
      <c r="G98" s="29">
        <v>3</v>
      </c>
      <c r="H98" s="28">
        <v>0</v>
      </c>
      <c r="I98" s="30">
        <f>ROUND(G98*H98,P4)</f>
        <v>0</v>
      </c>
      <c r="L98" s="31">
        <v>0</v>
      </c>
      <c r="M98" s="24">
        <f>ROUND(G98*L98,P4)</f>
        <v>0</v>
      </c>
      <c r="N98" s="25" t="s">
        <v>1975</v>
      </c>
      <c r="O98" s="32">
        <f>M98*AA98</f>
        <v>0</v>
      </c>
      <c r="P98" s="1">
        <v>3</v>
      </c>
      <c r="AA98" s="1">
        <f>IF(P98=1,$O$3,IF(P98=2,$O$4,$O$5))</f>
        <v>0</v>
      </c>
    </row>
    <row r="99">
      <c r="A99" s="1" t="s">
        <v>171</v>
      </c>
      <c r="E99" s="27" t="s">
        <v>3921</v>
      </c>
    </row>
    <row r="100">
      <c r="A100" s="1" t="s">
        <v>172</v>
      </c>
    </row>
    <row r="101">
      <c r="A101" s="1" t="s">
        <v>173</v>
      </c>
      <c r="E101" s="27" t="s">
        <v>167</v>
      </c>
    </row>
    <row r="102">
      <c r="A102" s="1" t="s">
        <v>165</v>
      </c>
      <c r="B102" s="1">
        <v>28</v>
      </c>
      <c r="C102" s="26" t="s">
        <v>3922</v>
      </c>
      <c r="D102" t="s">
        <v>167</v>
      </c>
      <c r="E102" s="27" t="s">
        <v>3923</v>
      </c>
      <c r="F102" s="28" t="s">
        <v>201</v>
      </c>
      <c r="G102" s="29">
        <v>3</v>
      </c>
      <c r="H102" s="28">
        <v>0</v>
      </c>
      <c r="I102" s="30">
        <f>ROUND(G102*H102,P4)</f>
        <v>0</v>
      </c>
      <c r="L102" s="31">
        <v>0</v>
      </c>
      <c r="M102" s="24">
        <f>ROUND(G102*L102,P4)</f>
        <v>0</v>
      </c>
      <c r="N102" s="25" t="s">
        <v>1975</v>
      </c>
      <c r="O102" s="32">
        <f>M102*AA102</f>
        <v>0</v>
      </c>
      <c r="P102" s="1">
        <v>3</v>
      </c>
      <c r="AA102" s="1">
        <f>IF(P102=1,$O$3,IF(P102=2,$O$4,$O$5))</f>
        <v>0</v>
      </c>
    </row>
    <row r="103">
      <c r="A103" s="1" t="s">
        <v>171</v>
      </c>
      <c r="E103" s="27" t="s">
        <v>3923</v>
      </c>
    </row>
    <row r="104">
      <c r="A104" s="1" t="s">
        <v>172</v>
      </c>
    </row>
    <row r="105">
      <c r="A105" s="1" t="s">
        <v>173</v>
      </c>
      <c r="E105" s="27" t="s">
        <v>167</v>
      </c>
    </row>
    <row r="106">
      <c r="A106" s="1" t="s">
        <v>165</v>
      </c>
      <c r="B106" s="1">
        <v>1</v>
      </c>
      <c r="C106" s="26" t="s">
        <v>3924</v>
      </c>
      <c r="D106" t="s">
        <v>167</v>
      </c>
      <c r="E106" s="27" t="s">
        <v>3925</v>
      </c>
      <c r="F106" s="28" t="s">
        <v>201</v>
      </c>
      <c r="G106" s="29">
        <v>20</v>
      </c>
      <c r="H106" s="28">
        <v>0</v>
      </c>
      <c r="I106" s="30">
        <f>ROUND(G106*H106,P4)</f>
        <v>0</v>
      </c>
      <c r="L106" s="31">
        <v>0</v>
      </c>
      <c r="M106" s="24">
        <f>ROUND(G106*L106,P4)</f>
        <v>0</v>
      </c>
      <c r="N106" s="25" t="s">
        <v>1975</v>
      </c>
      <c r="O106" s="32">
        <f>M106*AA106</f>
        <v>0</v>
      </c>
      <c r="P106" s="1">
        <v>3</v>
      </c>
      <c r="AA106" s="1">
        <f>IF(P106=1,$O$3,IF(P106=2,$O$4,$O$5))</f>
        <v>0</v>
      </c>
    </row>
    <row r="107">
      <c r="A107" s="1" t="s">
        <v>171</v>
      </c>
      <c r="E107" s="27" t="s">
        <v>3925</v>
      </c>
    </row>
    <row r="108">
      <c r="A108" s="1" t="s">
        <v>172</v>
      </c>
    </row>
    <row r="109">
      <c r="A109" s="1" t="s">
        <v>173</v>
      </c>
      <c r="E109" s="27" t="s">
        <v>167</v>
      </c>
    </row>
    <row r="110">
      <c r="A110" s="1" t="s">
        <v>165</v>
      </c>
      <c r="B110" s="1">
        <v>2</v>
      </c>
      <c r="C110" s="26" t="s">
        <v>3926</v>
      </c>
      <c r="D110" t="s">
        <v>167</v>
      </c>
      <c r="E110" s="27" t="s">
        <v>3927</v>
      </c>
      <c r="F110" s="28" t="s">
        <v>201</v>
      </c>
      <c r="G110" s="29">
        <v>20</v>
      </c>
      <c r="H110" s="28">
        <v>0</v>
      </c>
      <c r="I110" s="30">
        <f>ROUND(G110*H110,P4)</f>
        <v>0</v>
      </c>
      <c r="L110" s="31">
        <v>0</v>
      </c>
      <c r="M110" s="24">
        <f>ROUND(G110*L110,P4)</f>
        <v>0</v>
      </c>
      <c r="N110" s="25" t="s">
        <v>1975</v>
      </c>
      <c r="O110" s="32">
        <f>M110*AA110</f>
        <v>0</v>
      </c>
      <c r="P110" s="1">
        <v>3</v>
      </c>
      <c r="AA110" s="1">
        <f>IF(P110=1,$O$3,IF(P110=2,$O$4,$O$5))</f>
        <v>0</v>
      </c>
    </row>
    <row r="111">
      <c r="A111" s="1" t="s">
        <v>171</v>
      </c>
      <c r="E111" s="27" t="s">
        <v>3927</v>
      </c>
    </row>
    <row r="112">
      <c r="A112" s="1" t="s">
        <v>172</v>
      </c>
    </row>
    <row r="113">
      <c r="A113" s="1" t="s">
        <v>173</v>
      </c>
      <c r="E113" s="27" t="s">
        <v>167</v>
      </c>
    </row>
    <row r="114">
      <c r="A114" s="1" t="s">
        <v>165</v>
      </c>
      <c r="B114" s="1">
        <v>3</v>
      </c>
      <c r="C114" s="26" t="s">
        <v>3928</v>
      </c>
      <c r="D114" t="s">
        <v>167</v>
      </c>
      <c r="E114" s="27" t="s">
        <v>3929</v>
      </c>
      <c r="F114" s="28" t="s">
        <v>201</v>
      </c>
      <c r="G114" s="29">
        <v>20</v>
      </c>
      <c r="H114" s="28">
        <v>0</v>
      </c>
      <c r="I114" s="30">
        <f>ROUND(G114*H114,P4)</f>
        <v>0</v>
      </c>
      <c r="L114" s="31">
        <v>0</v>
      </c>
      <c r="M114" s="24">
        <f>ROUND(G114*L114,P4)</f>
        <v>0</v>
      </c>
      <c r="N114" s="25" t="s">
        <v>1975</v>
      </c>
      <c r="O114" s="32">
        <f>M114*AA114</f>
        <v>0</v>
      </c>
      <c r="P114" s="1">
        <v>3</v>
      </c>
      <c r="AA114" s="1">
        <f>IF(P114=1,$O$3,IF(P114=2,$O$4,$O$5))</f>
        <v>0</v>
      </c>
    </row>
    <row r="115">
      <c r="A115" s="1" t="s">
        <v>171</v>
      </c>
      <c r="E115" s="27" t="s">
        <v>3929</v>
      </c>
    </row>
    <row r="116">
      <c r="A116" s="1" t="s">
        <v>172</v>
      </c>
    </row>
    <row r="117">
      <c r="A117" s="1" t="s">
        <v>173</v>
      </c>
      <c r="E117" s="27" t="s">
        <v>167</v>
      </c>
    </row>
    <row r="118" ht="25.5">
      <c r="A118" s="1" t="s">
        <v>165</v>
      </c>
      <c r="B118" s="1">
        <v>4</v>
      </c>
      <c r="C118" s="26" t="s">
        <v>3930</v>
      </c>
      <c r="D118" t="s">
        <v>167</v>
      </c>
      <c r="E118" s="27" t="s">
        <v>3931</v>
      </c>
      <c r="F118" s="28" t="s">
        <v>201</v>
      </c>
      <c r="G118" s="29">
        <v>1</v>
      </c>
      <c r="H118" s="28">
        <v>0</v>
      </c>
      <c r="I118" s="30">
        <f>ROUND(G118*H118,P4)</f>
        <v>0</v>
      </c>
      <c r="L118" s="31">
        <v>0</v>
      </c>
      <c r="M118" s="24">
        <f>ROUND(G118*L118,P4)</f>
        <v>0</v>
      </c>
      <c r="N118" s="25" t="s">
        <v>1975</v>
      </c>
      <c r="O118" s="32">
        <f>M118*AA118</f>
        <v>0</v>
      </c>
      <c r="P118" s="1">
        <v>3</v>
      </c>
      <c r="AA118" s="1">
        <f>IF(P118=1,$O$3,IF(P118=2,$O$4,$O$5))</f>
        <v>0</v>
      </c>
    </row>
    <row r="119" ht="25.5">
      <c r="A119" s="1" t="s">
        <v>171</v>
      </c>
      <c r="E119" s="27" t="s">
        <v>3931</v>
      </c>
    </row>
    <row r="120">
      <c r="A120" s="1" t="s">
        <v>172</v>
      </c>
    </row>
    <row r="121">
      <c r="A121" s="1" t="s">
        <v>173</v>
      </c>
      <c r="E121" s="27" t="s">
        <v>167</v>
      </c>
    </row>
    <row r="122">
      <c r="A122" s="1" t="s">
        <v>165</v>
      </c>
      <c r="B122" s="1">
        <v>5</v>
      </c>
      <c r="C122" s="26" t="s">
        <v>3932</v>
      </c>
      <c r="D122" t="s">
        <v>167</v>
      </c>
      <c r="E122" s="27" t="s">
        <v>3933</v>
      </c>
      <c r="F122" s="28" t="s">
        <v>201</v>
      </c>
      <c r="G122" s="29">
        <v>1</v>
      </c>
      <c r="H122" s="28">
        <v>0</v>
      </c>
      <c r="I122" s="30">
        <f>ROUND(G122*H122,P4)</f>
        <v>0</v>
      </c>
      <c r="L122" s="31">
        <v>0</v>
      </c>
      <c r="M122" s="24">
        <f>ROUND(G122*L122,P4)</f>
        <v>0</v>
      </c>
      <c r="N122" s="25" t="s">
        <v>1975</v>
      </c>
      <c r="O122" s="32">
        <f>M122*AA122</f>
        <v>0</v>
      </c>
      <c r="P122" s="1">
        <v>3</v>
      </c>
      <c r="AA122" s="1">
        <f>IF(P122=1,$O$3,IF(P122=2,$O$4,$O$5))</f>
        <v>0</v>
      </c>
    </row>
    <row r="123">
      <c r="A123" s="1" t="s">
        <v>171</v>
      </c>
      <c r="E123" s="27" t="s">
        <v>3933</v>
      </c>
    </row>
    <row r="124">
      <c r="A124" s="1" t="s">
        <v>172</v>
      </c>
    </row>
    <row r="125">
      <c r="A125" s="1" t="s">
        <v>173</v>
      </c>
      <c r="E125" s="27" t="s">
        <v>167</v>
      </c>
    </row>
    <row r="126">
      <c r="A126" s="1" t="s">
        <v>165</v>
      </c>
      <c r="B126" s="1">
        <v>6</v>
      </c>
      <c r="C126" s="26" t="s">
        <v>3934</v>
      </c>
      <c r="D126" t="s">
        <v>167</v>
      </c>
      <c r="E126" s="27" t="s">
        <v>3935</v>
      </c>
      <c r="F126" s="28" t="s">
        <v>201</v>
      </c>
      <c r="G126" s="29">
        <v>1</v>
      </c>
      <c r="H126" s="28">
        <v>0</v>
      </c>
      <c r="I126" s="30">
        <f>ROUND(G126*H126,P4)</f>
        <v>0</v>
      </c>
      <c r="L126" s="31">
        <v>0</v>
      </c>
      <c r="M126" s="24">
        <f>ROUND(G126*L126,P4)</f>
        <v>0</v>
      </c>
      <c r="N126" s="25" t="s">
        <v>1975</v>
      </c>
      <c r="O126" s="32">
        <f>M126*AA126</f>
        <v>0</v>
      </c>
      <c r="P126" s="1">
        <v>3</v>
      </c>
      <c r="AA126" s="1">
        <f>IF(P126=1,$O$3,IF(P126=2,$O$4,$O$5))</f>
        <v>0</v>
      </c>
    </row>
    <row r="127">
      <c r="A127" s="1" t="s">
        <v>171</v>
      </c>
      <c r="E127" s="27" t="s">
        <v>3935</v>
      </c>
    </row>
    <row r="128">
      <c r="A128" s="1" t="s">
        <v>172</v>
      </c>
    </row>
    <row r="129">
      <c r="A129" s="1" t="s">
        <v>173</v>
      </c>
      <c r="E129" s="27" t="s">
        <v>167</v>
      </c>
    </row>
    <row r="130" ht="25.5">
      <c r="A130" s="1" t="s">
        <v>165</v>
      </c>
      <c r="B130" s="1">
        <v>7</v>
      </c>
      <c r="C130" s="26" t="s">
        <v>3936</v>
      </c>
      <c r="D130" t="s">
        <v>167</v>
      </c>
      <c r="E130" s="27" t="s">
        <v>3937</v>
      </c>
      <c r="F130" s="28" t="s">
        <v>201</v>
      </c>
      <c r="G130" s="29">
        <v>1</v>
      </c>
      <c r="H130" s="28">
        <v>0</v>
      </c>
      <c r="I130" s="30">
        <f>ROUND(G130*H130,P4)</f>
        <v>0</v>
      </c>
      <c r="L130" s="31">
        <v>0</v>
      </c>
      <c r="M130" s="24">
        <f>ROUND(G130*L130,P4)</f>
        <v>0</v>
      </c>
      <c r="N130" s="25" t="s">
        <v>1975</v>
      </c>
      <c r="O130" s="32">
        <f>M130*AA130</f>
        <v>0</v>
      </c>
      <c r="P130" s="1">
        <v>3</v>
      </c>
      <c r="AA130" s="1">
        <f>IF(P130=1,$O$3,IF(P130=2,$O$4,$O$5))</f>
        <v>0</v>
      </c>
    </row>
    <row r="131" ht="25.5">
      <c r="A131" s="1" t="s">
        <v>171</v>
      </c>
      <c r="E131" s="27" t="s">
        <v>3937</v>
      </c>
    </row>
    <row r="132">
      <c r="A132" s="1" t="s">
        <v>172</v>
      </c>
    </row>
    <row r="133">
      <c r="A133" s="1" t="s">
        <v>173</v>
      </c>
      <c r="E133" s="27" t="s">
        <v>167</v>
      </c>
    </row>
    <row r="134">
      <c r="A134" s="1" t="s">
        <v>165</v>
      </c>
      <c r="B134" s="1">
        <v>8</v>
      </c>
      <c r="C134" s="26" t="s">
        <v>3938</v>
      </c>
      <c r="D134" t="s">
        <v>167</v>
      </c>
      <c r="E134" s="27" t="s">
        <v>3939</v>
      </c>
      <c r="F134" s="28" t="s">
        <v>201</v>
      </c>
      <c r="G134" s="29">
        <v>1</v>
      </c>
      <c r="H134" s="28">
        <v>0</v>
      </c>
      <c r="I134" s="30">
        <f>ROUND(G134*H134,P4)</f>
        <v>0</v>
      </c>
      <c r="L134" s="31">
        <v>0</v>
      </c>
      <c r="M134" s="24">
        <f>ROUND(G134*L134,P4)</f>
        <v>0</v>
      </c>
      <c r="N134" s="25" t="s">
        <v>1975</v>
      </c>
      <c r="O134" s="32">
        <f>M134*AA134</f>
        <v>0</v>
      </c>
      <c r="P134" s="1">
        <v>3</v>
      </c>
      <c r="AA134" s="1">
        <f>IF(P134=1,$O$3,IF(P134=2,$O$4,$O$5))</f>
        <v>0</v>
      </c>
    </row>
    <row r="135">
      <c r="A135" s="1" t="s">
        <v>171</v>
      </c>
      <c r="E135" s="27" t="s">
        <v>3939</v>
      </c>
    </row>
    <row r="136">
      <c r="A136" s="1" t="s">
        <v>172</v>
      </c>
    </row>
    <row r="137">
      <c r="A137" s="1" t="s">
        <v>173</v>
      </c>
      <c r="E137" s="27" t="s">
        <v>167</v>
      </c>
    </row>
    <row r="138">
      <c r="A138" s="1" t="s">
        <v>165</v>
      </c>
      <c r="B138" s="1">
        <v>9</v>
      </c>
      <c r="C138" s="26" t="s">
        <v>3940</v>
      </c>
      <c r="D138" t="s">
        <v>167</v>
      </c>
      <c r="E138" s="27" t="s">
        <v>3941</v>
      </c>
      <c r="F138" s="28" t="s">
        <v>201</v>
      </c>
      <c r="G138" s="29">
        <v>20</v>
      </c>
      <c r="H138" s="28">
        <v>0</v>
      </c>
      <c r="I138" s="30">
        <f>ROUND(G138*H138,P4)</f>
        <v>0</v>
      </c>
      <c r="L138" s="31">
        <v>0</v>
      </c>
      <c r="M138" s="24">
        <f>ROUND(G138*L138,P4)</f>
        <v>0</v>
      </c>
      <c r="N138" s="25" t="s">
        <v>1975</v>
      </c>
      <c r="O138" s="32">
        <f>M138*AA138</f>
        <v>0</v>
      </c>
      <c r="P138" s="1">
        <v>3</v>
      </c>
      <c r="AA138" s="1">
        <f>IF(P138=1,$O$3,IF(P138=2,$O$4,$O$5))</f>
        <v>0</v>
      </c>
    </row>
    <row r="139">
      <c r="A139" s="1" t="s">
        <v>171</v>
      </c>
      <c r="E139" s="27" t="s">
        <v>3941</v>
      </c>
    </row>
    <row r="140">
      <c r="A140" s="1" t="s">
        <v>172</v>
      </c>
    </row>
    <row r="141">
      <c r="A141" s="1" t="s">
        <v>173</v>
      </c>
      <c r="E141" s="27" t="s">
        <v>167</v>
      </c>
    </row>
    <row r="142">
      <c r="A142" s="1" t="s">
        <v>165</v>
      </c>
      <c r="B142" s="1">
        <v>10</v>
      </c>
      <c r="C142" s="26" t="s">
        <v>3942</v>
      </c>
      <c r="D142" t="s">
        <v>167</v>
      </c>
      <c r="E142" s="27" t="s">
        <v>3943</v>
      </c>
      <c r="F142" s="28" t="s">
        <v>201</v>
      </c>
      <c r="G142" s="29">
        <v>20</v>
      </c>
      <c r="H142" s="28">
        <v>0</v>
      </c>
      <c r="I142" s="30">
        <f>ROUND(G142*H142,P4)</f>
        <v>0</v>
      </c>
      <c r="L142" s="31">
        <v>0</v>
      </c>
      <c r="M142" s="24">
        <f>ROUND(G142*L142,P4)</f>
        <v>0</v>
      </c>
      <c r="N142" s="25" t="s">
        <v>1975</v>
      </c>
      <c r="O142" s="32">
        <f>M142*AA142</f>
        <v>0</v>
      </c>
      <c r="P142" s="1">
        <v>3</v>
      </c>
      <c r="AA142" s="1">
        <f>IF(P142=1,$O$3,IF(P142=2,$O$4,$O$5))</f>
        <v>0</v>
      </c>
    </row>
    <row r="143">
      <c r="A143" s="1" t="s">
        <v>171</v>
      </c>
      <c r="E143" s="27" t="s">
        <v>3943</v>
      </c>
    </row>
    <row r="144">
      <c r="A144" s="1" t="s">
        <v>172</v>
      </c>
    </row>
    <row r="145">
      <c r="A145" s="1" t="s">
        <v>173</v>
      </c>
      <c r="E145" s="27" t="s">
        <v>167</v>
      </c>
    </row>
    <row r="146">
      <c r="A146" s="1" t="s">
        <v>165</v>
      </c>
      <c r="B146" s="1">
        <v>11</v>
      </c>
      <c r="C146" s="26" t="s">
        <v>3944</v>
      </c>
      <c r="D146" t="s">
        <v>167</v>
      </c>
      <c r="E146" s="27" t="s">
        <v>3945</v>
      </c>
      <c r="F146" s="28" t="s">
        <v>201</v>
      </c>
      <c r="G146" s="29">
        <v>40</v>
      </c>
      <c r="H146" s="28">
        <v>0</v>
      </c>
      <c r="I146" s="30">
        <f>ROUND(G146*H146,P4)</f>
        <v>0</v>
      </c>
      <c r="L146" s="31">
        <v>0</v>
      </c>
      <c r="M146" s="24">
        <f>ROUND(G146*L146,P4)</f>
        <v>0</v>
      </c>
      <c r="N146" s="25" t="s">
        <v>1975</v>
      </c>
      <c r="O146" s="32">
        <f>M146*AA146</f>
        <v>0</v>
      </c>
      <c r="P146" s="1">
        <v>3</v>
      </c>
      <c r="AA146" s="1">
        <f>IF(P146=1,$O$3,IF(P146=2,$O$4,$O$5))</f>
        <v>0</v>
      </c>
    </row>
    <row r="147">
      <c r="A147" s="1" t="s">
        <v>171</v>
      </c>
      <c r="E147" s="27" t="s">
        <v>3945</v>
      </c>
    </row>
    <row r="148">
      <c r="A148" s="1" t="s">
        <v>172</v>
      </c>
    </row>
    <row r="149">
      <c r="A149" s="1" t="s">
        <v>173</v>
      </c>
      <c r="E149" s="27" t="s">
        <v>167</v>
      </c>
    </row>
    <row r="150">
      <c r="A150" s="1" t="s">
        <v>165</v>
      </c>
      <c r="B150" s="1">
        <v>12</v>
      </c>
      <c r="C150" s="26" t="s">
        <v>3946</v>
      </c>
      <c r="D150" t="s">
        <v>167</v>
      </c>
      <c r="E150" s="27" t="s">
        <v>3947</v>
      </c>
      <c r="F150" s="28" t="s">
        <v>201</v>
      </c>
      <c r="G150" s="29">
        <v>20</v>
      </c>
      <c r="H150" s="28">
        <v>0</v>
      </c>
      <c r="I150" s="30">
        <f>ROUND(G150*H150,P4)</f>
        <v>0</v>
      </c>
      <c r="L150" s="31">
        <v>0</v>
      </c>
      <c r="M150" s="24">
        <f>ROUND(G150*L150,P4)</f>
        <v>0</v>
      </c>
      <c r="N150" s="25" t="s">
        <v>1975</v>
      </c>
      <c r="O150" s="32">
        <f>M150*AA150</f>
        <v>0</v>
      </c>
      <c r="P150" s="1">
        <v>3</v>
      </c>
      <c r="AA150" s="1">
        <f>IF(P150=1,$O$3,IF(P150=2,$O$4,$O$5))</f>
        <v>0</v>
      </c>
    </row>
    <row r="151">
      <c r="A151" s="1" t="s">
        <v>171</v>
      </c>
      <c r="E151" s="27" t="s">
        <v>3947</v>
      </c>
    </row>
    <row r="152">
      <c r="A152" s="1" t="s">
        <v>172</v>
      </c>
    </row>
    <row r="153">
      <c r="A153" s="1" t="s">
        <v>173</v>
      </c>
      <c r="E153" s="27" t="s">
        <v>167</v>
      </c>
    </row>
    <row r="154">
      <c r="A154" s="1" t="s">
        <v>165</v>
      </c>
      <c r="B154" s="1">
        <v>13</v>
      </c>
      <c r="C154" s="26" t="s">
        <v>3948</v>
      </c>
      <c r="D154" t="s">
        <v>167</v>
      </c>
      <c r="E154" s="27" t="s">
        <v>3949</v>
      </c>
      <c r="F154" s="28" t="s">
        <v>169</v>
      </c>
      <c r="G154" s="29">
        <v>1</v>
      </c>
      <c r="H154" s="28">
        <v>0</v>
      </c>
      <c r="I154" s="30">
        <f>ROUND(G154*H154,P4)</f>
        <v>0</v>
      </c>
      <c r="L154" s="31">
        <v>0</v>
      </c>
      <c r="M154" s="24">
        <f>ROUND(G154*L154,P4)</f>
        <v>0</v>
      </c>
      <c r="N154" s="25" t="s">
        <v>1975</v>
      </c>
      <c r="O154" s="32">
        <f>M154*AA154</f>
        <v>0</v>
      </c>
      <c r="P154" s="1">
        <v>3</v>
      </c>
      <c r="AA154" s="1">
        <f>IF(P154=1,$O$3,IF(P154=2,$O$4,$O$5))</f>
        <v>0</v>
      </c>
    </row>
    <row r="155">
      <c r="A155" s="1" t="s">
        <v>171</v>
      </c>
      <c r="E155" s="27" t="s">
        <v>3949</v>
      </c>
    </row>
    <row r="156">
      <c r="A156" s="1" t="s">
        <v>172</v>
      </c>
    </row>
    <row r="157">
      <c r="A157" s="1" t="s">
        <v>173</v>
      </c>
      <c r="E157" s="27" t="s">
        <v>167</v>
      </c>
    </row>
    <row r="158" ht="25.5">
      <c r="A158" s="1" t="s">
        <v>165</v>
      </c>
      <c r="B158" s="1">
        <v>14</v>
      </c>
      <c r="C158" s="26" t="s">
        <v>3950</v>
      </c>
      <c r="D158" t="s">
        <v>167</v>
      </c>
      <c r="E158" s="27" t="s">
        <v>3951</v>
      </c>
      <c r="F158" s="28" t="s">
        <v>184</v>
      </c>
      <c r="G158" s="29">
        <v>8</v>
      </c>
      <c r="H158" s="28">
        <v>0</v>
      </c>
      <c r="I158" s="30">
        <f>ROUND(G158*H158,P4)</f>
        <v>0</v>
      </c>
      <c r="L158" s="31">
        <v>0</v>
      </c>
      <c r="M158" s="24">
        <f>ROUND(G158*L158,P4)</f>
        <v>0</v>
      </c>
      <c r="N158" s="25" t="s">
        <v>1975</v>
      </c>
      <c r="O158" s="32">
        <f>M158*AA158</f>
        <v>0</v>
      </c>
      <c r="P158" s="1">
        <v>3</v>
      </c>
      <c r="AA158" s="1">
        <f>IF(P158=1,$O$3,IF(P158=2,$O$4,$O$5))</f>
        <v>0</v>
      </c>
    </row>
    <row r="159" ht="25.5">
      <c r="A159" s="1" t="s">
        <v>171</v>
      </c>
      <c r="E159" s="27" t="s">
        <v>3951</v>
      </c>
    </row>
    <row r="160">
      <c r="A160" s="1" t="s">
        <v>172</v>
      </c>
    </row>
    <row r="161">
      <c r="A161" s="1" t="s">
        <v>173</v>
      </c>
      <c r="E161" s="27" t="s">
        <v>167</v>
      </c>
    </row>
    <row r="162" ht="25.5">
      <c r="A162" s="1" t="s">
        <v>165</v>
      </c>
      <c r="B162" s="1">
        <v>23</v>
      </c>
      <c r="C162" s="26" t="s">
        <v>3952</v>
      </c>
      <c r="D162" t="s">
        <v>167</v>
      </c>
      <c r="E162" s="27" t="s">
        <v>3953</v>
      </c>
      <c r="F162" s="28" t="s">
        <v>201</v>
      </c>
      <c r="G162" s="29">
        <v>3</v>
      </c>
      <c r="H162" s="28">
        <v>0</v>
      </c>
      <c r="I162" s="30">
        <f>ROUND(G162*H162,P4)</f>
        <v>0</v>
      </c>
      <c r="L162" s="31">
        <v>0</v>
      </c>
      <c r="M162" s="24">
        <f>ROUND(G162*L162,P4)</f>
        <v>0</v>
      </c>
      <c r="N162" s="25" t="s">
        <v>1975</v>
      </c>
      <c r="O162" s="32">
        <f>M162*AA162</f>
        <v>0</v>
      </c>
      <c r="P162" s="1">
        <v>3</v>
      </c>
      <c r="AA162" s="1">
        <f>IF(P162=1,$O$3,IF(P162=2,$O$4,$O$5))</f>
        <v>0</v>
      </c>
    </row>
    <row r="163" ht="25.5">
      <c r="A163" s="1" t="s">
        <v>171</v>
      </c>
      <c r="E163" s="27" t="s">
        <v>3953</v>
      </c>
    </row>
    <row r="164">
      <c r="A164" s="1" t="s">
        <v>172</v>
      </c>
    </row>
    <row r="165">
      <c r="A165" s="1" t="s">
        <v>173</v>
      </c>
      <c r="E165" s="27" t="s">
        <v>167</v>
      </c>
    </row>
    <row r="166">
      <c r="A166" s="1" t="s">
        <v>165</v>
      </c>
      <c r="B166" s="1">
        <v>24</v>
      </c>
      <c r="C166" s="26" t="s">
        <v>3954</v>
      </c>
      <c r="D166" t="s">
        <v>167</v>
      </c>
      <c r="E166" s="27" t="s">
        <v>3955</v>
      </c>
      <c r="F166" s="28" t="s">
        <v>201</v>
      </c>
      <c r="G166" s="29">
        <v>3</v>
      </c>
      <c r="H166" s="28">
        <v>0</v>
      </c>
      <c r="I166" s="30">
        <f>ROUND(G166*H166,P4)</f>
        <v>0</v>
      </c>
      <c r="L166" s="31">
        <v>0</v>
      </c>
      <c r="M166" s="24">
        <f>ROUND(G166*L166,P4)</f>
        <v>0</v>
      </c>
      <c r="N166" s="25" t="s">
        <v>1975</v>
      </c>
      <c r="O166" s="32">
        <f>M166*AA166</f>
        <v>0</v>
      </c>
      <c r="P166" s="1">
        <v>3</v>
      </c>
      <c r="AA166" s="1">
        <f>IF(P166=1,$O$3,IF(P166=2,$O$4,$O$5))</f>
        <v>0</v>
      </c>
    </row>
    <row r="167">
      <c r="A167" s="1" t="s">
        <v>171</v>
      </c>
      <c r="E167" s="27" t="s">
        <v>3955</v>
      </c>
    </row>
    <row r="168">
      <c r="A168" s="1" t="s">
        <v>172</v>
      </c>
    </row>
    <row r="169">
      <c r="A169" s="1" t="s">
        <v>173</v>
      </c>
      <c r="E169" s="27" t="s">
        <v>167</v>
      </c>
    </row>
    <row r="170" ht="25.5">
      <c r="A170" s="1" t="s">
        <v>165</v>
      </c>
      <c r="B170" s="1">
        <v>25</v>
      </c>
      <c r="C170" s="26" t="s">
        <v>3956</v>
      </c>
      <c r="D170" t="s">
        <v>167</v>
      </c>
      <c r="E170" s="27" t="s">
        <v>3957</v>
      </c>
      <c r="F170" s="28" t="s">
        <v>201</v>
      </c>
      <c r="G170" s="29">
        <v>6</v>
      </c>
      <c r="H170" s="28">
        <v>0</v>
      </c>
      <c r="I170" s="30">
        <f>ROUND(G170*H170,P4)</f>
        <v>0</v>
      </c>
      <c r="L170" s="31">
        <v>0</v>
      </c>
      <c r="M170" s="24">
        <f>ROUND(G170*L170,P4)</f>
        <v>0</v>
      </c>
      <c r="N170" s="25" t="s">
        <v>1975</v>
      </c>
      <c r="O170" s="32">
        <f>M170*AA170</f>
        <v>0</v>
      </c>
      <c r="P170" s="1">
        <v>3</v>
      </c>
      <c r="AA170" s="1">
        <f>IF(P170=1,$O$3,IF(P170=2,$O$4,$O$5))</f>
        <v>0</v>
      </c>
    </row>
    <row r="171" ht="25.5">
      <c r="A171" s="1" t="s">
        <v>171</v>
      </c>
      <c r="E171" s="27" t="s">
        <v>3957</v>
      </c>
    </row>
    <row r="172">
      <c r="A172" s="1" t="s">
        <v>172</v>
      </c>
    </row>
    <row r="173">
      <c r="A173" s="1" t="s">
        <v>173</v>
      </c>
      <c r="E173" s="27" t="s">
        <v>167</v>
      </c>
    </row>
    <row r="174">
      <c r="A174" s="1" t="s">
        <v>165</v>
      </c>
      <c r="B174" s="1">
        <v>26</v>
      </c>
      <c r="C174" s="26" t="s">
        <v>3958</v>
      </c>
      <c r="D174" t="s">
        <v>167</v>
      </c>
      <c r="E174" s="27" t="s">
        <v>3959</v>
      </c>
      <c r="F174" s="28" t="s">
        <v>201</v>
      </c>
      <c r="G174" s="29">
        <v>6</v>
      </c>
      <c r="H174" s="28">
        <v>0</v>
      </c>
      <c r="I174" s="30">
        <f>ROUND(G174*H174,P4)</f>
        <v>0</v>
      </c>
      <c r="L174" s="31">
        <v>0</v>
      </c>
      <c r="M174" s="24">
        <f>ROUND(G174*L174,P4)</f>
        <v>0</v>
      </c>
      <c r="N174" s="25" t="s">
        <v>1975</v>
      </c>
      <c r="O174" s="32">
        <f>M174*AA174</f>
        <v>0</v>
      </c>
      <c r="P174" s="1">
        <v>3</v>
      </c>
      <c r="AA174" s="1">
        <f>IF(P174=1,$O$3,IF(P174=2,$O$4,$O$5))</f>
        <v>0</v>
      </c>
    </row>
    <row r="175">
      <c r="A175" s="1" t="s">
        <v>171</v>
      </c>
      <c r="E175" s="27" t="s">
        <v>3959</v>
      </c>
    </row>
    <row r="176">
      <c r="A176" s="1" t="s">
        <v>172</v>
      </c>
    </row>
    <row r="177">
      <c r="A177" s="1" t="s">
        <v>173</v>
      </c>
      <c r="E177" s="27" t="s">
        <v>167</v>
      </c>
    </row>
    <row r="178">
      <c r="A178" s="1" t="s">
        <v>165</v>
      </c>
      <c r="B178" s="1">
        <v>33</v>
      </c>
      <c r="C178" s="26" t="s">
        <v>2059</v>
      </c>
      <c r="D178" t="s">
        <v>167</v>
      </c>
      <c r="E178" s="27" t="s">
        <v>2060</v>
      </c>
      <c r="F178" s="28" t="s">
        <v>424</v>
      </c>
      <c r="G178" s="29">
        <v>5</v>
      </c>
      <c r="H178" s="28">
        <v>0</v>
      </c>
      <c r="I178" s="30">
        <f>ROUND(G178*H178,P4)</f>
        <v>0</v>
      </c>
      <c r="L178" s="31">
        <v>0</v>
      </c>
      <c r="M178" s="24">
        <f>ROUND(G178*L178,P4)</f>
        <v>0</v>
      </c>
      <c r="N178" s="25" t="s">
        <v>1975</v>
      </c>
      <c r="O178" s="32">
        <f>M178*AA178</f>
        <v>0</v>
      </c>
      <c r="P178" s="1">
        <v>3</v>
      </c>
      <c r="AA178" s="1">
        <f>IF(P178=1,$O$3,IF(P178=2,$O$4,$O$5))</f>
        <v>0</v>
      </c>
    </row>
    <row r="179">
      <c r="A179" s="1" t="s">
        <v>171</v>
      </c>
      <c r="E179" s="27" t="s">
        <v>2060</v>
      </c>
    </row>
    <row r="180">
      <c r="A180" s="1" t="s">
        <v>172</v>
      </c>
    </row>
    <row r="181">
      <c r="A181" s="1" t="s">
        <v>173</v>
      </c>
      <c r="E181" s="27" t="s">
        <v>167</v>
      </c>
    </row>
  </sheetData>
  <sheetProtection sheet="1" objects="1" scenarios="1" spinCount="100000" saltValue="Rt7De7Z+MFO4q6cEbjcr+l+2bRTn26op267Jef3NbZWZOEhXApOLEKY8xUCFU6ZAMBr2slMXF7MnaXysNnsZuQ==" hashValue="oLaDcNH8GthUDT+kwB0dKppQj0kqml8W+ughigESnXQxYSROxmUcSMDOwi6hcYBA1+hM6TmXtIfCSCVxUmSeU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COUNTIFS(L8:L189,"=0",A8:A189,"P")+COUNTIFS(L8:L189,"",A8:A189,"P")+SUM(Q8:Q189)</f>
        <v>0</v>
      </c>
    </row>
    <row r="8">
      <c r="A8" s="1" t="s">
        <v>160</v>
      </c>
      <c r="C8" s="22" t="s">
        <v>3960</v>
      </c>
      <c r="E8" s="23" t="s">
        <v>117</v>
      </c>
      <c r="L8" s="24">
        <f>L9+L46+L51+L64+L85+L90+L123+L164</f>
        <v>0</v>
      </c>
      <c r="M8" s="24">
        <f>M9+M46+M51+M64+M85+M90+M123+M164</f>
        <v>0</v>
      </c>
      <c r="N8" s="25"/>
    </row>
    <row r="9">
      <c r="A9" s="1" t="s">
        <v>162</v>
      </c>
      <c r="C9" s="22" t="s">
        <v>394</v>
      </c>
      <c r="E9" s="23" t="s">
        <v>421</v>
      </c>
      <c r="L9" s="24">
        <f>SUMIFS(L10:L45,A10:A45,"P")</f>
        <v>0</v>
      </c>
      <c r="M9" s="24">
        <f>SUMIFS(M10:M45,A10:A45,"P")</f>
        <v>0</v>
      </c>
      <c r="N9" s="25"/>
    </row>
    <row r="10" ht="25.5">
      <c r="A10" s="1" t="s">
        <v>165</v>
      </c>
      <c r="B10" s="1">
        <v>1</v>
      </c>
      <c r="C10" s="26" t="s">
        <v>3961</v>
      </c>
      <c r="D10" t="s">
        <v>167</v>
      </c>
      <c r="E10" s="27" t="s">
        <v>3962</v>
      </c>
      <c r="F10" s="28" t="s">
        <v>447</v>
      </c>
      <c r="G10" s="29">
        <v>129.59999999999999</v>
      </c>
      <c r="H10" s="28">
        <v>0</v>
      </c>
      <c r="I10" s="30">
        <f>ROUND(G10*H10,P4)</f>
        <v>0</v>
      </c>
      <c r="L10" s="31">
        <v>0</v>
      </c>
      <c r="M10" s="24">
        <f>ROUND(G10*L10,P4)</f>
        <v>0</v>
      </c>
      <c r="N10" s="25" t="s">
        <v>185</v>
      </c>
      <c r="O10" s="32">
        <f>M10*AA10</f>
        <v>0</v>
      </c>
      <c r="P10" s="1">
        <v>3</v>
      </c>
      <c r="AA10" s="1">
        <f>IF(P10=1,$O$3,IF(P10=2,$O$4,$O$5))</f>
        <v>0</v>
      </c>
    </row>
    <row r="11" ht="38.25">
      <c r="A11" s="1" t="s">
        <v>171</v>
      </c>
      <c r="E11" s="27" t="s">
        <v>3963</v>
      </c>
    </row>
    <row r="12">
      <c r="A12" s="1" t="s">
        <v>172</v>
      </c>
    </row>
    <row r="13">
      <c r="A13" s="1" t="s">
        <v>173</v>
      </c>
      <c r="E13" s="27" t="s">
        <v>167</v>
      </c>
    </row>
    <row r="14" ht="25.5">
      <c r="A14" s="1" t="s">
        <v>165</v>
      </c>
      <c r="B14" s="1">
        <v>2</v>
      </c>
      <c r="C14" s="26" t="s">
        <v>3964</v>
      </c>
      <c r="D14" t="s">
        <v>167</v>
      </c>
      <c r="E14" s="27" t="s">
        <v>3087</v>
      </c>
      <c r="F14" s="28" t="s">
        <v>447</v>
      </c>
      <c r="G14" s="29">
        <v>3500</v>
      </c>
      <c r="H14" s="28">
        <v>0</v>
      </c>
      <c r="I14" s="30">
        <f>ROUND(G14*H14,P4)</f>
        <v>0</v>
      </c>
      <c r="L14" s="31">
        <v>0</v>
      </c>
      <c r="M14" s="24">
        <f>ROUND(G14*L14,P4)</f>
        <v>0</v>
      </c>
      <c r="N14" s="25" t="s">
        <v>185</v>
      </c>
      <c r="O14" s="32">
        <f>M14*AA14</f>
        <v>0</v>
      </c>
      <c r="P14" s="1">
        <v>3</v>
      </c>
      <c r="AA14" s="1">
        <f>IF(P14=1,$O$3,IF(P14=2,$O$4,$O$5))</f>
        <v>0</v>
      </c>
    </row>
    <row r="15" ht="38.25">
      <c r="A15" s="1" t="s">
        <v>171</v>
      </c>
      <c r="E15" s="27" t="s">
        <v>3965</v>
      </c>
    </row>
    <row r="16">
      <c r="A16" s="1" t="s">
        <v>172</v>
      </c>
    </row>
    <row r="17">
      <c r="A17" s="1" t="s">
        <v>173</v>
      </c>
      <c r="E17" s="27" t="s">
        <v>167</v>
      </c>
    </row>
    <row r="18" ht="25.5">
      <c r="A18" s="1" t="s">
        <v>165</v>
      </c>
      <c r="B18" s="1">
        <v>3</v>
      </c>
      <c r="C18" s="26" t="s">
        <v>3966</v>
      </c>
      <c r="D18" t="s">
        <v>167</v>
      </c>
      <c r="E18" s="27" t="s">
        <v>3087</v>
      </c>
      <c r="F18" s="28" t="s">
        <v>447</v>
      </c>
      <c r="G18" s="29">
        <v>3500</v>
      </c>
      <c r="H18" s="28">
        <v>0</v>
      </c>
      <c r="I18" s="30">
        <f>ROUND(G18*H18,P4)</f>
        <v>0</v>
      </c>
      <c r="L18" s="31">
        <v>0</v>
      </c>
      <c r="M18" s="24">
        <f>ROUND(G18*L18,P4)</f>
        <v>0</v>
      </c>
      <c r="N18" s="25" t="s">
        <v>185</v>
      </c>
      <c r="O18" s="32">
        <f>M18*AA18</f>
        <v>0</v>
      </c>
      <c r="P18" s="1">
        <v>3</v>
      </c>
      <c r="AA18" s="1">
        <f>IF(P18=1,$O$3,IF(P18=2,$O$4,$O$5))</f>
        <v>0</v>
      </c>
    </row>
    <row r="19" ht="38.25">
      <c r="A19" s="1" t="s">
        <v>171</v>
      </c>
      <c r="E19" s="27" t="s">
        <v>3967</v>
      </c>
    </row>
    <row r="20">
      <c r="A20" s="1" t="s">
        <v>172</v>
      </c>
    </row>
    <row r="21">
      <c r="A21" s="1" t="s">
        <v>173</v>
      </c>
      <c r="E21" s="27" t="s">
        <v>167</v>
      </c>
    </row>
    <row r="22" ht="25.5">
      <c r="A22" s="1" t="s">
        <v>165</v>
      </c>
      <c r="B22" s="1">
        <v>4</v>
      </c>
      <c r="C22" s="26" t="s">
        <v>3968</v>
      </c>
      <c r="D22" t="s">
        <v>167</v>
      </c>
      <c r="E22" s="27" t="s">
        <v>3969</v>
      </c>
      <c r="F22" s="28" t="s">
        <v>424</v>
      </c>
      <c r="G22" s="29">
        <v>885.75</v>
      </c>
      <c r="H22" s="28">
        <v>0</v>
      </c>
      <c r="I22" s="30">
        <f>ROUND(G22*H22,P4)</f>
        <v>0</v>
      </c>
      <c r="L22" s="31">
        <v>0</v>
      </c>
      <c r="M22" s="24">
        <f>ROUND(G22*L22,P4)</f>
        <v>0</v>
      </c>
      <c r="N22" s="25" t="s">
        <v>185</v>
      </c>
      <c r="O22" s="32">
        <f>M22*AA22</f>
        <v>0</v>
      </c>
      <c r="P22" s="1">
        <v>3</v>
      </c>
      <c r="AA22" s="1">
        <f>IF(P22=1,$O$3,IF(P22=2,$O$4,$O$5))</f>
        <v>0</v>
      </c>
    </row>
    <row r="23" ht="25.5">
      <c r="A23" s="1" t="s">
        <v>171</v>
      </c>
      <c r="E23" s="27" t="s">
        <v>3969</v>
      </c>
    </row>
    <row r="24">
      <c r="A24" s="1" t="s">
        <v>172</v>
      </c>
    </row>
    <row r="25">
      <c r="A25" s="1" t="s">
        <v>173</v>
      </c>
      <c r="E25" s="27" t="s">
        <v>167</v>
      </c>
    </row>
    <row r="26" ht="25.5">
      <c r="A26" s="1" t="s">
        <v>165</v>
      </c>
      <c r="B26" s="1">
        <v>5</v>
      </c>
      <c r="C26" s="26" t="s">
        <v>3970</v>
      </c>
      <c r="D26" t="s">
        <v>167</v>
      </c>
      <c r="E26" s="27" t="s">
        <v>3971</v>
      </c>
      <c r="F26" s="28" t="s">
        <v>424</v>
      </c>
      <c r="G26" s="29">
        <v>63.200000000000003</v>
      </c>
      <c r="H26" s="28">
        <v>0</v>
      </c>
      <c r="I26" s="30">
        <f>ROUND(G26*H26,P4)</f>
        <v>0</v>
      </c>
      <c r="L26" s="31">
        <v>0</v>
      </c>
      <c r="M26" s="24">
        <f>ROUND(G26*L26,P4)</f>
        <v>0</v>
      </c>
      <c r="N26" s="25" t="s">
        <v>185</v>
      </c>
      <c r="O26" s="32">
        <f>M26*AA26</f>
        <v>0</v>
      </c>
      <c r="P26" s="1">
        <v>3</v>
      </c>
      <c r="AA26" s="1">
        <f>IF(P26=1,$O$3,IF(P26=2,$O$4,$O$5))</f>
        <v>0</v>
      </c>
    </row>
    <row r="27" ht="25.5">
      <c r="A27" s="1" t="s">
        <v>171</v>
      </c>
      <c r="E27" s="27" t="s">
        <v>3971</v>
      </c>
    </row>
    <row r="28">
      <c r="A28" s="1" t="s">
        <v>172</v>
      </c>
    </row>
    <row r="29">
      <c r="A29" s="1" t="s">
        <v>173</v>
      </c>
      <c r="E29" s="27" t="s">
        <v>167</v>
      </c>
    </row>
    <row r="30" ht="25.5">
      <c r="A30" s="1" t="s">
        <v>165</v>
      </c>
      <c r="B30" s="1">
        <v>6</v>
      </c>
      <c r="C30" s="26" t="s">
        <v>3451</v>
      </c>
      <c r="D30" t="s">
        <v>167</v>
      </c>
      <c r="E30" s="27" t="s">
        <v>607</v>
      </c>
      <c r="F30" s="28" t="s">
        <v>424</v>
      </c>
      <c r="G30" s="29">
        <v>948.95000000000005</v>
      </c>
      <c r="H30" s="28">
        <v>0</v>
      </c>
      <c r="I30" s="30">
        <f>ROUND(G30*H30,P4)</f>
        <v>0</v>
      </c>
      <c r="L30" s="31">
        <v>0</v>
      </c>
      <c r="M30" s="24">
        <f>ROUND(G30*L30,P4)</f>
        <v>0</v>
      </c>
      <c r="N30" s="25" t="s">
        <v>185</v>
      </c>
      <c r="O30" s="32">
        <f>M30*AA30</f>
        <v>0</v>
      </c>
      <c r="P30" s="1">
        <v>3</v>
      </c>
      <c r="AA30" s="1">
        <f>IF(P30=1,$O$3,IF(P30=2,$O$4,$O$5))</f>
        <v>0</v>
      </c>
    </row>
    <row r="31" ht="38.25">
      <c r="A31" s="1" t="s">
        <v>171</v>
      </c>
      <c r="E31" s="27" t="s">
        <v>3452</v>
      </c>
    </row>
    <row r="32">
      <c r="A32" s="1" t="s">
        <v>172</v>
      </c>
    </row>
    <row r="33">
      <c r="A33" s="1" t="s">
        <v>173</v>
      </c>
      <c r="E33" s="27" t="s">
        <v>167</v>
      </c>
    </row>
    <row r="34" ht="25.5">
      <c r="A34" s="1" t="s">
        <v>165</v>
      </c>
      <c r="B34" s="1">
        <v>7</v>
      </c>
      <c r="C34" s="26" t="s">
        <v>3972</v>
      </c>
      <c r="D34" t="s">
        <v>3973</v>
      </c>
      <c r="E34" s="27" t="s">
        <v>3974</v>
      </c>
      <c r="F34" s="28" t="s">
        <v>432</v>
      </c>
      <c r="G34" s="29">
        <v>1518.3199999999999</v>
      </c>
      <c r="H34" s="28">
        <v>0</v>
      </c>
      <c r="I34" s="30">
        <f>ROUND(G34*H34,P4)</f>
        <v>0</v>
      </c>
      <c r="L34" s="31">
        <v>0</v>
      </c>
      <c r="M34" s="24">
        <f>ROUND(G34*L34,P4)</f>
        <v>0</v>
      </c>
      <c r="N34" s="25" t="s">
        <v>185</v>
      </c>
      <c r="O34" s="32">
        <f>M34*AA34</f>
        <v>0</v>
      </c>
      <c r="P34" s="1">
        <v>3</v>
      </c>
      <c r="AA34" s="1">
        <f>IF(P34=1,$O$3,IF(P34=2,$O$4,$O$5))</f>
        <v>0</v>
      </c>
    </row>
    <row r="35" ht="25.5">
      <c r="A35" s="1" t="s">
        <v>171</v>
      </c>
      <c r="E35" s="27" t="s">
        <v>3975</v>
      </c>
    </row>
    <row r="36">
      <c r="A36" s="1" t="s">
        <v>172</v>
      </c>
    </row>
    <row r="37">
      <c r="A37" s="1" t="s">
        <v>173</v>
      </c>
      <c r="E37" s="27" t="s">
        <v>167</v>
      </c>
    </row>
    <row r="38" ht="25.5">
      <c r="A38" s="1" t="s">
        <v>165</v>
      </c>
      <c r="B38" s="1">
        <v>8</v>
      </c>
      <c r="C38" s="26" t="s">
        <v>2333</v>
      </c>
      <c r="D38" t="s">
        <v>167</v>
      </c>
      <c r="E38" s="27" t="s">
        <v>2334</v>
      </c>
      <c r="F38" s="28" t="s">
        <v>424</v>
      </c>
      <c r="G38" s="29">
        <v>949.95000000000005</v>
      </c>
      <c r="H38" s="28">
        <v>0</v>
      </c>
      <c r="I38" s="30">
        <f>ROUND(G38*H38,P4)</f>
        <v>0</v>
      </c>
      <c r="L38" s="31">
        <v>0</v>
      </c>
      <c r="M38" s="24">
        <f>ROUND(G38*L38,P4)</f>
        <v>0</v>
      </c>
      <c r="N38" s="25" t="s">
        <v>185</v>
      </c>
      <c r="O38" s="32">
        <f>M38*AA38</f>
        <v>0</v>
      </c>
      <c r="P38" s="1">
        <v>3</v>
      </c>
      <c r="AA38" s="1">
        <f>IF(P38=1,$O$3,IF(P38=2,$O$4,$O$5))</f>
        <v>0</v>
      </c>
    </row>
    <row r="39" ht="25.5">
      <c r="A39" s="1" t="s">
        <v>171</v>
      </c>
      <c r="E39" s="27" t="s">
        <v>2334</v>
      </c>
    </row>
    <row r="40">
      <c r="A40" s="1" t="s">
        <v>172</v>
      </c>
    </row>
    <row r="41">
      <c r="A41" s="1" t="s">
        <v>173</v>
      </c>
      <c r="E41" s="27" t="s">
        <v>167</v>
      </c>
    </row>
    <row r="42">
      <c r="A42" s="1" t="s">
        <v>165</v>
      </c>
      <c r="B42" s="1">
        <v>9</v>
      </c>
      <c r="C42" s="26" t="s">
        <v>3976</v>
      </c>
      <c r="D42" t="s">
        <v>167</v>
      </c>
      <c r="E42" s="27" t="s">
        <v>3977</v>
      </c>
      <c r="F42" s="28" t="s">
        <v>447</v>
      </c>
      <c r="G42" s="29">
        <v>3543</v>
      </c>
      <c r="H42" s="28">
        <v>0</v>
      </c>
      <c r="I42" s="30">
        <f>ROUND(G42*H42,P4)</f>
        <v>0</v>
      </c>
      <c r="L42" s="31">
        <v>0</v>
      </c>
      <c r="M42" s="24">
        <f>ROUND(G42*L42,P4)</f>
        <v>0</v>
      </c>
      <c r="N42" s="25" t="s">
        <v>185</v>
      </c>
      <c r="O42" s="32">
        <f>M42*AA42</f>
        <v>0</v>
      </c>
      <c r="P42" s="1">
        <v>3</v>
      </c>
      <c r="AA42" s="1">
        <f>IF(P42=1,$O$3,IF(P42=2,$O$4,$O$5))</f>
        <v>0</v>
      </c>
    </row>
    <row r="43">
      <c r="A43" s="1" t="s">
        <v>171</v>
      </c>
      <c r="E43" s="27" t="s">
        <v>3977</v>
      </c>
    </row>
    <row r="44">
      <c r="A44" s="1" t="s">
        <v>172</v>
      </c>
    </row>
    <row r="45">
      <c r="A45" s="1" t="s">
        <v>173</v>
      </c>
      <c r="E45" s="27" t="s">
        <v>167</v>
      </c>
    </row>
    <row r="46">
      <c r="A46" s="1" t="s">
        <v>162</v>
      </c>
      <c r="C46" s="22" t="s">
        <v>395</v>
      </c>
      <c r="E46" s="23" t="s">
        <v>627</v>
      </c>
      <c r="L46" s="24">
        <f>SUMIFS(L47:L50,A47:A50,"P")</f>
        <v>0</v>
      </c>
      <c r="M46" s="24">
        <f>SUMIFS(M47:M50,A47:A50,"P")</f>
        <v>0</v>
      </c>
      <c r="N46" s="25"/>
    </row>
    <row r="47" ht="25.5">
      <c r="A47" s="1" t="s">
        <v>165</v>
      </c>
      <c r="B47" s="1">
        <v>10</v>
      </c>
      <c r="C47" s="26" t="s">
        <v>3978</v>
      </c>
      <c r="D47" t="s">
        <v>167</v>
      </c>
      <c r="E47" s="27" t="s">
        <v>3979</v>
      </c>
      <c r="F47" s="28" t="s">
        <v>192</v>
      </c>
      <c r="G47" s="29">
        <v>259</v>
      </c>
      <c r="H47" s="28">
        <v>0</v>
      </c>
      <c r="I47" s="30">
        <f>ROUND(G47*H47,P4)</f>
        <v>0</v>
      </c>
      <c r="L47" s="31">
        <v>0</v>
      </c>
      <c r="M47" s="24">
        <f>ROUND(G47*L47,P4)</f>
        <v>0</v>
      </c>
      <c r="N47" s="25" t="s">
        <v>185</v>
      </c>
      <c r="O47" s="32">
        <f>M47*AA47</f>
        <v>0</v>
      </c>
      <c r="P47" s="1">
        <v>3</v>
      </c>
      <c r="AA47" s="1">
        <f>IF(P47=1,$O$3,IF(P47=2,$O$4,$O$5))</f>
        <v>0</v>
      </c>
    </row>
    <row r="48" ht="25.5">
      <c r="A48" s="1" t="s">
        <v>171</v>
      </c>
      <c r="E48" s="27" t="s">
        <v>3979</v>
      </c>
    </row>
    <row r="49">
      <c r="A49" s="1" t="s">
        <v>172</v>
      </c>
    </row>
    <row r="50">
      <c r="A50" s="1" t="s">
        <v>173</v>
      </c>
      <c r="E50" s="27" t="s">
        <v>167</v>
      </c>
    </row>
    <row r="51">
      <c r="A51" s="1" t="s">
        <v>162</v>
      </c>
      <c r="C51" s="22" t="s">
        <v>433</v>
      </c>
      <c r="E51" s="23" t="s">
        <v>434</v>
      </c>
      <c r="L51" s="24">
        <f>SUMIFS(L52:L63,A52:A63,"P")</f>
        <v>0</v>
      </c>
      <c r="M51" s="24">
        <f>SUMIFS(M52:M63,A52:A63,"P")</f>
        <v>0</v>
      </c>
      <c r="N51" s="25"/>
    </row>
    <row r="52" ht="25.5">
      <c r="A52" s="1" t="s">
        <v>165</v>
      </c>
      <c r="B52" s="1">
        <v>11</v>
      </c>
      <c r="C52" s="26" t="s">
        <v>3980</v>
      </c>
      <c r="D52" t="s">
        <v>167</v>
      </c>
      <c r="E52" s="27" t="s">
        <v>3981</v>
      </c>
      <c r="F52" s="28" t="s">
        <v>424</v>
      </c>
      <c r="G52" s="29">
        <v>3.8879999999999999</v>
      </c>
      <c r="H52" s="28">
        <v>2.5019499999999999</v>
      </c>
      <c r="I52" s="30">
        <f>ROUND(G52*H52,P4)</f>
        <v>0</v>
      </c>
      <c r="L52" s="31">
        <v>0</v>
      </c>
      <c r="M52" s="24">
        <f>ROUND(G52*L52,P4)</f>
        <v>0</v>
      </c>
      <c r="N52" s="25" t="s">
        <v>185</v>
      </c>
      <c r="O52" s="32">
        <f>M52*AA52</f>
        <v>0</v>
      </c>
      <c r="P52" s="1">
        <v>3</v>
      </c>
      <c r="AA52" s="1">
        <f>IF(P52=1,$O$3,IF(P52=2,$O$4,$O$5))</f>
        <v>0</v>
      </c>
    </row>
    <row r="53" ht="25.5">
      <c r="A53" s="1" t="s">
        <v>171</v>
      </c>
      <c r="E53" s="27" t="s">
        <v>3981</v>
      </c>
    </row>
    <row r="54">
      <c r="A54" s="1" t="s">
        <v>172</v>
      </c>
    </row>
    <row r="55">
      <c r="A55" s="1" t="s">
        <v>173</v>
      </c>
      <c r="E55" s="27" t="s">
        <v>167</v>
      </c>
    </row>
    <row r="56" ht="25.5">
      <c r="A56" s="1" t="s">
        <v>165</v>
      </c>
      <c r="B56" s="1">
        <v>12</v>
      </c>
      <c r="C56" s="26" t="s">
        <v>2166</v>
      </c>
      <c r="D56" t="s">
        <v>167</v>
      </c>
      <c r="E56" s="27" t="s">
        <v>2167</v>
      </c>
      <c r="F56" s="28" t="s">
        <v>447</v>
      </c>
      <c r="G56" s="29">
        <v>21.167999999999999</v>
      </c>
      <c r="H56" s="28">
        <v>0.012959999999999999</v>
      </c>
      <c r="I56" s="30">
        <f>ROUND(G56*H56,P4)</f>
        <v>0</v>
      </c>
      <c r="L56" s="31">
        <v>0</v>
      </c>
      <c r="M56" s="24">
        <f>ROUND(G56*L56,P4)</f>
        <v>0</v>
      </c>
      <c r="N56" s="25" t="s">
        <v>185</v>
      </c>
      <c r="O56" s="32">
        <f>M56*AA56</f>
        <v>0</v>
      </c>
      <c r="P56" s="1">
        <v>3</v>
      </c>
      <c r="AA56" s="1">
        <f>IF(P56=1,$O$3,IF(P56=2,$O$4,$O$5))</f>
        <v>0</v>
      </c>
    </row>
    <row r="57" ht="25.5">
      <c r="A57" s="1" t="s">
        <v>171</v>
      </c>
      <c r="E57" s="27" t="s">
        <v>2167</v>
      </c>
    </row>
    <row r="58">
      <c r="A58" s="1" t="s">
        <v>172</v>
      </c>
    </row>
    <row r="59">
      <c r="A59" s="1" t="s">
        <v>173</v>
      </c>
      <c r="E59" s="27" t="s">
        <v>167</v>
      </c>
    </row>
    <row r="60" ht="25.5">
      <c r="A60" s="1" t="s">
        <v>165</v>
      </c>
      <c r="B60" s="1">
        <v>13</v>
      </c>
      <c r="C60" s="26" t="s">
        <v>2169</v>
      </c>
      <c r="D60" t="s">
        <v>167</v>
      </c>
      <c r="E60" s="27" t="s">
        <v>2170</v>
      </c>
      <c r="F60" s="28" t="s">
        <v>447</v>
      </c>
      <c r="G60" s="29">
        <v>21.167999999999999</v>
      </c>
      <c r="H60" s="28">
        <v>0</v>
      </c>
      <c r="I60" s="30">
        <f>ROUND(G60*H60,P4)</f>
        <v>0</v>
      </c>
      <c r="L60" s="31">
        <v>0</v>
      </c>
      <c r="M60" s="24">
        <f>ROUND(G60*L60,P4)</f>
        <v>0</v>
      </c>
      <c r="N60" s="25" t="s">
        <v>185</v>
      </c>
      <c r="O60" s="32">
        <f>M60*AA60</f>
        <v>0</v>
      </c>
      <c r="P60" s="1">
        <v>3</v>
      </c>
      <c r="AA60" s="1">
        <f>IF(P60=1,$O$3,IF(P60=2,$O$4,$O$5))</f>
        <v>0</v>
      </c>
    </row>
    <row r="61" ht="25.5">
      <c r="A61" s="1" t="s">
        <v>171</v>
      </c>
      <c r="E61" s="27" t="s">
        <v>2170</v>
      </c>
    </row>
    <row r="62">
      <c r="A62" s="1" t="s">
        <v>172</v>
      </c>
    </row>
    <row r="63">
      <c r="A63" s="1" t="s">
        <v>173</v>
      </c>
      <c r="E63" s="27" t="s">
        <v>167</v>
      </c>
    </row>
    <row r="64">
      <c r="A64" s="1" t="s">
        <v>162</v>
      </c>
      <c r="C64" s="22" t="s">
        <v>443</v>
      </c>
      <c r="E64" s="23" t="s">
        <v>444</v>
      </c>
      <c r="L64" s="24">
        <f>SUMIFS(L65:L84,A65:A84,"P")</f>
        <v>0</v>
      </c>
      <c r="M64" s="24">
        <f>SUMIFS(M65:M84,A65:A84,"P")</f>
        <v>0</v>
      </c>
      <c r="N64" s="25"/>
    </row>
    <row r="65">
      <c r="A65" s="1" t="s">
        <v>165</v>
      </c>
      <c r="B65" s="1">
        <v>14</v>
      </c>
      <c r="C65" s="26" t="s">
        <v>3982</v>
      </c>
      <c r="D65" t="s">
        <v>167</v>
      </c>
      <c r="E65" s="27" t="s">
        <v>3983</v>
      </c>
      <c r="F65" s="28" t="s">
        <v>447</v>
      </c>
      <c r="G65" s="29">
        <v>3543</v>
      </c>
      <c r="H65" s="28">
        <v>0.60104000000000002</v>
      </c>
      <c r="I65" s="30">
        <f>ROUND(G65*H65,P4)</f>
        <v>0</v>
      </c>
      <c r="L65" s="31">
        <v>0</v>
      </c>
      <c r="M65" s="24">
        <f>ROUND(G65*L65,P4)</f>
        <v>0</v>
      </c>
      <c r="N65" s="25" t="s">
        <v>167</v>
      </c>
      <c r="O65" s="32">
        <f>M65*AA65</f>
        <v>0</v>
      </c>
      <c r="P65" s="1">
        <v>3</v>
      </c>
      <c r="AA65" s="1">
        <f>IF(P65=1,$O$3,IF(P65=2,$O$4,$O$5))</f>
        <v>0</v>
      </c>
    </row>
    <row r="66">
      <c r="A66" s="1" t="s">
        <v>171</v>
      </c>
      <c r="E66" s="27" t="s">
        <v>3983</v>
      </c>
    </row>
    <row r="67">
      <c r="A67" s="1" t="s">
        <v>172</v>
      </c>
    </row>
    <row r="68">
      <c r="A68" s="1" t="s">
        <v>173</v>
      </c>
      <c r="E68" s="27" t="s">
        <v>167</v>
      </c>
    </row>
    <row r="69" ht="25.5">
      <c r="A69" s="1" t="s">
        <v>165</v>
      </c>
      <c r="B69" s="1">
        <v>15</v>
      </c>
      <c r="C69" s="26" t="s">
        <v>3984</v>
      </c>
      <c r="D69" t="s">
        <v>167</v>
      </c>
      <c r="E69" s="27" t="s">
        <v>3985</v>
      </c>
      <c r="F69" s="28" t="s">
        <v>447</v>
      </c>
      <c r="G69" s="29">
        <v>95</v>
      </c>
      <c r="H69" s="28">
        <v>0.23000000000000001</v>
      </c>
      <c r="I69" s="30">
        <f>ROUND(G69*H69,P4)</f>
        <v>0</v>
      </c>
      <c r="L69" s="31">
        <v>0</v>
      </c>
      <c r="M69" s="24">
        <f>ROUND(G69*L69,P4)</f>
        <v>0</v>
      </c>
      <c r="N69" s="25" t="s">
        <v>185</v>
      </c>
      <c r="O69" s="32">
        <f>M69*AA69</f>
        <v>0</v>
      </c>
      <c r="P69" s="1">
        <v>3</v>
      </c>
      <c r="AA69" s="1">
        <f>IF(P69=1,$O$3,IF(P69=2,$O$4,$O$5))</f>
        <v>0</v>
      </c>
    </row>
    <row r="70" ht="25.5">
      <c r="A70" s="1" t="s">
        <v>171</v>
      </c>
      <c r="E70" s="27" t="s">
        <v>3985</v>
      </c>
    </row>
    <row r="71">
      <c r="A71" s="1" t="s">
        <v>172</v>
      </c>
    </row>
    <row r="72">
      <c r="A72" s="1" t="s">
        <v>173</v>
      </c>
      <c r="E72" s="27" t="s">
        <v>167</v>
      </c>
    </row>
    <row r="73" ht="25.5">
      <c r="A73" s="1" t="s">
        <v>165</v>
      </c>
      <c r="B73" s="1">
        <v>16</v>
      </c>
      <c r="C73" s="26" t="s">
        <v>3986</v>
      </c>
      <c r="D73" t="s">
        <v>167</v>
      </c>
      <c r="E73" s="27" t="s">
        <v>3987</v>
      </c>
      <c r="F73" s="28" t="s">
        <v>447</v>
      </c>
      <c r="G73" s="29">
        <v>3543</v>
      </c>
      <c r="H73" s="28">
        <v>0.46000000000000002</v>
      </c>
      <c r="I73" s="30">
        <f>ROUND(G73*H73,P4)</f>
        <v>0</v>
      </c>
      <c r="L73" s="31">
        <v>0</v>
      </c>
      <c r="M73" s="24">
        <f>ROUND(G73*L73,P4)</f>
        <v>0</v>
      </c>
      <c r="N73" s="25" t="s">
        <v>185</v>
      </c>
      <c r="O73" s="32">
        <f>M73*AA73</f>
        <v>0</v>
      </c>
      <c r="P73" s="1">
        <v>3</v>
      </c>
      <c r="AA73" s="1">
        <f>IF(P73=1,$O$3,IF(P73=2,$O$4,$O$5))</f>
        <v>0</v>
      </c>
    </row>
    <row r="74" ht="25.5">
      <c r="A74" s="1" t="s">
        <v>171</v>
      </c>
      <c r="E74" s="27" t="s">
        <v>3987</v>
      </c>
    </row>
    <row r="75">
      <c r="A75" s="1" t="s">
        <v>172</v>
      </c>
    </row>
    <row r="76">
      <c r="A76" s="1" t="s">
        <v>173</v>
      </c>
      <c r="E76" s="27" t="s">
        <v>167</v>
      </c>
    </row>
    <row r="77" ht="25.5">
      <c r="A77" s="1" t="s">
        <v>165</v>
      </c>
      <c r="B77" s="1">
        <v>17</v>
      </c>
      <c r="C77" s="26" t="s">
        <v>3988</v>
      </c>
      <c r="D77" t="s">
        <v>167</v>
      </c>
      <c r="E77" s="27" t="s">
        <v>3989</v>
      </c>
      <c r="F77" s="28" t="s">
        <v>447</v>
      </c>
      <c r="G77" s="29">
        <v>3543</v>
      </c>
      <c r="H77" s="28">
        <v>0.18462999999999999</v>
      </c>
      <c r="I77" s="30">
        <f>ROUND(G77*H77,P4)</f>
        <v>0</v>
      </c>
      <c r="L77" s="31">
        <v>0</v>
      </c>
      <c r="M77" s="24">
        <f>ROUND(G77*L77,P4)</f>
        <v>0</v>
      </c>
      <c r="N77" s="25" t="s">
        <v>185</v>
      </c>
      <c r="O77" s="32">
        <f>M77*AA77</f>
        <v>0</v>
      </c>
      <c r="P77" s="1">
        <v>3</v>
      </c>
      <c r="AA77" s="1">
        <f>IF(P77=1,$O$3,IF(P77=2,$O$4,$O$5))</f>
        <v>0</v>
      </c>
    </row>
    <row r="78" ht="25.5">
      <c r="A78" s="1" t="s">
        <v>171</v>
      </c>
      <c r="E78" s="27" t="s">
        <v>3989</v>
      </c>
    </row>
    <row r="79">
      <c r="A79" s="1" t="s">
        <v>172</v>
      </c>
    </row>
    <row r="80">
      <c r="A80" s="1" t="s">
        <v>173</v>
      </c>
      <c r="E80" s="27" t="s">
        <v>167</v>
      </c>
    </row>
    <row r="81" ht="25.5">
      <c r="A81" s="1" t="s">
        <v>165</v>
      </c>
      <c r="B81" s="1">
        <v>18</v>
      </c>
      <c r="C81" s="26" t="s">
        <v>3990</v>
      </c>
      <c r="D81" t="s">
        <v>167</v>
      </c>
      <c r="E81" s="27" t="s">
        <v>3991</v>
      </c>
      <c r="F81" s="28" t="s">
        <v>447</v>
      </c>
      <c r="G81" s="29">
        <v>3543</v>
      </c>
      <c r="H81" s="28">
        <v>0.10373</v>
      </c>
      <c r="I81" s="30">
        <f>ROUND(G81*H81,P4)</f>
        <v>0</v>
      </c>
      <c r="L81" s="31">
        <v>0</v>
      </c>
      <c r="M81" s="24">
        <f>ROUND(G81*L81,P4)</f>
        <v>0</v>
      </c>
      <c r="N81" s="25" t="s">
        <v>185</v>
      </c>
      <c r="O81" s="32">
        <f>M81*AA81</f>
        <v>0</v>
      </c>
      <c r="P81" s="1">
        <v>3</v>
      </c>
      <c r="AA81" s="1">
        <f>IF(P81=1,$O$3,IF(P81=2,$O$4,$O$5))</f>
        <v>0</v>
      </c>
    </row>
    <row r="82" ht="25.5">
      <c r="A82" s="1" t="s">
        <v>171</v>
      </c>
      <c r="E82" s="27" t="s">
        <v>3991</v>
      </c>
    </row>
    <row r="83">
      <c r="A83" s="1" t="s">
        <v>172</v>
      </c>
    </row>
    <row r="84">
      <c r="A84" s="1" t="s">
        <v>173</v>
      </c>
      <c r="E84" s="27" t="s">
        <v>167</v>
      </c>
    </row>
    <row r="85">
      <c r="A85" s="1" t="s">
        <v>162</v>
      </c>
      <c r="C85" s="22" t="s">
        <v>567</v>
      </c>
      <c r="E85" s="23" t="s">
        <v>700</v>
      </c>
      <c r="L85" s="24">
        <f>SUMIFS(L86:L89,A86:A89,"P")</f>
        <v>0</v>
      </c>
      <c r="M85" s="24">
        <f>SUMIFS(M86:M89,A86:A89,"P")</f>
        <v>0</v>
      </c>
      <c r="N85" s="25"/>
    </row>
    <row r="86" ht="25.5">
      <c r="A86" s="1" t="s">
        <v>165</v>
      </c>
      <c r="B86" s="1">
        <v>19</v>
      </c>
      <c r="C86" s="26" t="s">
        <v>3992</v>
      </c>
      <c r="D86" t="s">
        <v>167</v>
      </c>
      <c r="E86" s="27" t="s">
        <v>3993</v>
      </c>
      <c r="F86" s="28" t="s">
        <v>447</v>
      </c>
      <c r="G86" s="29">
        <v>48</v>
      </c>
      <c r="H86" s="28">
        <v>0.23973</v>
      </c>
      <c r="I86" s="30">
        <f>ROUND(G86*H86,P4)</f>
        <v>0</v>
      </c>
      <c r="L86" s="31">
        <v>0</v>
      </c>
      <c r="M86" s="24">
        <f>ROUND(G86*L86,P4)</f>
        <v>0</v>
      </c>
      <c r="N86" s="25" t="s">
        <v>185</v>
      </c>
      <c r="O86" s="32">
        <f>M86*AA86</f>
        <v>0</v>
      </c>
      <c r="P86" s="1">
        <v>3</v>
      </c>
      <c r="AA86" s="1">
        <f>IF(P86=1,$O$3,IF(P86=2,$O$4,$O$5))</f>
        <v>0</v>
      </c>
    </row>
    <row r="87" ht="25.5">
      <c r="A87" s="1" t="s">
        <v>171</v>
      </c>
      <c r="E87" s="27" t="s">
        <v>3993</v>
      </c>
    </row>
    <row r="88">
      <c r="A88" s="1" t="s">
        <v>172</v>
      </c>
    </row>
    <row r="89">
      <c r="A89" s="1" t="s">
        <v>173</v>
      </c>
      <c r="E89" s="27" t="s">
        <v>167</v>
      </c>
    </row>
    <row r="90">
      <c r="A90" s="1" t="s">
        <v>162</v>
      </c>
      <c r="C90" s="22" t="s">
        <v>493</v>
      </c>
      <c r="E90" s="23" t="s">
        <v>494</v>
      </c>
      <c r="L90" s="24">
        <f>SUMIFS(L91:L122,A91:A122,"P")</f>
        <v>0</v>
      </c>
      <c r="M90" s="24">
        <f>SUMIFS(M91:M122,A91:A122,"P")</f>
        <v>0</v>
      </c>
      <c r="N90" s="25"/>
    </row>
    <row r="91">
      <c r="A91" s="1" t="s">
        <v>165</v>
      </c>
      <c r="B91" s="1">
        <v>21</v>
      </c>
      <c r="C91" s="26" t="s">
        <v>3994</v>
      </c>
      <c r="D91" t="s">
        <v>167</v>
      </c>
      <c r="E91" s="27" t="s">
        <v>3995</v>
      </c>
      <c r="F91" s="28" t="s">
        <v>201</v>
      </c>
      <c r="G91" s="29">
        <v>57</v>
      </c>
      <c r="H91" s="28">
        <v>0</v>
      </c>
      <c r="I91" s="30">
        <f>ROUND(G91*H91,P4)</f>
        <v>0</v>
      </c>
      <c r="L91" s="31">
        <v>0</v>
      </c>
      <c r="M91" s="24">
        <f>ROUND(G91*L91,P4)</f>
        <v>0</v>
      </c>
      <c r="N91" s="25" t="s">
        <v>185</v>
      </c>
      <c r="O91" s="32">
        <f>M91*AA91</f>
        <v>0</v>
      </c>
      <c r="P91" s="1">
        <v>3</v>
      </c>
      <c r="AA91" s="1">
        <f>IF(P91=1,$O$3,IF(P91=2,$O$4,$O$5))</f>
        <v>0</v>
      </c>
    </row>
    <row r="92">
      <c r="A92" s="1" t="s">
        <v>171</v>
      </c>
      <c r="E92" s="27" t="s">
        <v>3995</v>
      </c>
    </row>
    <row r="93">
      <c r="A93" s="1" t="s">
        <v>172</v>
      </c>
    </row>
    <row r="94">
      <c r="A94" s="1" t="s">
        <v>173</v>
      </c>
      <c r="E94" s="27" t="s">
        <v>167</v>
      </c>
    </row>
    <row r="95">
      <c r="A95" s="1" t="s">
        <v>165</v>
      </c>
      <c r="B95" s="1">
        <v>23</v>
      </c>
      <c r="C95" s="26" t="s">
        <v>3996</v>
      </c>
      <c r="D95" t="s">
        <v>167</v>
      </c>
      <c r="E95" s="27" t="s">
        <v>3997</v>
      </c>
      <c r="F95" s="28" t="s">
        <v>201</v>
      </c>
      <c r="G95" s="29">
        <v>2</v>
      </c>
      <c r="H95" s="28">
        <v>0</v>
      </c>
      <c r="I95" s="30">
        <f>ROUND(G95*H95,P4)</f>
        <v>0</v>
      </c>
      <c r="L95" s="31">
        <v>0</v>
      </c>
      <c r="M95" s="24">
        <f>ROUND(G95*L95,P4)</f>
        <v>0</v>
      </c>
      <c r="N95" s="25" t="s">
        <v>185</v>
      </c>
      <c r="O95" s="32">
        <f>M95*AA95</f>
        <v>0</v>
      </c>
      <c r="P95" s="1">
        <v>3</v>
      </c>
      <c r="AA95" s="1">
        <f>IF(P95=1,$O$3,IF(P95=2,$O$4,$O$5))</f>
        <v>0</v>
      </c>
    </row>
    <row r="96">
      <c r="A96" s="1" t="s">
        <v>171</v>
      </c>
      <c r="E96" s="27" t="s">
        <v>3997</v>
      </c>
    </row>
    <row r="97">
      <c r="A97" s="1" t="s">
        <v>172</v>
      </c>
    </row>
    <row r="98">
      <c r="A98" s="1" t="s">
        <v>173</v>
      </c>
      <c r="E98" s="27" t="s">
        <v>167</v>
      </c>
    </row>
    <row r="99" ht="25.5">
      <c r="A99" s="1" t="s">
        <v>165</v>
      </c>
      <c r="B99" s="1">
        <v>24</v>
      </c>
      <c r="C99" s="26" t="s">
        <v>3998</v>
      </c>
      <c r="D99" t="s">
        <v>167</v>
      </c>
      <c r="E99" s="27" t="s">
        <v>3999</v>
      </c>
      <c r="F99" s="28" t="s">
        <v>201</v>
      </c>
      <c r="G99" s="29">
        <v>2</v>
      </c>
      <c r="H99" s="28">
        <v>0</v>
      </c>
      <c r="I99" s="30">
        <f>ROUND(G99*H99,P4)</f>
        <v>0</v>
      </c>
      <c r="L99" s="31">
        <v>0</v>
      </c>
      <c r="M99" s="24">
        <f>ROUND(G99*L99,P4)</f>
        <v>0</v>
      </c>
      <c r="N99" s="25" t="s">
        <v>185</v>
      </c>
      <c r="O99" s="32">
        <f>M99*AA99</f>
        <v>0</v>
      </c>
      <c r="P99" s="1">
        <v>3</v>
      </c>
      <c r="AA99" s="1">
        <f>IF(P99=1,$O$3,IF(P99=2,$O$4,$O$5))</f>
        <v>0</v>
      </c>
    </row>
    <row r="100" ht="25.5">
      <c r="A100" s="1" t="s">
        <v>171</v>
      </c>
      <c r="E100" s="27" t="s">
        <v>3999</v>
      </c>
    </row>
    <row r="101">
      <c r="A101" s="1" t="s">
        <v>172</v>
      </c>
    </row>
    <row r="102">
      <c r="A102" s="1" t="s">
        <v>173</v>
      </c>
      <c r="E102" s="27" t="s">
        <v>167</v>
      </c>
    </row>
    <row r="103">
      <c r="A103" s="1" t="s">
        <v>165</v>
      </c>
      <c r="B103" s="1">
        <v>25</v>
      </c>
      <c r="C103" s="26" t="s">
        <v>4000</v>
      </c>
      <c r="D103" t="s">
        <v>167</v>
      </c>
      <c r="E103" s="27" t="s">
        <v>4001</v>
      </c>
      <c r="F103" s="28" t="s">
        <v>201</v>
      </c>
      <c r="G103" s="29">
        <v>2</v>
      </c>
      <c r="H103" s="28">
        <v>0</v>
      </c>
      <c r="I103" s="30">
        <f>ROUND(G103*H103,P4)</f>
        <v>0</v>
      </c>
      <c r="L103" s="31">
        <v>0</v>
      </c>
      <c r="M103" s="24">
        <f>ROUND(G103*L103,P4)</f>
        <v>0</v>
      </c>
      <c r="N103" s="25" t="s">
        <v>185</v>
      </c>
      <c r="O103" s="32">
        <f>M103*AA103</f>
        <v>0</v>
      </c>
      <c r="P103" s="1">
        <v>3</v>
      </c>
      <c r="AA103" s="1">
        <f>IF(P103=1,$O$3,IF(P103=2,$O$4,$O$5))</f>
        <v>0</v>
      </c>
    </row>
    <row r="104">
      <c r="A104" s="1" t="s">
        <v>171</v>
      </c>
      <c r="E104" s="27" t="s">
        <v>4001</v>
      </c>
    </row>
    <row r="105">
      <c r="A105" s="1" t="s">
        <v>172</v>
      </c>
    </row>
    <row r="106">
      <c r="A106" s="1" t="s">
        <v>173</v>
      </c>
      <c r="E106" s="27" t="s">
        <v>167</v>
      </c>
    </row>
    <row r="107">
      <c r="A107" s="1" t="s">
        <v>165</v>
      </c>
      <c r="B107" s="1">
        <v>27</v>
      </c>
      <c r="C107" s="26" t="s">
        <v>4002</v>
      </c>
      <c r="D107" t="s">
        <v>167</v>
      </c>
      <c r="E107" s="27" t="s">
        <v>4003</v>
      </c>
      <c r="F107" s="28" t="s">
        <v>201</v>
      </c>
      <c r="G107" s="29">
        <v>2</v>
      </c>
      <c r="H107" s="28">
        <v>0.0040000000000000001</v>
      </c>
      <c r="I107" s="30">
        <f>ROUND(G107*H107,P4)</f>
        <v>0</v>
      </c>
      <c r="L107" s="31">
        <v>0</v>
      </c>
      <c r="M107" s="24">
        <f>ROUND(G107*L107,P4)</f>
        <v>0</v>
      </c>
      <c r="N107" s="25" t="s">
        <v>185</v>
      </c>
      <c r="O107" s="32">
        <f>M107*AA107</f>
        <v>0</v>
      </c>
      <c r="P107" s="1">
        <v>3</v>
      </c>
      <c r="AA107" s="1">
        <f>IF(P107=1,$O$3,IF(P107=2,$O$4,$O$5))</f>
        <v>0</v>
      </c>
    </row>
    <row r="108">
      <c r="A108" s="1" t="s">
        <v>171</v>
      </c>
      <c r="E108" s="27" t="s">
        <v>4003</v>
      </c>
    </row>
    <row r="109">
      <c r="A109" s="1" t="s">
        <v>172</v>
      </c>
    </row>
    <row r="110">
      <c r="A110" s="1" t="s">
        <v>173</v>
      </c>
      <c r="E110" s="27" t="s">
        <v>167</v>
      </c>
    </row>
    <row r="111">
      <c r="A111" s="1" t="s">
        <v>165</v>
      </c>
      <c r="B111" s="1">
        <v>26</v>
      </c>
      <c r="C111" s="26" t="s">
        <v>4004</v>
      </c>
      <c r="D111" t="s">
        <v>167</v>
      </c>
      <c r="E111" s="27" t="s">
        <v>4005</v>
      </c>
      <c r="F111" s="28" t="s">
        <v>201</v>
      </c>
      <c r="G111" s="29">
        <v>2</v>
      </c>
      <c r="H111" s="28">
        <v>0</v>
      </c>
      <c r="I111" s="30">
        <f>ROUND(G111*H111,P4)</f>
        <v>0</v>
      </c>
      <c r="L111" s="31">
        <v>0</v>
      </c>
      <c r="M111" s="24">
        <f>ROUND(G111*L111,P4)</f>
        <v>0</v>
      </c>
      <c r="N111" s="25" t="s">
        <v>185</v>
      </c>
      <c r="O111" s="32">
        <f>M111*AA111</f>
        <v>0</v>
      </c>
      <c r="P111" s="1">
        <v>3</v>
      </c>
      <c r="AA111" s="1">
        <f>IF(P111=1,$O$3,IF(P111=2,$O$4,$O$5))</f>
        <v>0</v>
      </c>
    </row>
    <row r="112">
      <c r="A112" s="1" t="s">
        <v>171</v>
      </c>
      <c r="E112" s="27" t="s">
        <v>4005</v>
      </c>
    </row>
    <row r="113">
      <c r="A113" s="1" t="s">
        <v>172</v>
      </c>
    </row>
    <row r="114">
      <c r="A114" s="1" t="s">
        <v>173</v>
      </c>
      <c r="E114" s="27" t="s">
        <v>167</v>
      </c>
    </row>
    <row r="115" ht="25.5">
      <c r="A115" s="1" t="s">
        <v>165</v>
      </c>
      <c r="B115" s="1">
        <v>20</v>
      </c>
      <c r="C115" s="26" t="s">
        <v>4006</v>
      </c>
      <c r="D115" t="s">
        <v>167</v>
      </c>
      <c r="E115" s="27" t="s">
        <v>4007</v>
      </c>
      <c r="F115" s="28" t="s">
        <v>192</v>
      </c>
      <c r="G115" s="29">
        <v>57</v>
      </c>
      <c r="H115" s="28">
        <v>1.0000000000000001E-05</v>
      </c>
      <c r="I115" s="30">
        <f>ROUND(G115*H115,P4)</f>
        <v>0</v>
      </c>
      <c r="L115" s="31">
        <v>0</v>
      </c>
      <c r="M115" s="24">
        <f>ROUND(G115*L115,P4)</f>
        <v>0</v>
      </c>
      <c r="N115" s="25" t="s">
        <v>185</v>
      </c>
      <c r="O115" s="32">
        <f>M115*AA115</f>
        <v>0</v>
      </c>
      <c r="P115" s="1">
        <v>3</v>
      </c>
      <c r="AA115" s="1">
        <f>IF(P115=1,$O$3,IF(P115=2,$O$4,$O$5))</f>
        <v>0</v>
      </c>
    </row>
    <row r="116" ht="25.5">
      <c r="A116" s="1" t="s">
        <v>171</v>
      </c>
      <c r="E116" s="27" t="s">
        <v>4007</v>
      </c>
    </row>
    <row r="117">
      <c r="A117" s="1" t="s">
        <v>172</v>
      </c>
    </row>
    <row r="118">
      <c r="A118" s="1" t="s">
        <v>173</v>
      </c>
      <c r="E118" s="27" t="s">
        <v>167</v>
      </c>
    </row>
    <row r="119">
      <c r="A119" s="1" t="s">
        <v>165</v>
      </c>
      <c r="B119" s="1">
        <v>22</v>
      </c>
      <c r="C119" s="26" t="s">
        <v>4008</v>
      </c>
      <c r="D119" t="s">
        <v>167</v>
      </c>
      <c r="E119" s="27" t="s">
        <v>4009</v>
      </c>
      <c r="F119" s="28" t="s">
        <v>201</v>
      </c>
      <c r="G119" s="29">
        <v>2</v>
      </c>
      <c r="H119" s="28">
        <v>0</v>
      </c>
      <c r="I119" s="30">
        <f>ROUND(G119*H119,P4)</f>
        <v>0</v>
      </c>
      <c r="L119" s="31">
        <v>0</v>
      </c>
      <c r="M119" s="24">
        <f>ROUND(G119*L119,P4)</f>
        <v>0</v>
      </c>
      <c r="N119" s="25" t="s">
        <v>185</v>
      </c>
      <c r="O119" s="32">
        <f>M119*AA119</f>
        <v>0</v>
      </c>
      <c r="P119" s="1">
        <v>3</v>
      </c>
      <c r="AA119" s="1">
        <f>IF(P119=1,$O$3,IF(P119=2,$O$4,$O$5))</f>
        <v>0</v>
      </c>
    </row>
    <row r="120">
      <c r="A120" s="1" t="s">
        <v>171</v>
      </c>
      <c r="E120" s="27" t="s">
        <v>4009</v>
      </c>
    </row>
    <row r="121">
      <c r="A121" s="1" t="s">
        <v>172</v>
      </c>
    </row>
    <row r="122">
      <c r="A122" s="1" t="s">
        <v>173</v>
      </c>
      <c r="E122" s="27" t="s">
        <v>167</v>
      </c>
    </row>
    <row r="123">
      <c r="A123" s="1" t="s">
        <v>162</v>
      </c>
      <c r="C123" s="22" t="s">
        <v>1259</v>
      </c>
      <c r="E123" s="23" t="s">
        <v>1260</v>
      </c>
      <c r="L123" s="24">
        <f>SUMIFS(L124:L163,A124:A163,"P")</f>
        <v>0</v>
      </c>
      <c r="M123" s="24">
        <f>SUMIFS(M124:M163,A124:A163,"P")</f>
        <v>0</v>
      </c>
      <c r="N123" s="25"/>
    </row>
    <row r="124">
      <c r="A124" s="1" t="s">
        <v>165</v>
      </c>
      <c r="B124" s="1">
        <v>30</v>
      </c>
      <c r="C124" s="26" t="s">
        <v>4010</v>
      </c>
      <c r="D124" t="s">
        <v>167</v>
      </c>
      <c r="E124" s="27" t="s">
        <v>4011</v>
      </c>
      <c r="F124" s="28" t="s">
        <v>201</v>
      </c>
      <c r="G124" s="29">
        <v>592</v>
      </c>
      <c r="H124" s="28">
        <v>0</v>
      </c>
      <c r="I124" s="30">
        <f>ROUND(G124*H124,P4)</f>
        <v>0</v>
      </c>
      <c r="L124" s="31">
        <v>0</v>
      </c>
      <c r="M124" s="24">
        <f>ROUND(G124*L124,P4)</f>
        <v>0</v>
      </c>
      <c r="N124" s="25" t="s">
        <v>185</v>
      </c>
      <c r="O124" s="32">
        <f>M124*AA124</f>
        <v>0</v>
      </c>
      <c r="P124" s="1">
        <v>3</v>
      </c>
      <c r="AA124" s="1">
        <f>IF(P124=1,$O$3,IF(P124=2,$O$4,$O$5))</f>
        <v>0</v>
      </c>
    </row>
    <row r="125">
      <c r="A125" s="1" t="s">
        <v>171</v>
      </c>
      <c r="E125" s="27" t="s">
        <v>4011</v>
      </c>
    </row>
    <row r="126">
      <c r="A126" s="1" t="s">
        <v>172</v>
      </c>
    </row>
    <row r="127">
      <c r="A127" s="1" t="s">
        <v>173</v>
      </c>
      <c r="E127" s="27" t="s">
        <v>167</v>
      </c>
    </row>
    <row r="128">
      <c r="A128" s="1" t="s">
        <v>165</v>
      </c>
      <c r="B128" s="1">
        <v>32</v>
      </c>
      <c r="C128" s="26" t="s">
        <v>4012</v>
      </c>
      <c r="D128" t="s">
        <v>167</v>
      </c>
      <c r="E128" s="27" t="s">
        <v>4013</v>
      </c>
      <c r="F128" s="28" t="s">
        <v>192</v>
      </c>
      <c r="G128" s="29">
        <v>183.5</v>
      </c>
      <c r="H128" s="28">
        <v>0</v>
      </c>
      <c r="I128" s="30">
        <f>ROUND(G128*H128,P4)</f>
        <v>0</v>
      </c>
      <c r="L128" s="31">
        <v>0</v>
      </c>
      <c r="M128" s="24">
        <f>ROUND(G128*L128,P4)</f>
        <v>0</v>
      </c>
      <c r="N128" s="25" t="s">
        <v>185</v>
      </c>
      <c r="O128" s="32">
        <f>M128*AA128</f>
        <v>0</v>
      </c>
      <c r="P128" s="1">
        <v>3</v>
      </c>
      <c r="AA128" s="1">
        <f>IF(P128=1,$O$3,IF(P128=2,$O$4,$O$5))</f>
        <v>0</v>
      </c>
    </row>
    <row r="129">
      <c r="A129" s="1" t="s">
        <v>171</v>
      </c>
      <c r="E129" s="27" t="s">
        <v>4013</v>
      </c>
    </row>
    <row r="130">
      <c r="A130" s="1" t="s">
        <v>172</v>
      </c>
    </row>
    <row r="131">
      <c r="A131" s="1" t="s">
        <v>173</v>
      </c>
      <c r="E131" s="27" t="s">
        <v>167</v>
      </c>
    </row>
    <row r="132">
      <c r="A132" s="1" t="s">
        <v>165</v>
      </c>
      <c r="B132" s="1">
        <v>36</v>
      </c>
      <c r="C132" s="26" t="s">
        <v>4014</v>
      </c>
      <c r="D132" t="s">
        <v>167</v>
      </c>
      <c r="E132" s="27" t="s">
        <v>4015</v>
      </c>
      <c r="F132" s="28" t="s">
        <v>201</v>
      </c>
      <c r="G132" s="29">
        <v>12</v>
      </c>
      <c r="H132" s="28">
        <v>0</v>
      </c>
      <c r="I132" s="30">
        <f>ROUND(G132*H132,P4)</f>
        <v>0</v>
      </c>
      <c r="L132" s="31">
        <v>0</v>
      </c>
      <c r="M132" s="24">
        <f>ROUND(G132*L132,P4)</f>
        <v>0</v>
      </c>
      <c r="N132" s="25" t="s">
        <v>185</v>
      </c>
      <c r="O132" s="32">
        <f>M132*AA132</f>
        <v>0</v>
      </c>
      <c r="P132" s="1">
        <v>3</v>
      </c>
      <c r="AA132" s="1">
        <f>IF(P132=1,$O$3,IF(P132=2,$O$4,$O$5))</f>
        <v>0</v>
      </c>
    </row>
    <row r="133">
      <c r="A133" s="1" t="s">
        <v>171</v>
      </c>
      <c r="E133" s="27" t="s">
        <v>4015</v>
      </c>
    </row>
    <row r="134">
      <c r="A134" s="1" t="s">
        <v>172</v>
      </c>
    </row>
    <row r="135">
      <c r="A135" s="1" t="s">
        <v>173</v>
      </c>
      <c r="E135" s="27" t="s">
        <v>167</v>
      </c>
    </row>
    <row r="136">
      <c r="A136" s="1" t="s">
        <v>165</v>
      </c>
      <c r="B136" s="1">
        <v>34</v>
      </c>
      <c r="C136" s="26" t="s">
        <v>4016</v>
      </c>
      <c r="D136" t="s">
        <v>167</v>
      </c>
      <c r="E136" s="27" t="s">
        <v>4017</v>
      </c>
      <c r="F136" s="28" t="s">
        <v>201</v>
      </c>
      <c r="G136" s="29">
        <v>18</v>
      </c>
      <c r="H136" s="28">
        <v>0</v>
      </c>
      <c r="I136" s="30">
        <f>ROUND(G136*H136,P4)</f>
        <v>0</v>
      </c>
      <c r="L136" s="31">
        <v>0</v>
      </c>
      <c r="M136" s="24">
        <f>ROUND(G136*L136,P4)</f>
        <v>0</v>
      </c>
      <c r="N136" s="25" t="s">
        <v>185</v>
      </c>
      <c r="O136" s="32">
        <f>M136*AA136</f>
        <v>0</v>
      </c>
      <c r="P136" s="1">
        <v>3</v>
      </c>
      <c r="AA136" s="1">
        <f>IF(P136=1,$O$3,IF(P136=2,$O$4,$O$5))</f>
        <v>0</v>
      </c>
    </row>
    <row r="137">
      <c r="A137" s="1" t="s">
        <v>171</v>
      </c>
      <c r="E137" s="27" t="s">
        <v>4017</v>
      </c>
    </row>
    <row r="138">
      <c r="A138" s="1" t="s">
        <v>172</v>
      </c>
    </row>
    <row r="139">
      <c r="A139" s="1" t="s">
        <v>173</v>
      </c>
      <c r="E139" s="27" t="s">
        <v>167</v>
      </c>
    </row>
    <row r="140">
      <c r="A140" s="1" t="s">
        <v>165</v>
      </c>
      <c r="B140" s="1">
        <v>38</v>
      </c>
      <c r="C140" s="26" t="s">
        <v>4018</v>
      </c>
      <c r="D140" t="s">
        <v>167</v>
      </c>
      <c r="E140" s="27" t="s">
        <v>4019</v>
      </c>
      <c r="F140" s="28" t="s">
        <v>201</v>
      </c>
      <c r="G140" s="29">
        <v>12</v>
      </c>
      <c r="H140" s="28">
        <v>0</v>
      </c>
      <c r="I140" s="30">
        <f>ROUND(G140*H140,P4)</f>
        <v>0</v>
      </c>
      <c r="L140" s="31">
        <v>0</v>
      </c>
      <c r="M140" s="24">
        <f>ROUND(G140*L140,P4)</f>
        <v>0</v>
      </c>
      <c r="N140" s="25" t="s">
        <v>185</v>
      </c>
      <c r="O140" s="32">
        <f>M140*AA140</f>
        <v>0</v>
      </c>
      <c r="P140" s="1">
        <v>3</v>
      </c>
      <c r="AA140" s="1">
        <f>IF(P140=1,$O$3,IF(P140=2,$O$4,$O$5))</f>
        <v>0</v>
      </c>
    </row>
    <row r="141">
      <c r="A141" s="1" t="s">
        <v>171</v>
      </c>
      <c r="E141" s="27" t="s">
        <v>4019</v>
      </c>
    </row>
    <row r="142">
      <c r="A142" s="1" t="s">
        <v>172</v>
      </c>
    </row>
    <row r="143">
      <c r="A143" s="1" t="s">
        <v>173</v>
      </c>
      <c r="E143" s="27" t="s">
        <v>167</v>
      </c>
    </row>
    <row r="144" ht="25.5">
      <c r="A144" s="1" t="s">
        <v>165</v>
      </c>
      <c r="B144" s="1">
        <v>29</v>
      </c>
      <c r="C144" s="26" t="s">
        <v>4020</v>
      </c>
      <c r="D144" t="s">
        <v>167</v>
      </c>
      <c r="E144" s="27" t="s">
        <v>4021</v>
      </c>
      <c r="F144" s="28" t="s">
        <v>192</v>
      </c>
      <c r="G144" s="29">
        <v>592</v>
      </c>
      <c r="H144" s="28">
        <v>0.15540000000000001</v>
      </c>
      <c r="I144" s="30">
        <f>ROUND(G144*H144,P4)</f>
        <v>0</v>
      </c>
      <c r="L144" s="31">
        <v>0</v>
      </c>
      <c r="M144" s="24">
        <f>ROUND(G144*L144,P4)</f>
        <v>0</v>
      </c>
      <c r="N144" s="25" t="s">
        <v>185</v>
      </c>
      <c r="O144" s="32">
        <f>M144*AA144</f>
        <v>0</v>
      </c>
      <c r="P144" s="1">
        <v>3</v>
      </c>
      <c r="AA144" s="1">
        <f>IF(P144=1,$O$3,IF(P144=2,$O$4,$O$5))</f>
        <v>0</v>
      </c>
    </row>
    <row r="145" ht="38.25">
      <c r="A145" s="1" t="s">
        <v>171</v>
      </c>
      <c r="E145" s="27" t="s">
        <v>4022</v>
      </c>
    </row>
    <row r="146">
      <c r="A146" s="1" t="s">
        <v>172</v>
      </c>
    </row>
    <row r="147">
      <c r="A147" s="1" t="s">
        <v>173</v>
      </c>
      <c r="E147" s="27" t="s">
        <v>167</v>
      </c>
    </row>
    <row r="148" ht="25.5">
      <c r="A148" s="1" t="s">
        <v>165</v>
      </c>
      <c r="B148" s="1">
        <v>31</v>
      </c>
      <c r="C148" s="26" t="s">
        <v>4023</v>
      </c>
      <c r="D148" t="s">
        <v>167</v>
      </c>
      <c r="E148" s="27" t="s">
        <v>4024</v>
      </c>
      <c r="F148" s="28" t="s">
        <v>192</v>
      </c>
      <c r="G148" s="29">
        <v>183.5</v>
      </c>
      <c r="H148" s="28">
        <v>0.29221000000000003</v>
      </c>
      <c r="I148" s="30">
        <f>ROUND(G148*H148,P4)</f>
        <v>0</v>
      </c>
      <c r="L148" s="31">
        <v>0</v>
      </c>
      <c r="M148" s="24">
        <f>ROUND(G148*L148,P4)</f>
        <v>0</v>
      </c>
      <c r="N148" s="25" t="s">
        <v>185</v>
      </c>
      <c r="O148" s="32">
        <f>M148*AA148</f>
        <v>0</v>
      </c>
      <c r="P148" s="1">
        <v>3</v>
      </c>
      <c r="AA148" s="1">
        <f>IF(P148=1,$O$3,IF(P148=2,$O$4,$O$5))</f>
        <v>0</v>
      </c>
    </row>
    <row r="149" ht="25.5">
      <c r="A149" s="1" t="s">
        <v>171</v>
      </c>
      <c r="E149" s="27" t="s">
        <v>4024</v>
      </c>
    </row>
    <row r="150">
      <c r="A150" s="1" t="s">
        <v>172</v>
      </c>
    </row>
    <row r="151">
      <c r="A151" s="1" t="s">
        <v>173</v>
      </c>
      <c r="E151" s="27" t="s">
        <v>167</v>
      </c>
    </row>
    <row r="152">
      <c r="A152" s="1" t="s">
        <v>165</v>
      </c>
      <c r="B152" s="1">
        <v>37</v>
      </c>
      <c r="C152" s="26" t="s">
        <v>4025</v>
      </c>
      <c r="D152" t="s">
        <v>167</v>
      </c>
      <c r="E152" s="27" t="s">
        <v>4026</v>
      </c>
      <c r="F152" s="28" t="s">
        <v>201</v>
      </c>
      <c r="G152" s="29">
        <v>12</v>
      </c>
      <c r="H152" s="28">
        <v>0</v>
      </c>
      <c r="I152" s="30">
        <f>ROUND(G152*H152,P4)</f>
        <v>0</v>
      </c>
      <c r="L152" s="31">
        <v>0</v>
      </c>
      <c r="M152" s="24">
        <f>ROUND(G152*L152,P4)</f>
        <v>0</v>
      </c>
      <c r="N152" s="25" t="s">
        <v>185</v>
      </c>
      <c r="O152" s="32">
        <f>M152*AA152</f>
        <v>0</v>
      </c>
      <c r="P152" s="1">
        <v>3</v>
      </c>
      <c r="AA152" s="1">
        <f>IF(P152=1,$O$3,IF(P152=2,$O$4,$O$5))</f>
        <v>0</v>
      </c>
    </row>
    <row r="153">
      <c r="A153" s="1" t="s">
        <v>171</v>
      </c>
      <c r="E153" s="27" t="s">
        <v>4026</v>
      </c>
    </row>
    <row r="154">
      <c r="A154" s="1" t="s">
        <v>172</v>
      </c>
    </row>
    <row r="155">
      <c r="A155" s="1" t="s">
        <v>173</v>
      </c>
      <c r="E155" s="27" t="s">
        <v>167</v>
      </c>
    </row>
    <row r="156" ht="25.5">
      <c r="A156" s="1" t="s">
        <v>165</v>
      </c>
      <c r="B156" s="1">
        <v>33</v>
      </c>
      <c r="C156" s="26" t="s">
        <v>4027</v>
      </c>
      <c r="D156" t="s">
        <v>167</v>
      </c>
      <c r="E156" s="27" t="s">
        <v>4028</v>
      </c>
      <c r="F156" s="28" t="s">
        <v>201</v>
      </c>
      <c r="G156" s="29">
        <v>18</v>
      </c>
      <c r="H156" s="28">
        <v>0</v>
      </c>
      <c r="I156" s="30">
        <f>ROUND(G156*H156,P4)</f>
        <v>0</v>
      </c>
      <c r="L156" s="31">
        <v>0</v>
      </c>
      <c r="M156" s="24">
        <f>ROUND(G156*L156,P4)</f>
        <v>0</v>
      </c>
      <c r="N156" s="25" t="s">
        <v>185</v>
      </c>
      <c r="O156" s="32">
        <f>M156*AA156</f>
        <v>0</v>
      </c>
      <c r="P156" s="1">
        <v>3</v>
      </c>
      <c r="AA156" s="1">
        <f>IF(P156=1,$O$3,IF(P156=2,$O$4,$O$5))</f>
        <v>0</v>
      </c>
    </row>
    <row r="157" ht="25.5">
      <c r="A157" s="1" t="s">
        <v>171</v>
      </c>
      <c r="E157" s="27" t="s">
        <v>4028</v>
      </c>
    </row>
    <row r="158">
      <c r="A158" s="1" t="s">
        <v>172</v>
      </c>
    </row>
    <row r="159">
      <c r="A159" s="1" t="s">
        <v>173</v>
      </c>
      <c r="E159" s="27" t="s">
        <v>167</v>
      </c>
    </row>
    <row r="160" ht="25.5">
      <c r="A160" s="1" t="s">
        <v>165</v>
      </c>
      <c r="B160" s="1">
        <v>35</v>
      </c>
      <c r="C160" s="26" t="s">
        <v>4029</v>
      </c>
      <c r="D160" t="s">
        <v>167</v>
      </c>
      <c r="E160" s="27" t="s">
        <v>4030</v>
      </c>
      <c r="F160" s="28" t="s">
        <v>201</v>
      </c>
      <c r="G160" s="29">
        <v>12</v>
      </c>
      <c r="H160" s="28">
        <v>0</v>
      </c>
      <c r="I160" s="30">
        <f>ROUND(G160*H160,P4)</f>
        <v>0</v>
      </c>
      <c r="L160" s="31">
        <v>0</v>
      </c>
      <c r="M160" s="24">
        <f>ROUND(G160*L160,P4)</f>
        <v>0</v>
      </c>
      <c r="N160" s="25" t="s">
        <v>185</v>
      </c>
      <c r="O160" s="32">
        <f>M160*AA160</f>
        <v>0</v>
      </c>
      <c r="P160" s="1">
        <v>3</v>
      </c>
      <c r="AA160" s="1">
        <f>IF(P160=1,$O$3,IF(P160=2,$O$4,$O$5))</f>
        <v>0</v>
      </c>
    </row>
    <row r="161" ht="25.5">
      <c r="A161" s="1" t="s">
        <v>171</v>
      </c>
      <c r="E161" s="27" t="s">
        <v>4030</v>
      </c>
    </row>
    <row r="162">
      <c r="A162" s="1" t="s">
        <v>172</v>
      </c>
    </row>
    <row r="163">
      <c r="A163" s="1" t="s">
        <v>173</v>
      </c>
      <c r="E163" s="27" t="s">
        <v>167</v>
      </c>
    </row>
    <row r="164">
      <c r="A164" s="1" t="s">
        <v>162</v>
      </c>
      <c r="C164" s="22" t="s">
        <v>1383</v>
      </c>
      <c r="E164" s="23" t="s">
        <v>1384</v>
      </c>
      <c r="L164" s="24">
        <f>SUMIFS(L165:L188,A165:A188,"P")</f>
        <v>0</v>
      </c>
      <c r="M164" s="24">
        <f>SUMIFS(M165:M188,A165:A188,"P")</f>
        <v>0</v>
      </c>
      <c r="N164" s="25"/>
    </row>
    <row r="165" ht="25.5">
      <c r="A165" s="1" t="s">
        <v>165</v>
      </c>
      <c r="B165" s="1">
        <v>39</v>
      </c>
      <c r="C165" s="26" t="s">
        <v>4031</v>
      </c>
      <c r="D165" t="s">
        <v>167</v>
      </c>
      <c r="E165" s="27" t="s">
        <v>4032</v>
      </c>
      <c r="F165" s="28" t="s">
        <v>432</v>
      </c>
      <c r="G165" s="29">
        <v>1957.6600000000001</v>
      </c>
      <c r="H165" s="28">
        <v>0</v>
      </c>
      <c r="I165" s="30">
        <f>ROUND(G165*H165,P4)</f>
        <v>0</v>
      </c>
      <c r="L165" s="31">
        <v>0</v>
      </c>
      <c r="M165" s="24">
        <f>ROUND(G165*L165,P4)</f>
        <v>0</v>
      </c>
      <c r="N165" s="25" t="s">
        <v>185</v>
      </c>
      <c r="O165" s="32">
        <f>M165*AA165</f>
        <v>0</v>
      </c>
      <c r="P165" s="1">
        <v>3</v>
      </c>
      <c r="AA165" s="1">
        <f>IF(P165=1,$O$3,IF(P165=2,$O$4,$O$5))</f>
        <v>0</v>
      </c>
    </row>
    <row r="166" ht="25.5">
      <c r="A166" s="1" t="s">
        <v>171</v>
      </c>
      <c r="E166" s="27" t="s">
        <v>4032</v>
      </c>
    </row>
    <row r="167">
      <c r="A167" s="1" t="s">
        <v>172</v>
      </c>
    </row>
    <row r="168">
      <c r="A168" s="1" t="s">
        <v>173</v>
      </c>
      <c r="E168" s="27" t="s">
        <v>167</v>
      </c>
    </row>
    <row r="169" ht="25.5">
      <c r="A169" s="1" t="s">
        <v>165</v>
      </c>
      <c r="B169" s="1">
        <v>40</v>
      </c>
      <c r="C169" s="26" t="s">
        <v>4033</v>
      </c>
      <c r="D169" t="s">
        <v>167</v>
      </c>
      <c r="E169" s="27" t="s">
        <v>4034</v>
      </c>
      <c r="F169" s="28" t="s">
        <v>432</v>
      </c>
      <c r="G169" s="29">
        <v>11745.959999999999</v>
      </c>
      <c r="H169" s="28">
        <v>0</v>
      </c>
      <c r="I169" s="30">
        <f>ROUND(G169*H169,P4)</f>
        <v>0</v>
      </c>
      <c r="L169" s="31">
        <v>0</v>
      </c>
      <c r="M169" s="24">
        <f>ROUND(G169*L169,P4)</f>
        <v>0</v>
      </c>
      <c r="N169" s="25" t="s">
        <v>185</v>
      </c>
      <c r="O169" s="32">
        <f>M169*AA169</f>
        <v>0</v>
      </c>
      <c r="P169" s="1">
        <v>3</v>
      </c>
      <c r="AA169" s="1">
        <f>IF(P169=1,$O$3,IF(P169=2,$O$4,$O$5))</f>
        <v>0</v>
      </c>
    </row>
    <row r="170" ht="25.5">
      <c r="A170" s="1" t="s">
        <v>171</v>
      </c>
      <c r="E170" s="27" t="s">
        <v>4034</v>
      </c>
    </row>
    <row r="171">
      <c r="A171" s="1" t="s">
        <v>172</v>
      </c>
    </row>
    <row r="172">
      <c r="A172" s="1" t="s">
        <v>173</v>
      </c>
      <c r="E172" s="27" t="s">
        <v>167</v>
      </c>
    </row>
    <row r="173" ht="25.5">
      <c r="A173" s="1" t="s">
        <v>165</v>
      </c>
      <c r="B173" s="1">
        <v>41</v>
      </c>
      <c r="C173" s="26" t="s">
        <v>4035</v>
      </c>
      <c r="D173" t="s">
        <v>167</v>
      </c>
      <c r="E173" s="27" t="s">
        <v>3608</v>
      </c>
      <c r="F173" s="28" t="s">
        <v>432</v>
      </c>
      <c r="G173" s="29">
        <v>500</v>
      </c>
      <c r="H173" s="28">
        <v>0</v>
      </c>
      <c r="I173" s="30">
        <f>ROUND(G173*H173,P4)</f>
        <v>0</v>
      </c>
      <c r="L173" s="31">
        <v>0</v>
      </c>
      <c r="M173" s="24">
        <f>ROUND(G173*L173,P4)</f>
        <v>0</v>
      </c>
      <c r="N173" s="25" t="s">
        <v>185</v>
      </c>
      <c r="O173" s="32">
        <f>M173*AA173</f>
        <v>0</v>
      </c>
      <c r="P173" s="1">
        <v>3</v>
      </c>
      <c r="AA173" s="1">
        <f>IF(P173=1,$O$3,IF(P173=2,$O$4,$O$5))</f>
        <v>0</v>
      </c>
    </row>
    <row r="174" ht="25.5">
      <c r="A174" s="1" t="s">
        <v>171</v>
      </c>
      <c r="E174" s="27" t="s">
        <v>3608</v>
      </c>
    </row>
    <row r="175">
      <c r="A175" s="1" t="s">
        <v>172</v>
      </c>
    </row>
    <row r="176">
      <c r="A176" s="1" t="s">
        <v>173</v>
      </c>
      <c r="E176" s="27" t="s">
        <v>167</v>
      </c>
    </row>
    <row r="177" ht="25.5">
      <c r="A177" s="1" t="s">
        <v>165</v>
      </c>
      <c r="B177" s="1">
        <v>42</v>
      </c>
      <c r="C177" s="26" t="s">
        <v>4036</v>
      </c>
      <c r="D177" t="s">
        <v>4037</v>
      </c>
      <c r="E177" s="27" t="s">
        <v>4038</v>
      </c>
      <c r="F177" s="28" t="s">
        <v>432</v>
      </c>
      <c r="G177" s="29">
        <v>29.16</v>
      </c>
      <c r="H177" s="28">
        <v>0</v>
      </c>
      <c r="I177" s="30">
        <f>ROUND(G177*H177,P4)</f>
        <v>0</v>
      </c>
      <c r="L177" s="31">
        <v>0</v>
      </c>
      <c r="M177" s="24">
        <f>ROUND(G177*L177,P4)</f>
        <v>0</v>
      </c>
      <c r="N177" s="25" t="s">
        <v>185</v>
      </c>
      <c r="O177" s="32">
        <f>M177*AA177</f>
        <v>0</v>
      </c>
      <c r="P177" s="1">
        <v>3</v>
      </c>
      <c r="AA177" s="1">
        <f>IF(P177=1,$O$3,IF(P177=2,$O$4,$O$5))</f>
        <v>0</v>
      </c>
    </row>
    <row r="178" ht="25.5">
      <c r="A178" s="1" t="s">
        <v>171</v>
      </c>
      <c r="E178" s="27" t="s">
        <v>4039</v>
      </c>
    </row>
    <row r="179">
      <c r="A179" s="1" t="s">
        <v>172</v>
      </c>
    </row>
    <row r="180">
      <c r="A180" s="1" t="s">
        <v>173</v>
      </c>
      <c r="E180" s="27" t="s">
        <v>167</v>
      </c>
    </row>
    <row r="181" ht="25.5">
      <c r="A181" s="1" t="s">
        <v>165</v>
      </c>
      <c r="B181" s="1">
        <v>43</v>
      </c>
      <c r="C181" s="26" t="s">
        <v>4040</v>
      </c>
      <c r="D181" t="s">
        <v>4041</v>
      </c>
      <c r="E181" s="27" t="s">
        <v>3974</v>
      </c>
      <c r="F181" s="28" t="s">
        <v>432</v>
      </c>
      <c r="G181" s="29">
        <v>822.5</v>
      </c>
      <c r="H181" s="28">
        <v>0</v>
      </c>
      <c r="I181" s="30">
        <f>ROUND(G181*H181,P4)</f>
        <v>0</v>
      </c>
      <c r="L181" s="31">
        <v>0</v>
      </c>
      <c r="M181" s="24">
        <f>ROUND(G181*L181,P4)</f>
        <v>0</v>
      </c>
      <c r="N181" s="25" t="s">
        <v>185</v>
      </c>
      <c r="O181" s="32">
        <f>M181*AA181</f>
        <v>0</v>
      </c>
      <c r="P181" s="1">
        <v>3</v>
      </c>
      <c r="AA181" s="1">
        <f>IF(P181=1,$O$3,IF(P181=2,$O$4,$O$5))</f>
        <v>0</v>
      </c>
    </row>
    <row r="182" ht="25.5">
      <c r="A182" s="1" t="s">
        <v>171</v>
      </c>
      <c r="E182" s="27" t="s">
        <v>3975</v>
      </c>
    </row>
    <row r="183">
      <c r="A183" s="1" t="s">
        <v>172</v>
      </c>
    </row>
    <row r="184">
      <c r="A184" s="1" t="s">
        <v>173</v>
      </c>
      <c r="E184" s="27" t="s">
        <v>167</v>
      </c>
    </row>
    <row r="185" ht="38.25">
      <c r="A185" s="1" t="s">
        <v>165</v>
      </c>
      <c r="B185" s="1">
        <v>44</v>
      </c>
      <c r="C185" s="26" t="s">
        <v>4042</v>
      </c>
      <c r="D185" t="s">
        <v>4043</v>
      </c>
      <c r="E185" s="27" t="s">
        <v>4044</v>
      </c>
      <c r="F185" s="28" t="s">
        <v>432</v>
      </c>
      <c r="G185" s="29">
        <v>606</v>
      </c>
      <c r="H185" s="28">
        <v>0</v>
      </c>
      <c r="I185" s="30">
        <f>ROUND(G185*H185,P4)</f>
        <v>0</v>
      </c>
      <c r="L185" s="31">
        <v>0</v>
      </c>
      <c r="M185" s="24">
        <f>ROUND(G185*L185,P4)</f>
        <v>0</v>
      </c>
      <c r="N185" s="25" t="s">
        <v>185</v>
      </c>
      <c r="O185" s="32">
        <f>M185*AA185</f>
        <v>0</v>
      </c>
      <c r="P185" s="1">
        <v>3</v>
      </c>
      <c r="AA185" s="1">
        <f>IF(P185=1,$O$3,IF(P185=2,$O$4,$O$5))</f>
        <v>0</v>
      </c>
    </row>
    <row r="186" ht="25.5">
      <c r="A186" s="1" t="s">
        <v>171</v>
      </c>
      <c r="E186" s="27" t="s">
        <v>4045</v>
      </c>
    </row>
    <row r="187">
      <c r="A187" s="1" t="s">
        <v>172</v>
      </c>
    </row>
    <row r="188">
      <c r="A188" s="1" t="s">
        <v>173</v>
      </c>
      <c r="E188" s="27" t="s">
        <v>167</v>
      </c>
    </row>
  </sheetData>
  <sheetProtection sheet="1" objects="1" scenarios="1" spinCount="100000" saltValue="Ed5E2/zcLyVXuR/FjE+ihM9Dx46GeAtGhbNGgC6yDoYGmKmrukhiKr0bFaQcELoS7sleB0Np1M966kN+TsuSVQ==" hashValue="NaRh0uqbVGD6AO+luJTDxPzWWEj3QAUXjacyXx39MT9914vuttrtLAC90Q4Wm6BeuwcVQuuA++U/rfz329cst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COUNTIFS(L8:L207,"=0",A8:A207,"P")+COUNTIFS(L8:L207,"",A8:A207,"P")+SUM(Q8:Q207)</f>
        <v>0</v>
      </c>
    </row>
    <row r="8">
      <c r="A8" s="1" t="s">
        <v>160</v>
      </c>
      <c r="C8" s="22" t="s">
        <v>4046</v>
      </c>
      <c r="E8" s="23" t="s">
        <v>119</v>
      </c>
      <c r="L8" s="24">
        <f>L9+L14+L111+L140+L145+L202</f>
        <v>0</v>
      </c>
      <c r="M8" s="24">
        <f>M9+M14+M111+M140+M145+M202</f>
        <v>0</v>
      </c>
      <c r="N8" s="25"/>
    </row>
    <row r="9">
      <c r="A9" s="1" t="s">
        <v>162</v>
      </c>
      <c r="C9" s="22" t="s">
        <v>4047</v>
      </c>
      <c r="E9" s="23" t="s">
        <v>4048</v>
      </c>
      <c r="L9" s="24">
        <f>SUMIFS(L10:L13,A10:A13,"P")</f>
        <v>0</v>
      </c>
      <c r="M9" s="24">
        <f>SUMIFS(M10:M13,A10:A13,"P")</f>
        <v>0</v>
      </c>
      <c r="N9" s="25"/>
    </row>
    <row r="10">
      <c r="A10" s="1" t="s">
        <v>165</v>
      </c>
      <c r="B10" s="1">
        <v>1</v>
      </c>
      <c r="C10" s="26" t="s">
        <v>4049</v>
      </c>
      <c r="D10" t="s">
        <v>167</v>
      </c>
      <c r="E10" s="27" t="s">
        <v>4050</v>
      </c>
      <c r="F10" s="28" t="s">
        <v>424</v>
      </c>
      <c r="G10" s="29">
        <v>6</v>
      </c>
      <c r="H10" s="28">
        <v>0</v>
      </c>
      <c r="I10" s="30">
        <f>ROUND(G10*H10,P4)</f>
        <v>0</v>
      </c>
      <c r="L10" s="31">
        <v>0</v>
      </c>
      <c r="M10" s="24">
        <f>ROUND(G10*L10,P4)</f>
        <v>0</v>
      </c>
      <c r="N10" s="25" t="s">
        <v>185</v>
      </c>
      <c r="O10" s="32">
        <f>M10*AA10</f>
        <v>0</v>
      </c>
      <c r="P10" s="1">
        <v>3</v>
      </c>
      <c r="AA10" s="1">
        <f>IF(P10=1,$O$3,IF(P10=2,$O$4,$O$5))</f>
        <v>0</v>
      </c>
    </row>
    <row r="11">
      <c r="A11" s="1" t="s">
        <v>171</v>
      </c>
      <c r="E11" s="27" t="s">
        <v>4050</v>
      </c>
    </row>
    <row r="12">
      <c r="A12" s="1" t="s">
        <v>172</v>
      </c>
    </row>
    <row r="13">
      <c r="A13" s="1" t="s">
        <v>173</v>
      </c>
      <c r="E13" s="27" t="s">
        <v>167</v>
      </c>
    </row>
    <row r="14">
      <c r="A14" s="1" t="s">
        <v>162</v>
      </c>
      <c r="C14" s="22" t="s">
        <v>224</v>
      </c>
      <c r="E14" s="23" t="s">
        <v>225</v>
      </c>
      <c r="L14" s="24">
        <f>SUMIFS(L15:L110,A15:A110,"P")</f>
        <v>0</v>
      </c>
      <c r="M14" s="24">
        <f>SUMIFS(M15:M110,A15:A110,"P")</f>
        <v>0</v>
      </c>
      <c r="N14" s="25"/>
    </row>
    <row r="15">
      <c r="A15" s="1" t="s">
        <v>165</v>
      </c>
      <c r="B15" s="1">
        <v>4</v>
      </c>
      <c r="C15" s="26" t="s">
        <v>166</v>
      </c>
      <c r="D15" t="s">
        <v>167</v>
      </c>
      <c r="E15" s="27" t="s">
        <v>2282</v>
      </c>
      <c r="F15" s="28" t="s">
        <v>201</v>
      </c>
      <c r="G15" s="29">
        <v>8</v>
      </c>
      <c r="H15" s="28">
        <v>0</v>
      </c>
      <c r="I15" s="30">
        <f>ROUND(G15*H15,P4)</f>
        <v>0</v>
      </c>
      <c r="L15" s="31">
        <v>0</v>
      </c>
      <c r="M15" s="24">
        <f>ROUND(G15*L15,P4)</f>
        <v>0</v>
      </c>
      <c r="N15" s="25" t="s">
        <v>170</v>
      </c>
      <c r="O15" s="32">
        <f>M15*AA15</f>
        <v>0</v>
      </c>
      <c r="P15" s="1">
        <v>3</v>
      </c>
      <c r="AA15" s="1">
        <f>IF(P15=1,$O$3,IF(P15=2,$O$4,$O$5))</f>
        <v>0</v>
      </c>
    </row>
    <row r="16">
      <c r="A16" s="1" t="s">
        <v>171</v>
      </c>
      <c r="E16" s="27" t="s">
        <v>2282</v>
      </c>
    </row>
    <row r="17">
      <c r="A17" s="1" t="s">
        <v>172</v>
      </c>
    </row>
    <row r="18">
      <c r="A18" s="1" t="s">
        <v>173</v>
      </c>
      <c r="E18" s="27" t="s">
        <v>167</v>
      </c>
    </row>
    <row r="19">
      <c r="A19" s="1" t="s">
        <v>165</v>
      </c>
      <c r="B19" s="1">
        <v>8</v>
      </c>
      <c r="C19" s="26" t="s">
        <v>386</v>
      </c>
      <c r="D19" t="s">
        <v>167</v>
      </c>
      <c r="E19" s="27" t="s">
        <v>4051</v>
      </c>
      <c r="F19" s="28" t="s">
        <v>192</v>
      </c>
      <c r="G19" s="29">
        <v>55</v>
      </c>
      <c r="H19" s="28">
        <v>0</v>
      </c>
      <c r="I19" s="30">
        <f>ROUND(G19*H19,P4)</f>
        <v>0</v>
      </c>
      <c r="L19" s="31">
        <v>0</v>
      </c>
      <c r="M19" s="24">
        <f>ROUND(G19*L19,P4)</f>
        <v>0</v>
      </c>
      <c r="N19" s="25" t="s">
        <v>170</v>
      </c>
      <c r="O19" s="32">
        <f>M19*AA19</f>
        <v>0</v>
      </c>
      <c r="P19" s="1">
        <v>3</v>
      </c>
      <c r="AA19" s="1">
        <f>IF(P19=1,$O$3,IF(P19=2,$O$4,$O$5))</f>
        <v>0</v>
      </c>
    </row>
    <row r="20">
      <c r="A20" s="1" t="s">
        <v>171</v>
      </c>
      <c r="E20" s="27" t="s">
        <v>4051</v>
      </c>
    </row>
    <row r="21">
      <c r="A21" s="1" t="s">
        <v>172</v>
      </c>
    </row>
    <row r="22">
      <c r="A22" s="1" t="s">
        <v>173</v>
      </c>
      <c r="E22" s="27" t="s">
        <v>167</v>
      </c>
    </row>
    <row r="23">
      <c r="A23" s="1" t="s">
        <v>165</v>
      </c>
      <c r="B23" s="1">
        <v>12</v>
      </c>
      <c r="C23" s="26" t="s">
        <v>2309</v>
      </c>
      <c r="D23" t="s">
        <v>167</v>
      </c>
      <c r="E23" s="27" t="s">
        <v>4052</v>
      </c>
      <c r="F23" s="28" t="s">
        <v>201</v>
      </c>
      <c r="G23" s="29">
        <v>50</v>
      </c>
      <c r="H23" s="28">
        <v>0</v>
      </c>
      <c r="I23" s="30">
        <f>ROUND(G23*H23,P4)</f>
        <v>0</v>
      </c>
      <c r="L23" s="31">
        <v>0</v>
      </c>
      <c r="M23" s="24">
        <f>ROUND(G23*L23,P4)</f>
        <v>0</v>
      </c>
      <c r="N23" s="25" t="s">
        <v>170</v>
      </c>
      <c r="O23" s="32">
        <f>M23*AA23</f>
        <v>0</v>
      </c>
      <c r="P23" s="1">
        <v>3</v>
      </c>
      <c r="AA23" s="1">
        <f>IF(P23=1,$O$3,IF(P23=2,$O$4,$O$5))</f>
        <v>0</v>
      </c>
    </row>
    <row r="24">
      <c r="A24" s="1" t="s">
        <v>171</v>
      </c>
      <c r="E24" s="27" t="s">
        <v>4052</v>
      </c>
    </row>
    <row r="25">
      <c r="A25" s="1" t="s">
        <v>172</v>
      </c>
    </row>
    <row r="26">
      <c r="A26" s="1" t="s">
        <v>173</v>
      </c>
      <c r="E26" s="27" t="s">
        <v>167</v>
      </c>
    </row>
    <row r="27">
      <c r="A27" s="1" t="s">
        <v>165</v>
      </c>
      <c r="B27" s="1">
        <v>11</v>
      </c>
      <c r="C27" s="26" t="s">
        <v>2302</v>
      </c>
      <c r="D27" t="s">
        <v>167</v>
      </c>
      <c r="E27" s="27" t="s">
        <v>4053</v>
      </c>
      <c r="F27" s="28" t="s">
        <v>201</v>
      </c>
      <c r="G27" s="29">
        <v>50</v>
      </c>
      <c r="H27" s="28">
        <v>0</v>
      </c>
      <c r="I27" s="30">
        <f>ROUND(G27*H27,P4)</f>
        <v>0</v>
      </c>
      <c r="L27" s="31">
        <v>0</v>
      </c>
      <c r="M27" s="24">
        <f>ROUND(G27*L27,P4)</f>
        <v>0</v>
      </c>
      <c r="N27" s="25" t="s">
        <v>170</v>
      </c>
      <c r="O27" s="32">
        <f>M27*AA27</f>
        <v>0</v>
      </c>
      <c r="P27" s="1">
        <v>3</v>
      </c>
      <c r="AA27" s="1">
        <f>IF(P27=1,$O$3,IF(P27=2,$O$4,$O$5))</f>
        <v>0</v>
      </c>
    </row>
    <row r="28">
      <c r="A28" s="1" t="s">
        <v>171</v>
      </c>
      <c r="E28" s="27" t="s">
        <v>4053</v>
      </c>
    </row>
    <row r="29">
      <c r="A29" s="1" t="s">
        <v>172</v>
      </c>
    </row>
    <row r="30">
      <c r="A30" s="1" t="s">
        <v>173</v>
      </c>
      <c r="E30" s="27" t="s">
        <v>167</v>
      </c>
    </row>
    <row r="31">
      <c r="A31" s="1" t="s">
        <v>165</v>
      </c>
      <c r="B31" s="1">
        <v>6</v>
      </c>
      <c r="C31" s="26" t="s">
        <v>388</v>
      </c>
      <c r="D31" t="s">
        <v>167</v>
      </c>
      <c r="E31" s="27" t="s">
        <v>4054</v>
      </c>
      <c r="F31" s="28" t="s">
        <v>192</v>
      </c>
      <c r="G31" s="29">
        <v>35</v>
      </c>
      <c r="H31" s="28">
        <v>0</v>
      </c>
      <c r="I31" s="30">
        <f>ROUND(G31*H31,P4)</f>
        <v>0</v>
      </c>
      <c r="L31" s="31">
        <v>0</v>
      </c>
      <c r="M31" s="24">
        <f>ROUND(G31*L31,P4)</f>
        <v>0</v>
      </c>
      <c r="N31" s="25" t="s">
        <v>170</v>
      </c>
      <c r="O31" s="32">
        <f>M31*AA31</f>
        <v>0</v>
      </c>
      <c r="P31" s="1">
        <v>3</v>
      </c>
      <c r="AA31" s="1">
        <f>IF(P31=1,$O$3,IF(P31=2,$O$4,$O$5))</f>
        <v>0</v>
      </c>
    </row>
    <row r="32">
      <c r="A32" s="1" t="s">
        <v>171</v>
      </c>
      <c r="E32" s="27" t="s">
        <v>4054</v>
      </c>
    </row>
    <row r="33">
      <c r="A33" s="1" t="s">
        <v>172</v>
      </c>
    </row>
    <row r="34">
      <c r="A34" s="1" t="s">
        <v>173</v>
      </c>
      <c r="E34" s="27" t="s">
        <v>167</v>
      </c>
    </row>
    <row r="35">
      <c r="A35" s="1" t="s">
        <v>165</v>
      </c>
      <c r="B35" s="1">
        <v>15</v>
      </c>
      <c r="C35" s="26" t="s">
        <v>409</v>
      </c>
      <c r="D35" t="s">
        <v>167</v>
      </c>
      <c r="E35" s="27" t="s">
        <v>4055</v>
      </c>
      <c r="F35" s="28" t="s">
        <v>192</v>
      </c>
      <c r="G35" s="29">
        <v>8</v>
      </c>
      <c r="H35" s="28">
        <v>0</v>
      </c>
      <c r="I35" s="30">
        <f>ROUND(G35*H35,P4)</f>
        <v>0</v>
      </c>
      <c r="L35" s="31">
        <v>0</v>
      </c>
      <c r="M35" s="24">
        <f>ROUND(G35*L35,P4)</f>
        <v>0</v>
      </c>
      <c r="N35" s="25" t="s">
        <v>170</v>
      </c>
      <c r="O35" s="32">
        <f>M35*AA35</f>
        <v>0</v>
      </c>
      <c r="P35" s="1">
        <v>3</v>
      </c>
      <c r="AA35" s="1">
        <f>IF(P35=1,$O$3,IF(P35=2,$O$4,$O$5))</f>
        <v>0</v>
      </c>
    </row>
    <row r="36">
      <c r="A36" s="1" t="s">
        <v>171</v>
      </c>
      <c r="E36" s="27" t="s">
        <v>4055</v>
      </c>
    </row>
    <row r="37">
      <c r="A37" s="1" t="s">
        <v>172</v>
      </c>
    </row>
    <row r="38">
      <c r="A38" s="1" t="s">
        <v>173</v>
      </c>
      <c r="E38" s="27" t="s">
        <v>167</v>
      </c>
    </row>
    <row r="39">
      <c r="A39" s="1" t="s">
        <v>165</v>
      </c>
      <c r="B39" s="1">
        <v>16</v>
      </c>
      <c r="C39" s="26" t="s">
        <v>411</v>
      </c>
      <c r="D39" t="s">
        <v>167</v>
      </c>
      <c r="E39" s="27" t="s">
        <v>4056</v>
      </c>
      <c r="F39" s="28" t="s">
        <v>192</v>
      </c>
      <c r="G39" s="29">
        <v>8</v>
      </c>
      <c r="H39" s="28">
        <v>0</v>
      </c>
      <c r="I39" s="30">
        <f>ROUND(G39*H39,P4)</f>
        <v>0</v>
      </c>
      <c r="L39" s="31">
        <v>0</v>
      </c>
      <c r="M39" s="24">
        <f>ROUND(G39*L39,P4)</f>
        <v>0</v>
      </c>
      <c r="N39" s="25" t="s">
        <v>170</v>
      </c>
      <c r="O39" s="32">
        <f>M39*AA39</f>
        <v>0</v>
      </c>
      <c r="P39" s="1">
        <v>3</v>
      </c>
      <c r="AA39" s="1">
        <f>IF(P39=1,$O$3,IF(P39=2,$O$4,$O$5))</f>
        <v>0</v>
      </c>
    </row>
    <row r="40">
      <c r="A40" s="1" t="s">
        <v>171</v>
      </c>
      <c r="E40" s="27" t="s">
        <v>4056</v>
      </c>
    </row>
    <row r="41">
      <c r="A41" s="1" t="s">
        <v>172</v>
      </c>
    </row>
    <row r="42">
      <c r="A42" s="1" t="s">
        <v>173</v>
      </c>
      <c r="E42" s="27" t="s">
        <v>167</v>
      </c>
    </row>
    <row r="43">
      <c r="A43" s="1" t="s">
        <v>165</v>
      </c>
      <c r="B43" s="1">
        <v>18</v>
      </c>
      <c r="C43" s="26" t="s">
        <v>413</v>
      </c>
      <c r="D43" t="s">
        <v>167</v>
      </c>
      <c r="E43" s="27" t="s">
        <v>4057</v>
      </c>
      <c r="F43" s="28" t="s">
        <v>201</v>
      </c>
      <c r="G43" s="29">
        <v>4</v>
      </c>
      <c r="H43" s="28">
        <v>0</v>
      </c>
      <c r="I43" s="30">
        <f>ROUND(G43*H43,P4)</f>
        <v>0</v>
      </c>
      <c r="L43" s="31">
        <v>0</v>
      </c>
      <c r="M43" s="24">
        <f>ROUND(G43*L43,P4)</f>
        <v>0</v>
      </c>
      <c r="N43" s="25" t="s">
        <v>170</v>
      </c>
      <c r="O43" s="32">
        <f>M43*AA43</f>
        <v>0</v>
      </c>
      <c r="P43" s="1">
        <v>3</v>
      </c>
      <c r="AA43" s="1">
        <f>IF(P43=1,$O$3,IF(P43=2,$O$4,$O$5))</f>
        <v>0</v>
      </c>
    </row>
    <row r="44">
      <c r="A44" s="1" t="s">
        <v>171</v>
      </c>
      <c r="E44" s="27" t="s">
        <v>4057</v>
      </c>
    </row>
    <row r="45">
      <c r="A45" s="1" t="s">
        <v>172</v>
      </c>
    </row>
    <row r="46">
      <c r="A46" s="1" t="s">
        <v>173</v>
      </c>
      <c r="E46" s="27" t="s">
        <v>167</v>
      </c>
    </row>
    <row r="47">
      <c r="A47" s="1" t="s">
        <v>165</v>
      </c>
      <c r="B47" s="1">
        <v>17</v>
      </c>
      <c r="C47" s="26" t="s">
        <v>3706</v>
      </c>
      <c r="D47" t="s">
        <v>167</v>
      </c>
      <c r="E47" s="27" t="s">
        <v>4058</v>
      </c>
      <c r="F47" s="28" t="s">
        <v>1485</v>
      </c>
      <c r="G47" s="29">
        <v>4</v>
      </c>
      <c r="H47" s="28">
        <v>0</v>
      </c>
      <c r="I47" s="30">
        <f>ROUND(G47*H47,P4)</f>
        <v>0</v>
      </c>
      <c r="L47" s="31">
        <v>0</v>
      </c>
      <c r="M47" s="24">
        <f>ROUND(G47*L47,P4)</f>
        <v>0</v>
      </c>
      <c r="N47" s="25" t="s">
        <v>170</v>
      </c>
      <c r="O47" s="32">
        <f>M47*AA47</f>
        <v>0</v>
      </c>
      <c r="P47" s="1">
        <v>3</v>
      </c>
      <c r="AA47" s="1">
        <f>IF(P47=1,$O$3,IF(P47=2,$O$4,$O$5))</f>
        <v>0</v>
      </c>
    </row>
    <row r="48">
      <c r="A48" s="1" t="s">
        <v>171</v>
      </c>
      <c r="E48" s="27" t="s">
        <v>4058</v>
      </c>
    </row>
    <row r="49">
      <c r="A49" s="1" t="s">
        <v>172</v>
      </c>
    </row>
    <row r="50">
      <c r="A50" s="1" t="s">
        <v>173</v>
      </c>
      <c r="E50" s="27" t="s">
        <v>167</v>
      </c>
    </row>
    <row r="51">
      <c r="A51" s="1" t="s">
        <v>165</v>
      </c>
      <c r="B51" s="1">
        <v>23</v>
      </c>
      <c r="C51" s="26" t="s">
        <v>3709</v>
      </c>
      <c r="D51" t="s">
        <v>167</v>
      </c>
      <c r="E51" s="27" t="s">
        <v>327</v>
      </c>
      <c r="F51" s="28" t="s">
        <v>328</v>
      </c>
      <c r="G51" s="29">
        <v>1</v>
      </c>
      <c r="H51" s="28">
        <v>0</v>
      </c>
      <c r="I51" s="30">
        <f>ROUND(G51*H51,P4)</f>
        <v>0</v>
      </c>
      <c r="L51" s="31">
        <v>0</v>
      </c>
      <c r="M51" s="24">
        <f>ROUND(G51*L51,P4)</f>
        <v>0</v>
      </c>
      <c r="N51" s="25" t="s">
        <v>170</v>
      </c>
      <c r="O51" s="32">
        <f>M51*AA51</f>
        <v>0</v>
      </c>
      <c r="P51" s="1">
        <v>3</v>
      </c>
      <c r="AA51" s="1">
        <f>IF(P51=1,$O$3,IF(P51=2,$O$4,$O$5))</f>
        <v>0</v>
      </c>
    </row>
    <row r="52">
      <c r="A52" s="1" t="s">
        <v>171</v>
      </c>
      <c r="E52" s="27" t="s">
        <v>327</v>
      </c>
    </row>
    <row r="53">
      <c r="A53" s="1" t="s">
        <v>172</v>
      </c>
    </row>
    <row r="54">
      <c r="A54" s="1" t="s">
        <v>173</v>
      </c>
      <c r="E54" s="27" t="s">
        <v>167</v>
      </c>
    </row>
    <row r="55">
      <c r="A55" s="1" t="s">
        <v>165</v>
      </c>
      <c r="B55" s="1">
        <v>14</v>
      </c>
      <c r="C55" s="26" t="s">
        <v>231</v>
      </c>
      <c r="D55" t="s">
        <v>167</v>
      </c>
      <c r="E55" s="27" t="s">
        <v>4059</v>
      </c>
      <c r="F55" s="28" t="s">
        <v>201</v>
      </c>
      <c r="G55" s="29">
        <v>30</v>
      </c>
      <c r="H55" s="28">
        <v>0</v>
      </c>
      <c r="I55" s="30">
        <f>ROUND(G55*H55,P4)</f>
        <v>0</v>
      </c>
      <c r="L55" s="31">
        <v>0</v>
      </c>
      <c r="M55" s="24">
        <f>ROUND(G55*L55,P4)</f>
        <v>0</v>
      </c>
      <c r="N55" s="25" t="s">
        <v>185</v>
      </c>
      <c r="O55" s="32">
        <f>M55*AA55</f>
        <v>0</v>
      </c>
      <c r="P55" s="1">
        <v>3</v>
      </c>
      <c r="AA55" s="1">
        <f>IF(P55=1,$O$3,IF(P55=2,$O$4,$O$5))</f>
        <v>0</v>
      </c>
    </row>
    <row r="56">
      <c r="A56" s="1" t="s">
        <v>171</v>
      </c>
      <c r="E56" s="27" t="s">
        <v>4059</v>
      </c>
    </row>
    <row r="57">
      <c r="A57" s="1" t="s">
        <v>172</v>
      </c>
    </row>
    <row r="58">
      <c r="A58" s="1" t="s">
        <v>173</v>
      </c>
      <c r="E58" s="27" t="s">
        <v>167</v>
      </c>
    </row>
    <row r="59">
      <c r="A59" s="1" t="s">
        <v>165</v>
      </c>
      <c r="B59" s="1">
        <v>24</v>
      </c>
      <c r="C59" s="26" t="s">
        <v>3725</v>
      </c>
      <c r="D59" t="s">
        <v>167</v>
      </c>
      <c r="E59" s="27" t="s">
        <v>1848</v>
      </c>
      <c r="F59" s="28" t="s">
        <v>424</v>
      </c>
      <c r="G59" s="29">
        <v>10</v>
      </c>
      <c r="H59" s="28">
        <v>0</v>
      </c>
      <c r="I59" s="30">
        <f>ROUND(G59*H59,P4)</f>
        <v>0</v>
      </c>
      <c r="L59" s="31">
        <v>0</v>
      </c>
      <c r="M59" s="24">
        <f>ROUND(G59*L59,P4)</f>
        <v>0</v>
      </c>
      <c r="N59" s="25" t="s">
        <v>170</v>
      </c>
      <c r="O59" s="32">
        <f>M59*AA59</f>
        <v>0</v>
      </c>
      <c r="P59" s="1">
        <v>3</v>
      </c>
      <c r="AA59" s="1">
        <f>IF(P59=1,$O$3,IF(P59=2,$O$4,$O$5))</f>
        <v>0</v>
      </c>
    </row>
    <row r="60">
      <c r="A60" s="1" t="s">
        <v>171</v>
      </c>
      <c r="E60" s="27" t="s">
        <v>1848</v>
      </c>
    </row>
    <row r="61">
      <c r="A61" s="1" t="s">
        <v>172</v>
      </c>
    </row>
    <row r="62">
      <c r="A62" s="1" t="s">
        <v>173</v>
      </c>
      <c r="E62" s="27" t="s">
        <v>167</v>
      </c>
    </row>
    <row r="63">
      <c r="A63" s="1" t="s">
        <v>165</v>
      </c>
      <c r="B63" s="1">
        <v>25</v>
      </c>
      <c r="C63" s="26" t="s">
        <v>3728</v>
      </c>
      <c r="D63" t="s">
        <v>167</v>
      </c>
      <c r="E63" s="27" t="s">
        <v>4060</v>
      </c>
      <c r="F63" s="28" t="s">
        <v>3157</v>
      </c>
      <c r="G63" s="29">
        <v>40</v>
      </c>
      <c r="H63" s="28">
        <v>0</v>
      </c>
      <c r="I63" s="30">
        <f>ROUND(G63*H63,P4)</f>
        <v>0</v>
      </c>
      <c r="L63" s="31">
        <v>0</v>
      </c>
      <c r="M63" s="24">
        <f>ROUND(G63*L63,P4)</f>
        <v>0</v>
      </c>
      <c r="N63" s="25" t="s">
        <v>170</v>
      </c>
      <c r="O63" s="32">
        <f>M63*AA63</f>
        <v>0</v>
      </c>
      <c r="P63" s="1">
        <v>3</v>
      </c>
      <c r="AA63" s="1">
        <f>IF(P63=1,$O$3,IF(P63=2,$O$4,$O$5))</f>
        <v>0</v>
      </c>
    </row>
    <row r="64">
      <c r="A64" s="1" t="s">
        <v>171</v>
      </c>
      <c r="E64" s="27" t="s">
        <v>4060</v>
      </c>
    </row>
    <row r="65">
      <c r="A65" s="1" t="s">
        <v>172</v>
      </c>
    </row>
    <row r="66">
      <c r="A66" s="1" t="s">
        <v>173</v>
      </c>
      <c r="E66" s="27" t="s">
        <v>167</v>
      </c>
    </row>
    <row r="67" ht="25.5">
      <c r="A67" s="1" t="s">
        <v>165</v>
      </c>
      <c r="B67" s="1">
        <v>2</v>
      </c>
      <c r="C67" s="26" t="s">
        <v>3008</v>
      </c>
      <c r="D67" t="s">
        <v>167</v>
      </c>
      <c r="E67" s="27" t="s">
        <v>4061</v>
      </c>
      <c r="F67" s="28" t="s">
        <v>192</v>
      </c>
      <c r="G67" s="29">
        <v>145</v>
      </c>
      <c r="H67" s="28">
        <v>0</v>
      </c>
      <c r="I67" s="30">
        <f>ROUND(G67*H67,P4)</f>
        <v>0</v>
      </c>
      <c r="L67" s="31">
        <v>0</v>
      </c>
      <c r="M67" s="24">
        <f>ROUND(G67*L67,P4)</f>
        <v>0</v>
      </c>
      <c r="N67" s="25" t="s">
        <v>185</v>
      </c>
      <c r="O67" s="32">
        <f>M67*AA67</f>
        <v>0</v>
      </c>
      <c r="P67" s="1">
        <v>3</v>
      </c>
      <c r="AA67" s="1">
        <f>IF(P67=1,$O$3,IF(P67=2,$O$4,$O$5))</f>
        <v>0</v>
      </c>
    </row>
    <row r="68" ht="25.5">
      <c r="A68" s="1" t="s">
        <v>171</v>
      </c>
      <c r="E68" s="27" t="s">
        <v>4061</v>
      </c>
    </row>
    <row r="69">
      <c r="A69" s="1" t="s">
        <v>172</v>
      </c>
    </row>
    <row r="70">
      <c r="A70" s="1" t="s">
        <v>173</v>
      </c>
      <c r="E70" s="27" t="s">
        <v>167</v>
      </c>
    </row>
    <row r="71">
      <c r="A71" s="1" t="s">
        <v>165</v>
      </c>
      <c r="B71" s="1">
        <v>13</v>
      </c>
      <c r="C71" s="26" t="s">
        <v>239</v>
      </c>
      <c r="D71" t="s">
        <v>167</v>
      </c>
      <c r="E71" s="27" t="s">
        <v>240</v>
      </c>
      <c r="F71" s="28" t="s">
        <v>201</v>
      </c>
      <c r="G71" s="29">
        <v>30</v>
      </c>
      <c r="H71" s="28">
        <v>6.9999999999999994E-05</v>
      </c>
      <c r="I71" s="30">
        <f>ROUND(G71*H71,P4)</f>
        <v>0</v>
      </c>
      <c r="L71" s="31">
        <v>0</v>
      </c>
      <c r="M71" s="24">
        <f>ROUND(G71*L71,P4)</f>
        <v>0</v>
      </c>
      <c r="N71" s="25" t="s">
        <v>185</v>
      </c>
      <c r="O71" s="32">
        <f>M71*AA71</f>
        <v>0</v>
      </c>
      <c r="P71" s="1">
        <v>3</v>
      </c>
      <c r="AA71" s="1">
        <f>IF(P71=1,$O$3,IF(P71=2,$O$4,$O$5))</f>
        <v>0</v>
      </c>
    </row>
    <row r="72">
      <c r="A72" s="1" t="s">
        <v>171</v>
      </c>
      <c r="E72" s="27" t="s">
        <v>240</v>
      </c>
    </row>
    <row r="73">
      <c r="A73" s="1" t="s">
        <v>172</v>
      </c>
    </row>
    <row r="74">
      <c r="A74" s="1" t="s">
        <v>173</v>
      </c>
      <c r="E74" s="27" t="s">
        <v>167</v>
      </c>
    </row>
    <row r="75" ht="25.5">
      <c r="A75" s="1" t="s">
        <v>165</v>
      </c>
      <c r="B75" s="1">
        <v>21</v>
      </c>
      <c r="C75" s="26" t="s">
        <v>1915</v>
      </c>
      <c r="D75" t="s">
        <v>167</v>
      </c>
      <c r="E75" s="27" t="s">
        <v>1916</v>
      </c>
      <c r="F75" s="28" t="s">
        <v>424</v>
      </c>
      <c r="G75" s="29">
        <v>10</v>
      </c>
      <c r="H75" s="28">
        <v>0</v>
      </c>
      <c r="I75" s="30">
        <f>ROUND(G75*H75,P4)</f>
        <v>0</v>
      </c>
      <c r="L75" s="31">
        <v>0</v>
      </c>
      <c r="M75" s="24">
        <f>ROUND(G75*L75,P4)</f>
        <v>0</v>
      </c>
      <c r="N75" s="25" t="s">
        <v>185</v>
      </c>
      <c r="O75" s="32">
        <f>M75*AA75</f>
        <v>0</v>
      </c>
      <c r="P75" s="1">
        <v>3</v>
      </c>
      <c r="AA75" s="1">
        <f>IF(P75=1,$O$3,IF(P75=2,$O$4,$O$5))</f>
        <v>0</v>
      </c>
    </row>
    <row r="76" ht="38.25">
      <c r="A76" s="1" t="s">
        <v>171</v>
      </c>
      <c r="E76" s="27" t="s">
        <v>1917</v>
      </c>
    </row>
    <row r="77">
      <c r="A77" s="1" t="s">
        <v>172</v>
      </c>
    </row>
    <row r="78">
      <c r="A78" s="1" t="s">
        <v>173</v>
      </c>
      <c r="E78" s="27" t="s">
        <v>167</v>
      </c>
    </row>
    <row r="79">
      <c r="A79" s="1" t="s">
        <v>165</v>
      </c>
      <c r="B79" s="1">
        <v>22</v>
      </c>
      <c r="C79" s="26" t="s">
        <v>1918</v>
      </c>
      <c r="D79" t="s">
        <v>167</v>
      </c>
      <c r="E79" s="27" t="s">
        <v>3901</v>
      </c>
      <c r="F79" s="28" t="s">
        <v>424</v>
      </c>
      <c r="G79" s="29">
        <v>10.199999999999999</v>
      </c>
      <c r="H79" s="28">
        <v>0</v>
      </c>
      <c r="I79" s="30">
        <f>ROUND(G79*H79,P4)</f>
        <v>0</v>
      </c>
      <c r="L79" s="31">
        <v>0</v>
      </c>
      <c r="M79" s="24">
        <f>ROUND(G79*L79,P4)</f>
        <v>0</v>
      </c>
      <c r="N79" s="25" t="s">
        <v>185</v>
      </c>
      <c r="O79" s="32">
        <f>M79*AA79</f>
        <v>0</v>
      </c>
      <c r="P79" s="1">
        <v>3</v>
      </c>
      <c r="AA79" s="1">
        <f>IF(P79=1,$O$3,IF(P79=2,$O$4,$O$5))</f>
        <v>0</v>
      </c>
    </row>
    <row r="80">
      <c r="A80" s="1" t="s">
        <v>171</v>
      </c>
      <c r="E80" s="27" t="s">
        <v>3901</v>
      </c>
    </row>
    <row r="81">
      <c r="A81" s="1" t="s">
        <v>172</v>
      </c>
    </row>
    <row r="82">
      <c r="A82" s="1" t="s">
        <v>173</v>
      </c>
      <c r="E82" s="27" t="s">
        <v>167</v>
      </c>
    </row>
    <row r="83">
      <c r="A83" s="1" t="s">
        <v>165</v>
      </c>
      <c r="B83" s="1">
        <v>19</v>
      </c>
      <c r="C83" s="26" t="s">
        <v>3563</v>
      </c>
      <c r="D83" t="s">
        <v>167</v>
      </c>
      <c r="E83" s="27" t="s">
        <v>4062</v>
      </c>
      <c r="F83" s="28" t="s">
        <v>192</v>
      </c>
      <c r="G83" s="29">
        <v>145</v>
      </c>
      <c r="H83" s="28">
        <v>6.9999999999999994E-05</v>
      </c>
      <c r="I83" s="30">
        <f>ROUND(G83*H83,P4)</f>
        <v>0</v>
      </c>
      <c r="L83" s="31">
        <v>0</v>
      </c>
      <c r="M83" s="24">
        <f>ROUND(G83*L83,P4)</f>
        <v>0</v>
      </c>
      <c r="N83" s="25" t="s">
        <v>185</v>
      </c>
      <c r="O83" s="32">
        <f>M83*AA83</f>
        <v>0</v>
      </c>
      <c r="P83" s="1">
        <v>3</v>
      </c>
      <c r="AA83" s="1">
        <f>IF(P83=1,$O$3,IF(P83=2,$O$4,$O$5))</f>
        <v>0</v>
      </c>
    </row>
    <row r="84">
      <c r="A84" s="1" t="s">
        <v>171</v>
      </c>
      <c r="E84" s="27" t="s">
        <v>4062</v>
      </c>
    </row>
    <row r="85">
      <c r="A85" s="1" t="s">
        <v>172</v>
      </c>
    </row>
    <row r="86">
      <c r="A86" s="1" t="s">
        <v>173</v>
      </c>
      <c r="E86" s="27" t="s">
        <v>167</v>
      </c>
    </row>
    <row r="87">
      <c r="A87" s="1" t="s">
        <v>165</v>
      </c>
      <c r="B87" s="1">
        <v>20</v>
      </c>
      <c r="C87" s="26" t="s">
        <v>1925</v>
      </c>
      <c r="D87" t="s">
        <v>167</v>
      </c>
      <c r="E87" s="27" t="s">
        <v>1926</v>
      </c>
      <c r="F87" s="28" t="s">
        <v>331</v>
      </c>
      <c r="G87" s="29">
        <v>15300</v>
      </c>
      <c r="H87" s="28">
        <v>0.001</v>
      </c>
      <c r="I87" s="30">
        <f>ROUND(G87*H87,P4)</f>
        <v>0</v>
      </c>
      <c r="L87" s="31">
        <v>0</v>
      </c>
      <c r="M87" s="24">
        <f>ROUND(G87*L87,P4)</f>
        <v>0</v>
      </c>
      <c r="N87" s="25" t="s">
        <v>185</v>
      </c>
      <c r="O87" s="32">
        <f>M87*AA87</f>
        <v>0</v>
      </c>
      <c r="P87" s="1">
        <v>3</v>
      </c>
      <c r="AA87" s="1">
        <f>IF(P87=1,$O$3,IF(P87=2,$O$4,$O$5))</f>
        <v>0</v>
      </c>
    </row>
    <row r="88">
      <c r="A88" s="1" t="s">
        <v>171</v>
      </c>
      <c r="E88" s="27" t="s">
        <v>1926</v>
      </c>
    </row>
    <row r="89">
      <c r="A89" s="1" t="s">
        <v>172</v>
      </c>
    </row>
    <row r="90">
      <c r="A90" s="1" t="s">
        <v>173</v>
      </c>
      <c r="E90" s="27" t="s">
        <v>167</v>
      </c>
    </row>
    <row r="91" ht="25.5">
      <c r="A91" s="1" t="s">
        <v>165</v>
      </c>
      <c r="B91" s="1">
        <v>7</v>
      </c>
      <c r="C91" s="26" t="s">
        <v>4063</v>
      </c>
      <c r="D91" t="s">
        <v>167</v>
      </c>
      <c r="E91" s="27" t="s">
        <v>4064</v>
      </c>
      <c r="F91" s="28" t="s">
        <v>192</v>
      </c>
      <c r="G91" s="29">
        <v>35</v>
      </c>
      <c r="H91" s="28">
        <v>0</v>
      </c>
      <c r="I91" s="30">
        <f>ROUND(G91*H91,P4)</f>
        <v>0</v>
      </c>
      <c r="L91" s="31">
        <v>0</v>
      </c>
      <c r="M91" s="24">
        <f>ROUND(G91*L91,P4)</f>
        <v>0</v>
      </c>
      <c r="N91" s="25" t="s">
        <v>185</v>
      </c>
      <c r="O91" s="32">
        <f>M91*AA91</f>
        <v>0</v>
      </c>
      <c r="P91" s="1">
        <v>3</v>
      </c>
      <c r="AA91" s="1">
        <f>IF(P91=1,$O$3,IF(P91=2,$O$4,$O$5))</f>
        <v>0</v>
      </c>
    </row>
    <row r="92" ht="25.5">
      <c r="A92" s="1" t="s">
        <v>171</v>
      </c>
      <c r="E92" s="27" t="s">
        <v>4064</v>
      </c>
    </row>
    <row r="93">
      <c r="A93" s="1" t="s">
        <v>172</v>
      </c>
    </row>
    <row r="94">
      <c r="A94" s="1" t="s">
        <v>173</v>
      </c>
      <c r="E94" s="27" t="s">
        <v>167</v>
      </c>
    </row>
    <row r="95" ht="25.5">
      <c r="A95" s="1" t="s">
        <v>165</v>
      </c>
      <c r="B95" s="1">
        <v>3</v>
      </c>
      <c r="C95" s="26" t="s">
        <v>4065</v>
      </c>
      <c r="D95" t="s">
        <v>167</v>
      </c>
      <c r="E95" s="27" t="s">
        <v>4066</v>
      </c>
      <c r="F95" s="28" t="s">
        <v>192</v>
      </c>
      <c r="G95" s="29">
        <v>145</v>
      </c>
      <c r="H95" s="28">
        <v>0</v>
      </c>
      <c r="I95" s="30">
        <f>ROUND(G95*H95,P4)</f>
        <v>0</v>
      </c>
      <c r="L95" s="31">
        <v>0</v>
      </c>
      <c r="M95" s="24">
        <f>ROUND(G95*L95,P4)</f>
        <v>0</v>
      </c>
      <c r="N95" s="25" t="s">
        <v>185</v>
      </c>
      <c r="O95" s="32">
        <f>M95*AA95</f>
        <v>0</v>
      </c>
      <c r="P95" s="1">
        <v>3</v>
      </c>
      <c r="AA95" s="1">
        <f>IF(P95=1,$O$3,IF(P95=2,$O$4,$O$5))</f>
        <v>0</v>
      </c>
    </row>
    <row r="96" ht="25.5">
      <c r="A96" s="1" t="s">
        <v>171</v>
      </c>
      <c r="E96" s="27" t="s">
        <v>4066</v>
      </c>
    </row>
    <row r="97">
      <c r="A97" s="1" t="s">
        <v>172</v>
      </c>
    </row>
    <row r="98">
      <c r="A98" s="1" t="s">
        <v>173</v>
      </c>
      <c r="E98" s="27" t="s">
        <v>167</v>
      </c>
    </row>
    <row r="99">
      <c r="A99" s="1" t="s">
        <v>165</v>
      </c>
      <c r="B99" s="1">
        <v>5</v>
      </c>
      <c r="C99" s="26" t="s">
        <v>2283</v>
      </c>
      <c r="D99" t="s">
        <v>167</v>
      </c>
      <c r="E99" s="27" t="s">
        <v>2284</v>
      </c>
      <c r="F99" s="28" t="s">
        <v>201</v>
      </c>
      <c r="G99" s="29">
        <v>8</v>
      </c>
      <c r="H99" s="28">
        <v>0</v>
      </c>
      <c r="I99" s="30">
        <f>ROUND(G99*H99,P4)</f>
        <v>0</v>
      </c>
      <c r="L99" s="31">
        <v>0</v>
      </c>
      <c r="M99" s="24">
        <f>ROUND(G99*L99,P4)</f>
        <v>0</v>
      </c>
      <c r="N99" s="25" t="s">
        <v>170</v>
      </c>
      <c r="O99" s="32">
        <f>M99*AA99</f>
        <v>0</v>
      </c>
      <c r="P99" s="1">
        <v>3</v>
      </c>
      <c r="AA99" s="1">
        <f>IF(P99=1,$O$3,IF(P99=2,$O$4,$O$5))</f>
        <v>0</v>
      </c>
    </row>
    <row r="100">
      <c r="A100" s="1" t="s">
        <v>171</v>
      </c>
      <c r="E100" s="27" t="s">
        <v>2284</v>
      </c>
    </row>
    <row r="101">
      <c r="A101" s="1" t="s">
        <v>172</v>
      </c>
    </row>
    <row r="102">
      <c r="A102" s="1" t="s">
        <v>173</v>
      </c>
      <c r="E102" s="27" t="s">
        <v>167</v>
      </c>
    </row>
    <row r="103" ht="25.5">
      <c r="A103" s="1" t="s">
        <v>165</v>
      </c>
      <c r="B103" s="1">
        <v>9</v>
      </c>
      <c r="C103" s="26" t="s">
        <v>258</v>
      </c>
      <c r="D103" t="s">
        <v>167</v>
      </c>
      <c r="E103" s="27" t="s">
        <v>259</v>
      </c>
      <c r="F103" s="28" t="s">
        <v>192</v>
      </c>
      <c r="G103" s="29">
        <v>55</v>
      </c>
      <c r="H103" s="28">
        <v>0</v>
      </c>
      <c r="I103" s="30">
        <f>ROUND(G103*H103,P4)</f>
        <v>0</v>
      </c>
      <c r="L103" s="31">
        <v>0</v>
      </c>
      <c r="M103" s="24">
        <f>ROUND(G103*L103,P4)</f>
        <v>0</v>
      </c>
      <c r="N103" s="25" t="s">
        <v>185</v>
      </c>
      <c r="O103" s="32">
        <f>M103*AA103</f>
        <v>0</v>
      </c>
      <c r="P103" s="1">
        <v>3</v>
      </c>
      <c r="AA103" s="1">
        <f>IF(P103=1,$O$3,IF(P103=2,$O$4,$O$5))</f>
        <v>0</v>
      </c>
    </row>
    <row r="104" ht="25.5">
      <c r="A104" s="1" t="s">
        <v>171</v>
      </c>
      <c r="E104" s="27" t="s">
        <v>259</v>
      </c>
    </row>
    <row r="105">
      <c r="A105" s="1" t="s">
        <v>172</v>
      </c>
    </row>
    <row r="106">
      <c r="A106" s="1" t="s">
        <v>173</v>
      </c>
      <c r="E106" s="27" t="s">
        <v>167</v>
      </c>
    </row>
    <row r="107" ht="25.5">
      <c r="A107" s="1" t="s">
        <v>165</v>
      </c>
      <c r="B107" s="1">
        <v>10</v>
      </c>
      <c r="C107" s="26" t="s">
        <v>260</v>
      </c>
      <c r="D107" t="s">
        <v>167</v>
      </c>
      <c r="E107" s="27" t="s">
        <v>261</v>
      </c>
      <c r="F107" s="28" t="s">
        <v>192</v>
      </c>
      <c r="G107" s="29">
        <v>55</v>
      </c>
      <c r="H107" s="28">
        <v>0</v>
      </c>
      <c r="I107" s="30">
        <f>ROUND(G107*H107,P4)</f>
        <v>0</v>
      </c>
      <c r="L107" s="31">
        <v>0</v>
      </c>
      <c r="M107" s="24">
        <f>ROUND(G107*L107,P4)</f>
        <v>0</v>
      </c>
      <c r="N107" s="25" t="s">
        <v>185</v>
      </c>
      <c r="O107" s="32">
        <f>M107*AA107</f>
        <v>0</v>
      </c>
      <c r="P107" s="1">
        <v>3</v>
      </c>
      <c r="AA107" s="1">
        <f>IF(P107=1,$O$3,IF(P107=2,$O$4,$O$5))</f>
        <v>0</v>
      </c>
    </row>
    <row r="108" ht="25.5">
      <c r="A108" s="1" t="s">
        <v>171</v>
      </c>
      <c r="E108" s="27" t="s">
        <v>261</v>
      </c>
    </row>
    <row r="109">
      <c r="A109" s="1" t="s">
        <v>172</v>
      </c>
    </row>
    <row r="110">
      <c r="A110" s="1" t="s">
        <v>173</v>
      </c>
      <c r="E110" s="27" t="s">
        <v>167</v>
      </c>
    </row>
    <row r="111">
      <c r="A111" s="1" t="s">
        <v>162</v>
      </c>
      <c r="C111" s="22" t="s">
        <v>266</v>
      </c>
      <c r="E111" s="23" t="s">
        <v>267</v>
      </c>
      <c r="L111" s="24">
        <f>SUMIFS(L112:L139,A112:A139,"P")</f>
        <v>0</v>
      </c>
      <c r="M111" s="24">
        <f>SUMIFS(M112:M139,A112:A139,"P")</f>
        <v>0</v>
      </c>
      <c r="N111" s="25"/>
    </row>
    <row r="112">
      <c r="A112" s="1" t="s">
        <v>165</v>
      </c>
      <c r="B112" s="1">
        <v>27</v>
      </c>
      <c r="C112" s="26" t="s">
        <v>4067</v>
      </c>
      <c r="D112" t="s">
        <v>167</v>
      </c>
      <c r="E112" s="27" t="s">
        <v>4068</v>
      </c>
      <c r="F112" s="28" t="s">
        <v>192</v>
      </c>
      <c r="G112" s="29">
        <v>55</v>
      </c>
      <c r="H112" s="28">
        <v>0.00013999999999999999</v>
      </c>
      <c r="I112" s="30">
        <f>ROUND(G112*H112,P4)</f>
        <v>0</v>
      </c>
      <c r="L112" s="31">
        <v>0</v>
      </c>
      <c r="M112" s="24">
        <f>ROUND(G112*L112,P4)</f>
        <v>0</v>
      </c>
      <c r="N112" s="25" t="s">
        <v>185</v>
      </c>
      <c r="O112" s="32">
        <f>M112*AA112</f>
        <v>0</v>
      </c>
      <c r="P112" s="1">
        <v>3</v>
      </c>
      <c r="AA112" s="1">
        <f>IF(P112=1,$O$3,IF(P112=2,$O$4,$O$5))</f>
        <v>0</v>
      </c>
    </row>
    <row r="113">
      <c r="A113" s="1" t="s">
        <v>171</v>
      </c>
      <c r="E113" s="27" t="s">
        <v>4068</v>
      </c>
    </row>
    <row r="114">
      <c r="A114" s="1" t="s">
        <v>172</v>
      </c>
    </row>
    <row r="115">
      <c r="A115" s="1" t="s">
        <v>173</v>
      </c>
      <c r="E115" s="27" t="s">
        <v>167</v>
      </c>
    </row>
    <row r="116">
      <c r="A116" s="1" t="s">
        <v>165</v>
      </c>
      <c r="B116" s="1">
        <v>26</v>
      </c>
      <c r="C116" s="26" t="s">
        <v>402</v>
      </c>
      <c r="D116" t="s">
        <v>167</v>
      </c>
      <c r="E116" s="27" t="s">
        <v>403</v>
      </c>
      <c r="F116" s="28" t="s">
        <v>192</v>
      </c>
      <c r="G116" s="29">
        <v>20</v>
      </c>
      <c r="H116" s="28">
        <v>0.00012</v>
      </c>
      <c r="I116" s="30">
        <f>ROUND(G116*H116,P4)</f>
        <v>0</v>
      </c>
      <c r="L116" s="31">
        <v>0</v>
      </c>
      <c r="M116" s="24">
        <f>ROUND(G116*L116,P4)</f>
        <v>0</v>
      </c>
      <c r="N116" s="25" t="s">
        <v>185</v>
      </c>
      <c r="O116" s="32">
        <f>M116*AA116</f>
        <v>0</v>
      </c>
      <c r="P116" s="1">
        <v>3</v>
      </c>
      <c r="AA116" s="1">
        <f>IF(P116=1,$O$3,IF(P116=2,$O$4,$O$5))</f>
        <v>0</v>
      </c>
    </row>
    <row r="117">
      <c r="A117" s="1" t="s">
        <v>171</v>
      </c>
      <c r="E117" s="27" t="s">
        <v>403</v>
      </c>
    </row>
    <row r="118">
      <c r="A118" s="1" t="s">
        <v>172</v>
      </c>
    </row>
    <row r="119">
      <c r="A119" s="1" t="s">
        <v>173</v>
      </c>
      <c r="E119" s="27" t="s">
        <v>167</v>
      </c>
    </row>
    <row r="120">
      <c r="A120" s="1" t="s">
        <v>165</v>
      </c>
      <c r="B120" s="1">
        <v>28</v>
      </c>
      <c r="C120" s="26" t="s">
        <v>404</v>
      </c>
      <c r="D120" t="s">
        <v>167</v>
      </c>
      <c r="E120" s="27" t="s">
        <v>1776</v>
      </c>
      <c r="F120" s="28" t="s">
        <v>192</v>
      </c>
      <c r="G120" s="29">
        <v>190</v>
      </c>
      <c r="H120" s="28">
        <v>0.00017000000000000001</v>
      </c>
      <c r="I120" s="30">
        <f>ROUND(G120*H120,P4)</f>
        <v>0</v>
      </c>
      <c r="L120" s="31">
        <v>0</v>
      </c>
      <c r="M120" s="24">
        <f>ROUND(G120*L120,P4)</f>
        <v>0</v>
      </c>
      <c r="N120" s="25" t="s">
        <v>185</v>
      </c>
      <c r="O120" s="32">
        <f>M120*AA120</f>
        <v>0</v>
      </c>
      <c r="P120" s="1">
        <v>3</v>
      </c>
      <c r="AA120" s="1">
        <f>IF(P120=1,$O$3,IF(P120=2,$O$4,$O$5))</f>
        <v>0</v>
      </c>
    </row>
    <row r="121">
      <c r="A121" s="1" t="s">
        <v>171</v>
      </c>
      <c r="E121" s="27" t="s">
        <v>1776</v>
      </c>
    </row>
    <row r="122">
      <c r="A122" s="1" t="s">
        <v>172</v>
      </c>
    </row>
    <row r="123">
      <c r="A123" s="1" t="s">
        <v>173</v>
      </c>
      <c r="E123" s="27" t="s">
        <v>167</v>
      </c>
    </row>
    <row r="124">
      <c r="A124" s="1" t="s">
        <v>165</v>
      </c>
      <c r="B124" s="1">
        <v>29</v>
      </c>
      <c r="C124" s="26" t="s">
        <v>4069</v>
      </c>
      <c r="D124" t="s">
        <v>167</v>
      </c>
      <c r="E124" s="27" t="s">
        <v>4070</v>
      </c>
      <c r="F124" s="28" t="s">
        <v>192</v>
      </c>
      <c r="G124" s="29">
        <v>65</v>
      </c>
      <c r="H124" s="28">
        <v>0.00023000000000000001</v>
      </c>
      <c r="I124" s="30">
        <f>ROUND(G124*H124,P4)</f>
        <v>0</v>
      </c>
      <c r="L124" s="31">
        <v>0</v>
      </c>
      <c r="M124" s="24">
        <f>ROUND(G124*L124,P4)</f>
        <v>0</v>
      </c>
      <c r="N124" s="25" t="s">
        <v>185</v>
      </c>
      <c r="O124" s="32">
        <f>M124*AA124</f>
        <v>0</v>
      </c>
      <c r="P124" s="1">
        <v>3</v>
      </c>
      <c r="AA124" s="1">
        <f>IF(P124=1,$O$3,IF(P124=2,$O$4,$O$5))</f>
        <v>0</v>
      </c>
    </row>
    <row r="125">
      <c r="A125" s="1" t="s">
        <v>171</v>
      </c>
      <c r="E125" s="27" t="s">
        <v>4070</v>
      </c>
    </row>
    <row r="126">
      <c r="A126" s="1" t="s">
        <v>172</v>
      </c>
    </row>
    <row r="127">
      <c r="A127" s="1" t="s">
        <v>173</v>
      </c>
      <c r="E127" s="27" t="s">
        <v>167</v>
      </c>
    </row>
    <row r="128">
      <c r="A128" s="1" t="s">
        <v>165</v>
      </c>
      <c r="B128" s="1">
        <v>30</v>
      </c>
      <c r="C128" s="26" t="s">
        <v>4071</v>
      </c>
      <c r="D128" t="s">
        <v>167</v>
      </c>
      <c r="E128" s="27" t="s">
        <v>4072</v>
      </c>
      <c r="F128" s="28" t="s">
        <v>192</v>
      </c>
      <c r="G128" s="29">
        <v>200</v>
      </c>
      <c r="H128" s="28">
        <v>0.00035</v>
      </c>
      <c r="I128" s="30">
        <f>ROUND(G128*H128,P4)</f>
        <v>0</v>
      </c>
      <c r="L128" s="31">
        <v>0</v>
      </c>
      <c r="M128" s="24">
        <f>ROUND(G128*L128,P4)</f>
        <v>0</v>
      </c>
      <c r="N128" s="25" t="s">
        <v>185</v>
      </c>
      <c r="O128" s="32">
        <f>M128*AA128</f>
        <v>0</v>
      </c>
      <c r="P128" s="1">
        <v>3</v>
      </c>
      <c r="AA128" s="1">
        <f>IF(P128=1,$O$3,IF(P128=2,$O$4,$O$5))</f>
        <v>0</v>
      </c>
    </row>
    <row r="129">
      <c r="A129" s="1" t="s">
        <v>171</v>
      </c>
      <c r="E129" s="27" t="s">
        <v>4072</v>
      </c>
    </row>
    <row r="130">
      <c r="A130" s="1" t="s">
        <v>172</v>
      </c>
    </row>
    <row r="131">
      <c r="A131" s="1" t="s">
        <v>173</v>
      </c>
      <c r="E131" s="27" t="s">
        <v>167</v>
      </c>
    </row>
    <row r="132" ht="25.5">
      <c r="A132" s="1" t="s">
        <v>165</v>
      </c>
      <c r="B132" s="1">
        <v>31</v>
      </c>
      <c r="C132" s="26" t="s">
        <v>1795</v>
      </c>
      <c r="D132" t="s">
        <v>167</v>
      </c>
      <c r="E132" s="27" t="s">
        <v>4073</v>
      </c>
      <c r="F132" s="28" t="s">
        <v>192</v>
      </c>
      <c r="G132" s="29">
        <v>55</v>
      </c>
      <c r="H132" s="28">
        <v>0</v>
      </c>
      <c r="I132" s="30">
        <f>ROUND(G132*H132,P4)</f>
        <v>0</v>
      </c>
      <c r="L132" s="31">
        <v>0</v>
      </c>
      <c r="M132" s="24">
        <f>ROUND(G132*L132,P4)</f>
        <v>0</v>
      </c>
      <c r="N132" s="25" t="s">
        <v>185</v>
      </c>
      <c r="O132" s="32">
        <f>M132*AA132</f>
        <v>0</v>
      </c>
      <c r="P132" s="1">
        <v>3</v>
      </c>
      <c r="AA132" s="1">
        <f>IF(P132=1,$O$3,IF(P132=2,$O$4,$O$5))</f>
        <v>0</v>
      </c>
    </row>
    <row r="133" ht="25.5">
      <c r="A133" s="1" t="s">
        <v>171</v>
      </c>
      <c r="E133" s="27" t="s">
        <v>4073</v>
      </c>
    </row>
    <row r="134">
      <c r="A134" s="1" t="s">
        <v>172</v>
      </c>
    </row>
    <row r="135">
      <c r="A135" s="1" t="s">
        <v>173</v>
      </c>
      <c r="E135" s="27" t="s">
        <v>167</v>
      </c>
    </row>
    <row r="136" ht="25.5">
      <c r="A136" s="1" t="s">
        <v>165</v>
      </c>
      <c r="B136" s="1">
        <v>32</v>
      </c>
      <c r="C136" s="26" t="s">
        <v>287</v>
      </c>
      <c r="D136" t="s">
        <v>167</v>
      </c>
      <c r="E136" s="27" t="s">
        <v>288</v>
      </c>
      <c r="F136" s="28" t="s">
        <v>192</v>
      </c>
      <c r="G136" s="29">
        <v>475</v>
      </c>
      <c r="H136" s="28">
        <v>0</v>
      </c>
      <c r="I136" s="30">
        <f>ROUND(G136*H136,P4)</f>
        <v>0</v>
      </c>
      <c r="L136" s="31">
        <v>0</v>
      </c>
      <c r="M136" s="24">
        <f>ROUND(G136*L136,P4)</f>
        <v>0</v>
      </c>
      <c r="N136" s="25" t="s">
        <v>185</v>
      </c>
      <c r="O136" s="32">
        <f>M136*AA136</f>
        <v>0</v>
      </c>
      <c r="P136" s="1">
        <v>3</v>
      </c>
      <c r="AA136" s="1">
        <f>IF(P136=1,$O$3,IF(P136=2,$O$4,$O$5))</f>
        <v>0</v>
      </c>
    </row>
    <row r="137" ht="25.5">
      <c r="A137" s="1" t="s">
        <v>171</v>
      </c>
      <c r="E137" s="27" t="s">
        <v>288</v>
      </c>
    </row>
    <row r="138" ht="63.75">
      <c r="A138" s="1" t="s">
        <v>172</v>
      </c>
      <c r="E138" s="33" t="s">
        <v>4074</v>
      </c>
    </row>
    <row r="139">
      <c r="A139" s="1" t="s">
        <v>173</v>
      </c>
      <c r="E139" s="27" t="s">
        <v>167</v>
      </c>
    </row>
    <row r="140">
      <c r="A140" s="1" t="s">
        <v>162</v>
      </c>
      <c r="C140" s="22" t="s">
        <v>299</v>
      </c>
      <c r="E140" s="23" t="s">
        <v>300</v>
      </c>
      <c r="L140" s="24">
        <f>SUMIFS(L141:L144,A141:A144,"P")</f>
        <v>0</v>
      </c>
      <c r="M140" s="24">
        <f>SUMIFS(M141:M144,A141:A144,"P")</f>
        <v>0</v>
      </c>
      <c r="N140" s="25"/>
    </row>
    <row r="141">
      <c r="A141" s="1" t="s">
        <v>165</v>
      </c>
      <c r="B141" s="1">
        <v>33</v>
      </c>
      <c r="C141" s="26" t="s">
        <v>4075</v>
      </c>
      <c r="D141" t="s">
        <v>167</v>
      </c>
      <c r="E141" s="27" t="s">
        <v>4076</v>
      </c>
      <c r="F141" s="28" t="s">
        <v>201</v>
      </c>
      <c r="G141" s="29">
        <v>4</v>
      </c>
      <c r="H141" s="28">
        <v>0</v>
      </c>
      <c r="I141" s="30">
        <f>ROUND(G141*H141,P4)</f>
        <v>0</v>
      </c>
      <c r="L141" s="31">
        <v>0</v>
      </c>
      <c r="M141" s="24">
        <f>ROUND(G141*L141,P4)</f>
        <v>0</v>
      </c>
      <c r="N141" s="25" t="s">
        <v>185</v>
      </c>
      <c r="O141" s="32">
        <f>M141*AA141</f>
        <v>0</v>
      </c>
      <c r="P141" s="1">
        <v>3</v>
      </c>
      <c r="AA141" s="1">
        <f>IF(P141=1,$O$3,IF(P141=2,$O$4,$O$5))</f>
        <v>0</v>
      </c>
    </row>
    <row r="142">
      <c r="A142" s="1" t="s">
        <v>171</v>
      </c>
      <c r="E142" s="27" t="s">
        <v>4076</v>
      </c>
    </row>
    <row r="143">
      <c r="A143" s="1" t="s">
        <v>172</v>
      </c>
    </row>
    <row r="144">
      <c r="A144" s="1" t="s">
        <v>173</v>
      </c>
      <c r="E144" s="27" t="s">
        <v>167</v>
      </c>
    </row>
    <row r="145">
      <c r="A145" s="1" t="s">
        <v>162</v>
      </c>
      <c r="C145" s="22" t="s">
        <v>1819</v>
      </c>
      <c r="E145" s="23" t="s">
        <v>1820</v>
      </c>
      <c r="L145" s="24">
        <f>SUMIFS(L146:L201,A146:A201,"P")</f>
        <v>0</v>
      </c>
      <c r="M145" s="24">
        <f>SUMIFS(M146:M201,A146:A201,"P")</f>
        <v>0</v>
      </c>
      <c r="N145" s="25"/>
    </row>
    <row r="146">
      <c r="A146" s="1" t="s">
        <v>165</v>
      </c>
      <c r="B146" s="1">
        <v>35</v>
      </c>
      <c r="C146" s="26" t="s">
        <v>174</v>
      </c>
      <c r="D146" t="s">
        <v>167</v>
      </c>
      <c r="E146" s="27" t="s">
        <v>4077</v>
      </c>
      <c r="F146" s="28" t="s">
        <v>201</v>
      </c>
      <c r="G146" s="29">
        <v>2</v>
      </c>
      <c r="H146" s="28">
        <v>0</v>
      </c>
      <c r="I146" s="30">
        <f>ROUND(G146*H146,P4)</f>
        <v>0</v>
      </c>
      <c r="L146" s="31">
        <v>0</v>
      </c>
      <c r="M146" s="24">
        <f>ROUND(G146*L146,P4)</f>
        <v>0</v>
      </c>
      <c r="N146" s="25" t="s">
        <v>170</v>
      </c>
      <c r="O146" s="32">
        <f>M146*AA146</f>
        <v>0</v>
      </c>
      <c r="P146" s="1">
        <v>3</v>
      </c>
      <c r="AA146" s="1">
        <f>IF(P146=1,$O$3,IF(P146=2,$O$4,$O$5))</f>
        <v>0</v>
      </c>
    </row>
    <row r="147">
      <c r="A147" s="1" t="s">
        <v>171</v>
      </c>
      <c r="E147" s="27" t="s">
        <v>4077</v>
      </c>
    </row>
    <row r="148">
      <c r="A148" s="1" t="s">
        <v>172</v>
      </c>
    </row>
    <row r="149">
      <c r="A149" s="1" t="s">
        <v>173</v>
      </c>
      <c r="E149" s="27" t="s">
        <v>167</v>
      </c>
    </row>
    <row r="150">
      <c r="A150" s="1" t="s">
        <v>165</v>
      </c>
      <c r="B150" s="1">
        <v>36</v>
      </c>
      <c r="C150" s="26" t="s">
        <v>178</v>
      </c>
      <c r="D150" t="s">
        <v>167</v>
      </c>
      <c r="E150" s="27" t="s">
        <v>4078</v>
      </c>
      <c r="F150" s="28" t="s">
        <v>201</v>
      </c>
      <c r="G150" s="29">
        <v>6</v>
      </c>
      <c r="H150" s="28">
        <v>0</v>
      </c>
      <c r="I150" s="30">
        <f>ROUND(G150*H150,P4)</f>
        <v>0</v>
      </c>
      <c r="L150" s="31">
        <v>0</v>
      </c>
      <c r="M150" s="24">
        <f>ROUND(G150*L150,P4)</f>
        <v>0</v>
      </c>
      <c r="N150" s="25" t="s">
        <v>170</v>
      </c>
      <c r="O150" s="32">
        <f>M150*AA150</f>
        <v>0</v>
      </c>
      <c r="P150" s="1">
        <v>3</v>
      </c>
      <c r="AA150" s="1">
        <f>IF(P150=1,$O$3,IF(P150=2,$O$4,$O$5))</f>
        <v>0</v>
      </c>
    </row>
    <row r="151">
      <c r="A151" s="1" t="s">
        <v>171</v>
      </c>
      <c r="E151" s="27" t="s">
        <v>4078</v>
      </c>
    </row>
    <row r="152">
      <c r="A152" s="1" t="s">
        <v>172</v>
      </c>
    </row>
    <row r="153">
      <c r="A153" s="1" t="s">
        <v>173</v>
      </c>
      <c r="E153" s="27" t="s">
        <v>167</v>
      </c>
    </row>
    <row r="154">
      <c r="A154" s="1" t="s">
        <v>165</v>
      </c>
      <c r="B154" s="1">
        <v>37</v>
      </c>
      <c r="C154" s="26" t="s">
        <v>194</v>
      </c>
      <c r="D154" t="s">
        <v>167</v>
      </c>
      <c r="E154" s="27" t="s">
        <v>4079</v>
      </c>
      <c r="F154" s="28" t="s">
        <v>201</v>
      </c>
      <c r="G154" s="29">
        <v>5</v>
      </c>
      <c r="H154" s="28">
        <v>0</v>
      </c>
      <c r="I154" s="30">
        <f>ROUND(G154*H154,P4)</f>
        <v>0</v>
      </c>
      <c r="L154" s="31">
        <v>0</v>
      </c>
      <c r="M154" s="24">
        <f>ROUND(G154*L154,P4)</f>
        <v>0</v>
      </c>
      <c r="N154" s="25" t="s">
        <v>170</v>
      </c>
      <c r="O154" s="32">
        <f>M154*AA154</f>
        <v>0</v>
      </c>
      <c r="P154" s="1">
        <v>3</v>
      </c>
      <c r="AA154" s="1">
        <f>IF(P154=1,$O$3,IF(P154=2,$O$4,$O$5))</f>
        <v>0</v>
      </c>
    </row>
    <row r="155">
      <c r="A155" s="1" t="s">
        <v>171</v>
      </c>
      <c r="E155" s="27" t="s">
        <v>4079</v>
      </c>
    </row>
    <row r="156">
      <c r="A156" s="1" t="s">
        <v>172</v>
      </c>
    </row>
    <row r="157">
      <c r="A157" s="1" t="s">
        <v>173</v>
      </c>
      <c r="E157" s="27" t="s">
        <v>167</v>
      </c>
    </row>
    <row r="158">
      <c r="A158" s="1" t="s">
        <v>165</v>
      </c>
      <c r="B158" s="1">
        <v>38</v>
      </c>
      <c r="C158" s="26" t="s">
        <v>376</v>
      </c>
      <c r="D158" t="s">
        <v>167</v>
      </c>
      <c r="E158" s="27" t="s">
        <v>4080</v>
      </c>
      <c r="F158" s="28" t="s">
        <v>201</v>
      </c>
      <c r="G158" s="29">
        <v>2</v>
      </c>
      <c r="H158" s="28">
        <v>0</v>
      </c>
      <c r="I158" s="30">
        <f>ROUND(G158*H158,P4)</f>
        <v>0</v>
      </c>
      <c r="L158" s="31">
        <v>0</v>
      </c>
      <c r="M158" s="24">
        <f>ROUND(G158*L158,P4)</f>
        <v>0</v>
      </c>
      <c r="N158" s="25" t="s">
        <v>170</v>
      </c>
      <c r="O158" s="32">
        <f>M158*AA158</f>
        <v>0</v>
      </c>
      <c r="P158" s="1">
        <v>3</v>
      </c>
      <c r="AA158" s="1">
        <f>IF(P158=1,$O$3,IF(P158=2,$O$4,$O$5))</f>
        <v>0</v>
      </c>
    </row>
    <row r="159">
      <c r="A159" s="1" t="s">
        <v>171</v>
      </c>
      <c r="E159" s="27" t="s">
        <v>4080</v>
      </c>
    </row>
    <row r="160">
      <c r="A160" s="1" t="s">
        <v>172</v>
      </c>
    </row>
    <row r="161">
      <c r="A161" s="1" t="s">
        <v>173</v>
      </c>
      <c r="E161" s="27" t="s">
        <v>167</v>
      </c>
    </row>
    <row r="162">
      <c r="A162" s="1" t="s">
        <v>165</v>
      </c>
      <c r="B162" s="1">
        <v>39</v>
      </c>
      <c r="C162" s="26" t="s">
        <v>378</v>
      </c>
      <c r="D162" t="s">
        <v>167</v>
      </c>
      <c r="E162" s="27" t="s">
        <v>4081</v>
      </c>
      <c r="F162" s="28" t="s">
        <v>201</v>
      </c>
      <c r="G162" s="29">
        <v>1</v>
      </c>
      <c r="H162" s="28">
        <v>0</v>
      </c>
      <c r="I162" s="30">
        <f>ROUND(G162*H162,P4)</f>
        <v>0</v>
      </c>
      <c r="L162" s="31">
        <v>0</v>
      </c>
      <c r="M162" s="24">
        <f>ROUND(G162*L162,P4)</f>
        <v>0</v>
      </c>
      <c r="N162" s="25" t="s">
        <v>170</v>
      </c>
      <c r="O162" s="32">
        <f>M162*AA162</f>
        <v>0</v>
      </c>
      <c r="P162" s="1">
        <v>3</v>
      </c>
      <c r="AA162" s="1">
        <f>IF(P162=1,$O$3,IF(P162=2,$O$4,$O$5))</f>
        <v>0</v>
      </c>
    </row>
    <row r="163">
      <c r="A163" s="1" t="s">
        <v>171</v>
      </c>
      <c r="E163" s="27" t="s">
        <v>4081</v>
      </c>
    </row>
    <row r="164">
      <c r="A164" s="1" t="s">
        <v>172</v>
      </c>
    </row>
    <row r="165">
      <c r="A165" s="1" t="s">
        <v>173</v>
      </c>
      <c r="E165" s="27" t="s">
        <v>167</v>
      </c>
    </row>
    <row r="166">
      <c r="A166" s="1" t="s">
        <v>165</v>
      </c>
      <c r="B166" s="1">
        <v>40</v>
      </c>
      <c r="C166" s="26" t="s">
        <v>380</v>
      </c>
      <c r="D166" t="s">
        <v>167</v>
      </c>
      <c r="E166" s="27" t="s">
        <v>4082</v>
      </c>
      <c r="F166" s="28" t="s">
        <v>201</v>
      </c>
      <c r="G166" s="29">
        <v>3</v>
      </c>
      <c r="H166" s="28">
        <v>0</v>
      </c>
      <c r="I166" s="30">
        <f>ROUND(G166*H166,P4)</f>
        <v>0</v>
      </c>
      <c r="L166" s="31">
        <v>0</v>
      </c>
      <c r="M166" s="24">
        <f>ROUND(G166*L166,P4)</f>
        <v>0</v>
      </c>
      <c r="N166" s="25" t="s">
        <v>170</v>
      </c>
      <c r="O166" s="32">
        <f>M166*AA166</f>
        <v>0</v>
      </c>
      <c r="P166" s="1">
        <v>3</v>
      </c>
      <c r="AA166" s="1">
        <f>IF(P166=1,$O$3,IF(P166=2,$O$4,$O$5))</f>
        <v>0</v>
      </c>
    </row>
    <row r="167">
      <c r="A167" s="1" t="s">
        <v>171</v>
      </c>
      <c r="E167" s="27" t="s">
        <v>4082</v>
      </c>
    </row>
    <row r="168">
      <c r="A168" s="1" t="s">
        <v>172</v>
      </c>
    </row>
    <row r="169">
      <c r="A169" s="1" t="s">
        <v>173</v>
      </c>
      <c r="E169" s="27" t="s">
        <v>167</v>
      </c>
    </row>
    <row r="170">
      <c r="A170" s="1" t="s">
        <v>165</v>
      </c>
      <c r="B170" s="1">
        <v>43</v>
      </c>
      <c r="C170" s="26" t="s">
        <v>382</v>
      </c>
      <c r="D170" t="s">
        <v>167</v>
      </c>
      <c r="E170" s="27" t="s">
        <v>4083</v>
      </c>
      <c r="F170" s="28" t="s">
        <v>201</v>
      </c>
      <c r="G170" s="29">
        <v>1</v>
      </c>
      <c r="H170" s="28">
        <v>0</v>
      </c>
      <c r="I170" s="30">
        <f>ROUND(G170*H170,P4)</f>
        <v>0</v>
      </c>
      <c r="L170" s="31">
        <v>0</v>
      </c>
      <c r="M170" s="24">
        <f>ROUND(G170*L170,P4)</f>
        <v>0</v>
      </c>
      <c r="N170" s="25" t="s">
        <v>170</v>
      </c>
      <c r="O170" s="32">
        <f>M170*AA170</f>
        <v>0</v>
      </c>
      <c r="P170" s="1">
        <v>3</v>
      </c>
      <c r="AA170" s="1">
        <f>IF(P170=1,$O$3,IF(P170=2,$O$4,$O$5))</f>
        <v>0</v>
      </c>
    </row>
    <row r="171">
      <c r="A171" s="1" t="s">
        <v>171</v>
      </c>
      <c r="E171" s="27" t="s">
        <v>4083</v>
      </c>
    </row>
    <row r="172">
      <c r="A172" s="1" t="s">
        <v>172</v>
      </c>
    </row>
    <row r="173">
      <c r="A173" s="1" t="s">
        <v>173</v>
      </c>
      <c r="E173" s="27" t="s">
        <v>167</v>
      </c>
    </row>
    <row r="174">
      <c r="A174" s="1" t="s">
        <v>165</v>
      </c>
      <c r="B174" s="1">
        <v>44</v>
      </c>
      <c r="C174" s="26" t="s">
        <v>384</v>
      </c>
      <c r="D174" t="s">
        <v>167</v>
      </c>
      <c r="E174" s="27" t="s">
        <v>4084</v>
      </c>
      <c r="F174" s="28" t="s">
        <v>201</v>
      </c>
      <c r="G174" s="29">
        <v>2</v>
      </c>
      <c r="H174" s="28">
        <v>0</v>
      </c>
      <c r="I174" s="30">
        <f>ROUND(G174*H174,P4)</f>
        <v>0</v>
      </c>
      <c r="L174" s="31">
        <v>0</v>
      </c>
      <c r="M174" s="24">
        <f>ROUND(G174*L174,P4)</f>
        <v>0</v>
      </c>
      <c r="N174" s="25" t="s">
        <v>170</v>
      </c>
      <c r="O174" s="32">
        <f>M174*AA174</f>
        <v>0</v>
      </c>
      <c r="P174" s="1">
        <v>3</v>
      </c>
      <c r="AA174" s="1">
        <f>IF(P174=1,$O$3,IF(P174=2,$O$4,$O$5))</f>
        <v>0</v>
      </c>
    </row>
    <row r="175">
      <c r="A175" s="1" t="s">
        <v>171</v>
      </c>
      <c r="E175" s="27" t="s">
        <v>4084</v>
      </c>
    </row>
    <row r="176">
      <c r="A176" s="1" t="s">
        <v>172</v>
      </c>
    </row>
    <row r="177">
      <c r="A177" s="1" t="s">
        <v>173</v>
      </c>
      <c r="E177" s="27" t="s">
        <v>167</v>
      </c>
    </row>
    <row r="178">
      <c r="A178" s="1" t="s">
        <v>165</v>
      </c>
      <c r="B178" s="1">
        <v>41</v>
      </c>
      <c r="C178" s="26" t="s">
        <v>4085</v>
      </c>
      <c r="D178" t="s">
        <v>167</v>
      </c>
      <c r="E178" s="27" t="s">
        <v>4086</v>
      </c>
      <c r="F178" s="28" t="s">
        <v>201</v>
      </c>
      <c r="G178" s="29">
        <v>3</v>
      </c>
      <c r="H178" s="28">
        <v>0</v>
      </c>
      <c r="I178" s="30">
        <f>ROUND(G178*H178,P4)</f>
        <v>0</v>
      </c>
      <c r="L178" s="31">
        <v>0</v>
      </c>
      <c r="M178" s="24">
        <f>ROUND(G178*L178,P4)</f>
        <v>0</v>
      </c>
      <c r="N178" s="25" t="s">
        <v>185</v>
      </c>
      <c r="O178" s="32">
        <f>M178*AA178</f>
        <v>0</v>
      </c>
      <c r="P178" s="1">
        <v>3</v>
      </c>
      <c r="AA178" s="1">
        <f>IF(P178=1,$O$3,IF(P178=2,$O$4,$O$5))</f>
        <v>0</v>
      </c>
    </row>
    <row r="179">
      <c r="A179" s="1" t="s">
        <v>171</v>
      </c>
      <c r="E179" s="27" t="s">
        <v>4086</v>
      </c>
    </row>
    <row r="180">
      <c r="A180" s="1" t="s">
        <v>172</v>
      </c>
    </row>
    <row r="181">
      <c r="A181" s="1" t="s">
        <v>173</v>
      </c>
      <c r="E181" s="27" t="s">
        <v>167</v>
      </c>
    </row>
    <row r="182">
      <c r="A182" s="1" t="s">
        <v>165</v>
      </c>
      <c r="B182" s="1">
        <v>45</v>
      </c>
      <c r="C182" s="26" t="s">
        <v>4087</v>
      </c>
      <c r="D182" t="s">
        <v>167</v>
      </c>
      <c r="E182" s="27" t="s">
        <v>4088</v>
      </c>
      <c r="F182" s="28" t="s">
        <v>201</v>
      </c>
      <c r="G182" s="29">
        <v>2</v>
      </c>
      <c r="H182" s="28">
        <v>0</v>
      </c>
      <c r="I182" s="30">
        <f>ROUND(G182*H182,P4)</f>
        <v>0</v>
      </c>
      <c r="L182" s="31">
        <v>0</v>
      </c>
      <c r="M182" s="24">
        <f>ROUND(G182*L182,P4)</f>
        <v>0</v>
      </c>
      <c r="N182" s="25" t="s">
        <v>185</v>
      </c>
      <c r="O182" s="32">
        <f>M182*AA182</f>
        <v>0</v>
      </c>
      <c r="P182" s="1">
        <v>3</v>
      </c>
      <c r="AA182" s="1">
        <f>IF(P182=1,$O$3,IF(P182=2,$O$4,$O$5))</f>
        <v>0</v>
      </c>
    </row>
    <row r="183">
      <c r="A183" s="1" t="s">
        <v>171</v>
      </c>
      <c r="E183" s="27" t="s">
        <v>4088</v>
      </c>
    </row>
    <row r="184">
      <c r="A184" s="1" t="s">
        <v>172</v>
      </c>
    </row>
    <row r="185">
      <c r="A185" s="1" t="s">
        <v>173</v>
      </c>
      <c r="E185" s="27" t="s">
        <v>167</v>
      </c>
    </row>
    <row r="186">
      <c r="A186" s="1" t="s">
        <v>165</v>
      </c>
      <c r="B186" s="1">
        <v>42</v>
      </c>
      <c r="C186" s="26" t="s">
        <v>4089</v>
      </c>
      <c r="D186" t="s">
        <v>167</v>
      </c>
      <c r="E186" s="27" t="s">
        <v>4090</v>
      </c>
      <c r="F186" s="28" t="s">
        <v>201</v>
      </c>
      <c r="G186" s="29">
        <v>3</v>
      </c>
      <c r="H186" s="28">
        <v>0</v>
      </c>
      <c r="I186" s="30">
        <f>ROUND(G186*H186,P4)</f>
        <v>0</v>
      </c>
      <c r="L186" s="31">
        <v>0</v>
      </c>
      <c r="M186" s="24">
        <f>ROUND(G186*L186,P4)</f>
        <v>0</v>
      </c>
      <c r="N186" s="25" t="s">
        <v>185</v>
      </c>
      <c r="O186" s="32">
        <f>M186*AA186</f>
        <v>0</v>
      </c>
      <c r="P186" s="1">
        <v>3</v>
      </c>
      <c r="AA186" s="1">
        <f>IF(P186=1,$O$3,IF(P186=2,$O$4,$O$5))</f>
        <v>0</v>
      </c>
    </row>
    <row r="187">
      <c r="A187" s="1" t="s">
        <v>171</v>
      </c>
      <c r="E187" s="27" t="s">
        <v>4090</v>
      </c>
    </row>
    <row r="188">
      <c r="A188" s="1" t="s">
        <v>172</v>
      </c>
    </row>
    <row r="189">
      <c r="A189" s="1" t="s">
        <v>173</v>
      </c>
      <c r="E189" s="27" t="s">
        <v>167</v>
      </c>
    </row>
    <row r="190">
      <c r="A190" s="1" t="s">
        <v>165</v>
      </c>
      <c r="B190" s="1">
        <v>34</v>
      </c>
      <c r="C190" s="26" t="s">
        <v>3061</v>
      </c>
      <c r="D190" t="s">
        <v>167</v>
      </c>
      <c r="E190" s="27" t="s">
        <v>3062</v>
      </c>
      <c r="F190" s="28" t="s">
        <v>201</v>
      </c>
      <c r="G190" s="29">
        <v>16</v>
      </c>
      <c r="H190" s="28">
        <v>0</v>
      </c>
      <c r="I190" s="30">
        <f>ROUND(G190*H190,P4)</f>
        <v>0</v>
      </c>
      <c r="L190" s="31">
        <v>0</v>
      </c>
      <c r="M190" s="24">
        <f>ROUND(G190*L190,P4)</f>
        <v>0</v>
      </c>
      <c r="N190" s="25" t="s">
        <v>185</v>
      </c>
      <c r="O190" s="32">
        <f>M190*AA190</f>
        <v>0</v>
      </c>
      <c r="P190" s="1">
        <v>3</v>
      </c>
      <c r="AA190" s="1">
        <f>IF(P190=1,$O$3,IF(P190=2,$O$4,$O$5))</f>
        <v>0</v>
      </c>
    </row>
    <row r="191">
      <c r="A191" s="1" t="s">
        <v>171</v>
      </c>
      <c r="E191" s="27" t="s">
        <v>3062</v>
      </c>
    </row>
    <row r="192">
      <c r="A192" s="1" t="s">
        <v>172</v>
      </c>
    </row>
    <row r="193">
      <c r="A193" s="1" t="s">
        <v>173</v>
      </c>
      <c r="E193" s="27" t="s">
        <v>167</v>
      </c>
    </row>
    <row r="194">
      <c r="A194" s="1" t="s">
        <v>165</v>
      </c>
      <c r="B194" s="1">
        <v>46</v>
      </c>
      <c r="C194" s="26" t="s">
        <v>1830</v>
      </c>
      <c r="D194" t="s">
        <v>167</v>
      </c>
      <c r="E194" s="27" t="s">
        <v>4091</v>
      </c>
      <c r="F194" s="28" t="s">
        <v>464</v>
      </c>
      <c r="G194" s="29">
        <v>1</v>
      </c>
      <c r="H194" s="28">
        <v>0</v>
      </c>
      <c r="I194" s="30">
        <f>ROUND(G194*H194,P4)</f>
        <v>0</v>
      </c>
      <c r="L194" s="31">
        <v>0</v>
      </c>
      <c r="M194" s="24">
        <f>ROUND(G194*L194,P4)</f>
        <v>0</v>
      </c>
      <c r="N194" s="25" t="s">
        <v>185</v>
      </c>
      <c r="O194" s="32">
        <f>M194*AA194</f>
        <v>0</v>
      </c>
      <c r="P194" s="1">
        <v>3</v>
      </c>
      <c r="AA194" s="1">
        <f>IF(P194=1,$O$3,IF(P194=2,$O$4,$O$5))</f>
        <v>0</v>
      </c>
    </row>
    <row r="195">
      <c r="A195" s="1" t="s">
        <v>171</v>
      </c>
      <c r="E195" s="27" t="s">
        <v>4091</v>
      </c>
    </row>
    <row r="196">
      <c r="A196" s="1" t="s">
        <v>172</v>
      </c>
    </row>
    <row r="197">
      <c r="A197" s="1" t="s">
        <v>173</v>
      </c>
      <c r="E197" s="27" t="s">
        <v>167</v>
      </c>
    </row>
    <row r="198">
      <c r="A198" s="1" t="s">
        <v>165</v>
      </c>
      <c r="B198" s="1">
        <v>47</v>
      </c>
      <c r="C198" s="26" t="s">
        <v>1832</v>
      </c>
      <c r="D198" t="s">
        <v>167</v>
      </c>
      <c r="E198" s="27" t="s">
        <v>1833</v>
      </c>
      <c r="F198" s="28" t="s">
        <v>464</v>
      </c>
      <c r="G198" s="29">
        <v>1</v>
      </c>
      <c r="H198" s="28">
        <v>0</v>
      </c>
      <c r="I198" s="30">
        <f>ROUND(G198*H198,P4)</f>
        <v>0</v>
      </c>
      <c r="L198" s="31">
        <v>0</v>
      </c>
      <c r="M198" s="24">
        <f>ROUND(G198*L198,P4)</f>
        <v>0</v>
      </c>
      <c r="N198" s="25" t="s">
        <v>185</v>
      </c>
      <c r="O198" s="32">
        <f>M198*AA198</f>
        <v>0</v>
      </c>
      <c r="P198" s="1">
        <v>3</v>
      </c>
      <c r="AA198" s="1">
        <f>IF(P198=1,$O$3,IF(P198=2,$O$4,$O$5))</f>
        <v>0</v>
      </c>
    </row>
    <row r="199">
      <c r="A199" s="1" t="s">
        <v>171</v>
      </c>
      <c r="E199" s="27" t="s">
        <v>1833</v>
      </c>
    </row>
    <row r="200">
      <c r="A200" s="1" t="s">
        <v>172</v>
      </c>
    </row>
    <row r="201">
      <c r="A201" s="1" t="s">
        <v>173</v>
      </c>
      <c r="E201" s="27" t="s">
        <v>167</v>
      </c>
    </row>
    <row r="202">
      <c r="A202" s="1" t="s">
        <v>162</v>
      </c>
      <c r="C202" s="22" t="s">
        <v>180</v>
      </c>
      <c r="E202" s="23" t="s">
        <v>181</v>
      </c>
      <c r="L202" s="24">
        <f>SUMIFS(L203:L206,A203:A206,"P")</f>
        <v>0</v>
      </c>
      <c r="M202" s="24">
        <f>SUMIFS(M203:M206,A203:A206,"P")</f>
        <v>0</v>
      </c>
      <c r="N202" s="25"/>
    </row>
    <row r="203" ht="25.5">
      <c r="A203" s="1" t="s">
        <v>165</v>
      </c>
      <c r="B203" s="1">
        <v>48</v>
      </c>
      <c r="C203" s="26" t="s">
        <v>182</v>
      </c>
      <c r="D203" t="s">
        <v>167</v>
      </c>
      <c r="E203" s="27" t="s">
        <v>183</v>
      </c>
      <c r="F203" s="28" t="s">
        <v>184</v>
      </c>
      <c r="G203" s="29">
        <v>20</v>
      </c>
      <c r="H203" s="28">
        <v>0</v>
      </c>
      <c r="I203" s="30">
        <f>ROUND(G203*H203,P4)</f>
        <v>0</v>
      </c>
      <c r="L203" s="31">
        <v>0</v>
      </c>
      <c r="M203" s="24">
        <f>ROUND(G203*L203,P4)</f>
        <v>0</v>
      </c>
      <c r="N203" s="25" t="s">
        <v>185</v>
      </c>
      <c r="O203" s="32">
        <f>M203*AA203</f>
        <v>0</v>
      </c>
      <c r="P203" s="1">
        <v>3</v>
      </c>
      <c r="AA203" s="1">
        <f>IF(P203=1,$O$3,IF(P203=2,$O$4,$O$5))</f>
        <v>0</v>
      </c>
    </row>
    <row r="204" ht="25.5">
      <c r="A204" s="1" t="s">
        <v>171</v>
      </c>
      <c r="E204" s="27" t="s">
        <v>183</v>
      </c>
    </row>
    <row r="205">
      <c r="A205" s="1" t="s">
        <v>172</v>
      </c>
    </row>
    <row r="206">
      <c r="A206" s="1" t="s">
        <v>173</v>
      </c>
      <c r="E206" s="27" t="s">
        <v>167</v>
      </c>
    </row>
  </sheetData>
  <sheetProtection sheet="1" objects="1" scenarios="1" spinCount="100000" saltValue="bxQNzDyL79Mfxx3SIGIbniQRMhunm8iWgma2d3PO9F6vksfnpOm2EW1n0Q9RqQ3yOr7/fbCHturEDGGNg4OnDA==" hashValue="955wBQjTRrbajSE+zWS+y/Zcq/YrGtRv8Uv1mCgMguPkecUEw916dWiX984nQfsZDCcpwemCyX3qQ557JrNwV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COUNTIFS(L8:L159,"=0",A8:A159,"P")+COUNTIFS(L8:L159,"",A8:A159,"P")+SUM(Q8:Q159)</f>
        <v>0</v>
      </c>
    </row>
    <row r="8">
      <c r="A8" s="1" t="s">
        <v>160</v>
      </c>
      <c r="C8" s="22" t="s">
        <v>4092</v>
      </c>
      <c r="E8" s="23" t="s">
        <v>121</v>
      </c>
      <c r="L8" s="24">
        <f>L9+L30+L43+L108+L117+L154</f>
        <v>0</v>
      </c>
      <c r="M8" s="24">
        <f>M9+M30+M43+M108+M117+M154</f>
        <v>0</v>
      </c>
      <c r="N8" s="25"/>
    </row>
    <row r="9">
      <c r="A9" s="1" t="s">
        <v>162</v>
      </c>
      <c r="C9" s="22" t="s">
        <v>394</v>
      </c>
      <c r="E9" s="23" t="s">
        <v>421</v>
      </c>
      <c r="L9" s="24">
        <f>SUMIFS(L10:L29,A10:A29,"P")</f>
        <v>0</v>
      </c>
      <c r="M9" s="24">
        <f>SUMIFS(M10:M29,A10:A29,"P")</f>
        <v>0</v>
      </c>
      <c r="N9" s="25"/>
    </row>
    <row r="10">
      <c r="A10" s="1" t="s">
        <v>165</v>
      </c>
      <c r="B10" s="1">
        <v>36</v>
      </c>
      <c r="C10" s="26" t="s">
        <v>1654</v>
      </c>
      <c r="D10" t="s">
        <v>167</v>
      </c>
      <c r="E10" s="27" t="s">
        <v>1655</v>
      </c>
      <c r="F10" s="28" t="s">
        <v>424</v>
      </c>
      <c r="G10" s="29">
        <v>2</v>
      </c>
      <c r="H10" s="28">
        <v>0</v>
      </c>
      <c r="I10" s="30">
        <f>ROUND(G10*H10,P4)</f>
        <v>0</v>
      </c>
      <c r="L10" s="31">
        <v>0</v>
      </c>
      <c r="M10" s="24">
        <f>ROUND(G10*L10,P4)</f>
        <v>0</v>
      </c>
      <c r="N10" s="25" t="s">
        <v>185</v>
      </c>
      <c r="O10" s="32">
        <f>M10*AA10</f>
        <v>0</v>
      </c>
      <c r="P10" s="1">
        <v>3</v>
      </c>
      <c r="AA10" s="1">
        <f>IF(P10=1,$O$3,IF(P10=2,$O$4,$O$5))</f>
        <v>0</v>
      </c>
    </row>
    <row r="11">
      <c r="A11" s="1" t="s">
        <v>171</v>
      </c>
      <c r="E11" s="27" t="s">
        <v>1655</v>
      </c>
    </row>
    <row r="12">
      <c r="A12" s="1" t="s">
        <v>172</v>
      </c>
    </row>
    <row r="13">
      <c r="A13" s="1" t="s">
        <v>173</v>
      </c>
      <c r="E13" s="27" t="s">
        <v>167</v>
      </c>
    </row>
    <row r="14">
      <c r="A14" s="1" t="s">
        <v>165</v>
      </c>
      <c r="B14" s="1">
        <v>1</v>
      </c>
      <c r="C14" s="26" t="s">
        <v>4093</v>
      </c>
      <c r="D14" t="s">
        <v>167</v>
      </c>
      <c r="E14" s="27" t="s">
        <v>4094</v>
      </c>
      <c r="F14" s="28" t="s">
        <v>424</v>
      </c>
      <c r="G14" s="29">
        <v>10.640000000000001</v>
      </c>
      <c r="H14" s="28">
        <v>0</v>
      </c>
      <c r="I14" s="30">
        <f>ROUND(G14*H14,P4)</f>
        <v>0</v>
      </c>
      <c r="L14" s="31">
        <v>0</v>
      </c>
      <c r="M14" s="24">
        <f>ROUND(G14*L14,P4)</f>
        <v>0</v>
      </c>
      <c r="N14" s="25" t="s">
        <v>185</v>
      </c>
      <c r="O14" s="32">
        <f>M14*AA14</f>
        <v>0</v>
      </c>
      <c r="P14" s="1">
        <v>3</v>
      </c>
      <c r="AA14" s="1">
        <f>IF(P14=1,$O$3,IF(P14=2,$O$4,$O$5))</f>
        <v>0</v>
      </c>
    </row>
    <row r="15">
      <c r="A15" s="1" t="s">
        <v>171</v>
      </c>
      <c r="E15" s="27" t="s">
        <v>4094</v>
      </c>
    </row>
    <row r="16">
      <c r="A16" s="1" t="s">
        <v>172</v>
      </c>
    </row>
    <row r="17">
      <c r="A17" s="1" t="s">
        <v>173</v>
      </c>
      <c r="E17" s="27" t="s">
        <v>167</v>
      </c>
    </row>
    <row r="18">
      <c r="A18" s="1" t="s">
        <v>165</v>
      </c>
      <c r="B18" s="1">
        <v>2</v>
      </c>
      <c r="C18" s="26" t="s">
        <v>4095</v>
      </c>
      <c r="D18" t="s">
        <v>167</v>
      </c>
      <c r="E18" s="27" t="s">
        <v>4096</v>
      </c>
      <c r="F18" s="28" t="s">
        <v>424</v>
      </c>
      <c r="G18" s="29">
        <v>5.3200000000000003</v>
      </c>
      <c r="H18" s="28">
        <v>0</v>
      </c>
      <c r="I18" s="30">
        <f>ROUND(G18*H18,P4)</f>
        <v>0</v>
      </c>
      <c r="L18" s="31">
        <v>0</v>
      </c>
      <c r="M18" s="24">
        <f>ROUND(G18*L18,P4)</f>
        <v>0</v>
      </c>
      <c r="N18" s="25" t="s">
        <v>185</v>
      </c>
      <c r="O18" s="32">
        <f>M18*AA18</f>
        <v>0</v>
      </c>
      <c r="P18" s="1">
        <v>3</v>
      </c>
      <c r="AA18" s="1">
        <f>IF(P18=1,$O$3,IF(P18=2,$O$4,$O$5))</f>
        <v>0</v>
      </c>
    </row>
    <row r="19">
      <c r="A19" s="1" t="s">
        <v>171</v>
      </c>
      <c r="E19" s="27" t="s">
        <v>4096</v>
      </c>
    </row>
    <row r="20">
      <c r="A20" s="1" t="s">
        <v>172</v>
      </c>
    </row>
    <row r="21">
      <c r="A21" s="1" t="s">
        <v>173</v>
      </c>
      <c r="E21" s="27" t="s">
        <v>167</v>
      </c>
    </row>
    <row r="22">
      <c r="A22" s="1" t="s">
        <v>165</v>
      </c>
      <c r="B22" s="1">
        <v>3</v>
      </c>
      <c r="C22" s="26" t="s">
        <v>1666</v>
      </c>
      <c r="D22" t="s">
        <v>167</v>
      </c>
      <c r="E22" s="27" t="s">
        <v>1667</v>
      </c>
      <c r="F22" s="28" t="s">
        <v>424</v>
      </c>
      <c r="G22" s="29">
        <v>10.640000000000001</v>
      </c>
      <c r="H22" s="28">
        <v>0</v>
      </c>
      <c r="I22" s="30">
        <f>ROUND(G22*H22,P4)</f>
        <v>0</v>
      </c>
      <c r="L22" s="31">
        <v>0</v>
      </c>
      <c r="M22" s="24">
        <f>ROUND(G22*L22,P4)</f>
        <v>0</v>
      </c>
      <c r="N22" s="25" t="s">
        <v>185</v>
      </c>
      <c r="O22" s="32">
        <f>M22*AA22</f>
        <v>0</v>
      </c>
      <c r="P22" s="1">
        <v>3</v>
      </c>
      <c r="AA22" s="1">
        <f>IF(P22=1,$O$3,IF(P22=2,$O$4,$O$5))</f>
        <v>0</v>
      </c>
    </row>
    <row r="23">
      <c r="A23" s="1" t="s">
        <v>171</v>
      </c>
      <c r="E23" s="27" t="s">
        <v>1667</v>
      </c>
    </row>
    <row r="24">
      <c r="A24" s="1" t="s">
        <v>172</v>
      </c>
    </row>
    <row r="25">
      <c r="A25" s="1" t="s">
        <v>173</v>
      </c>
      <c r="E25" s="27" t="s">
        <v>167</v>
      </c>
    </row>
    <row r="26">
      <c r="A26" s="1" t="s">
        <v>165</v>
      </c>
      <c r="B26" s="1">
        <v>4</v>
      </c>
      <c r="C26" s="26" t="s">
        <v>1668</v>
      </c>
      <c r="D26" t="s">
        <v>167</v>
      </c>
      <c r="E26" s="27" t="s">
        <v>1669</v>
      </c>
      <c r="F26" s="28" t="s">
        <v>424</v>
      </c>
      <c r="G26" s="29">
        <v>10.640000000000001</v>
      </c>
      <c r="H26" s="28">
        <v>0</v>
      </c>
      <c r="I26" s="30">
        <f>ROUND(G26*H26,P4)</f>
        <v>0</v>
      </c>
      <c r="L26" s="31">
        <v>0</v>
      </c>
      <c r="M26" s="24">
        <f>ROUND(G26*L26,P4)</f>
        <v>0</v>
      </c>
      <c r="N26" s="25" t="s">
        <v>185</v>
      </c>
      <c r="O26" s="32">
        <f>M26*AA26</f>
        <v>0</v>
      </c>
      <c r="P26" s="1">
        <v>3</v>
      </c>
      <c r="AA26" s="1">
        <f>IF(P26=1,$O$3,IF(P26=2,$O$4,$O$5))</f>
        <v>0</v>
      </c>
    </row>
    <row r="27">
      <c r="A27" s="1" t="s">
        <v>171</v>
      </c>
      <c r="E27" s="27" t="s">
        <v>1669</v>
      </c>
    </row>
    <row r="28">
      <c r="A28" s="1" t="s">
        <v>172</v>
      </c>
    </row>
    <row r="29">
      <c r="A29" s="1" t="s">
        <v>173</v>
      </c>
      <c r="E29" s="27" t="s">
        <v>167</v>
      </c>
    </row>
    <row r="30">
      <c r="A30" s="1" t="s">
        <v>162</v>
      </c>
      <c r="C30" s="22" t="s">
        <v>395</v>
      </c>
      <c r="E30" s="23" t="s">
        <v>627</v>
      </c>
      <c r="L30" s="24">
        <f>SUMIFS(L31:L42,A31:A42,"P")</f>
        <v>0</v>
      </c>
      <c r="M30" s="24">
        <f>SUMIFS(M31:M42,A31:A42,"P")</f>
        <v>0</v>
      </c>
      <c r="N30" s="25"/>
    </row>
    <row r="31">
      <c r="A31" s="1" t="s">
        <v>165</v>
      </c>
      <c r="B31" s="1">
        <v>5</v>
      </c>
      <c r="C31" s="26" t="s">
        <v>4097</v>
      </c>
      <c r="D31" t="s">
        <v>167</v>
      </c>
      <c r="E31" s="27" t="s">
        <v>4098</v>
      </c>
      <c r="F31" s="28" t="s">
        <v>424</v>
      </c>
      <c r="G31" s="29">
        <v>11.01</v>
      </c>
      <c r="H31" s="28">
        <v>0</v>
      </c>
      <c r="I31" s="30">
        <f>ROUND(G31*H31,P4)</f>
        <v>0</v>
      </c>
      <c r="L31" s="31">
        <v>0</v>
      </c>
      <c r="M31" s="24">
        <f>ROUND(G31*L31,P4)</f>
        <v>0</v>
      </c>
      <c r="N31" s="25" t="s">
        <v>185</v>
      </c>
      <c r="O31" s="32">
        <f>M31*AA31</f>
        <v>0</v>
      </c>
      <c r="P31" s="1">
        <v>3</v>
      </c>
      <c r="AA31" s="1">
        <f>IF(P31=1,$O$3,IF(P31=2,$O$4,$O$5))</f>
        <v>0</v>
      </c>
    </row>
    <row r="32">
      <c r="A32" s="1" t="s">
        <v>171</v>
      </c>
      <c r="E32" s="27" t="s">
        <v>4098</v>
      </c>
    </row>
    <row r="33">
      <c r="A33" s="1" t="s">
        <v>172</v>
      </c>
    </row>
    <row r="34">
      <c r="A34" s="1" t="s">
        <v>173</v>
      </c>
      <c r="E34" s="27" t="s">
        <v>167</v>
      </c>
    </row>
    <row r="35">
      <c r="A35" s="1" t="s">
        <v>165</v>
      </c>
      <c r="B35" s="1">
        <v>6</v>
      </c>
      <c r="C35" s="26" t="s">
        <v>631</v>
      </c>
      <c r="D35" t="s">
        <v>167</v>
      </c>
      <c r="E35" s="27" t="s">
        <v>4099</v>
      </c>
      <c r="F35" s="28" t="s">
        <v>447</v>
      </c>
      <c r="G35" s="29">
        <v>15</v>
      </c>
      <c r="H35" s="28">
        <v>0</v>
      </c>
      <c r="I35" s="30">
        <f>ROUND(G35*H35,P4)</f>
        <v>0</v>
      </c>
      <c r="L35" s="31">
        <v>0</v>
      </c>
      <c r="M35" s="24">
        <f>ROUND(G35*L35,P4)</f>
        <v>0</v>
      </c>
      <c r="N35" s="25" t="s">
        <v>185</v>
      </c>
      <c r="O35" s="32">
        <f>M35*AA35</f>
        <v>0</v>
      </c>
      <c r="P35" s="1">
        <v>3</v>
      </c>
      <c r="AA35" s="1">
        <f>IF(P35=1,$O$3,IF(P35=2,$O$4,$O$5))</f>
        <v>0</v>
      </c>
    </row>
    <row r="36">
      <c r="A36" s="1" t="s">
        <v>171</v>
      </c>
      <c r="E36" s="27" t="s">
        <v>4099</v>
      </c>
    </row>
    <row r="37">
      <c r="A37" s="1" t="s">
        <v>172</v>
      </c>
    </row>
    <row r="38">
      <c r="A38" s="1" t="s">
        <v>173</v>
      </c>
      <c r="E38" s="27" t="s">
        <v>167</v>
      </c>
    </row>
    <row r="39">
      <c r="A39" s="1" t="s">
        <v>165</v>
      </c>
      <c r="B39" s="1">
        <v>7</v>
      </c>
      <c r="C39" s="26" t="s">
        <v>634</v>
      </c>
      <c r="D39" t="s">
        <v>167</v>
      </c>
      <c r="E39" s="27" t="s">
        <v>4100</v>
      </c>
      <c r="F39" s="28" t="s">
        <v>447</v>
      </c>
      <c r="G39" s="29">
        <v>15</v>
      </c>
      <c r="H39" s="28">
        <v>0</v>
      </c>
      <c r="I39" s="30">
        <f>ROUND(G39*H39,P4)</f>
        <v>0</v>
      </c>
      <c r="L39" s="31">
        <v>0</v>
      </c>
      <c r="M39" s="24">
        <f>ROUND(G39*L39,P4)</f>
        <v>0</v>
      </c>
      <c r="N39" s="25" t="s">
        <v>185</v>
      </c>
      <c r="O39" s="32">
        <f>M39*AA39</f>
        <v>0</v>
      </c>
      <c r="P39" s="1">
        <v>3</v>
      </c>
      <c r="AA39" s="1">
        <f>IF(P39=1,$O$3,IF(P39=2,$O$4,$O$5))</f>
        <v>0</v>
      </c>
    </row>
    <row r="40">
      <c r="A40" s="1" t="s">
        <v>171</v>
      </c>
      <c r="E40" s="27" t="s">
        <v>4100</v>
      </c>
    </row>
    <row r="41">
      <c r="A41" s="1" t="s">
        <v>172</v>
      </c>
    </row>
    <row r="42">
      <c r="A42" s="1" t="s">
        <v>173</v>
      </c>
      <c r="E42" s="27" t="s">
        <v>167</v>
      </c>
    </row>
    <row r="43">
      <c r="A43" s="1" t="s">
        <v>162</v>
      </c>
      <c r="C43" s="22" t="s">
        <v>556</v>
      </c>
      <c r="E43" s="23" t="s">
        <v>639</v>
      </c>
      <c r="L43" s="24">
        <f>SUMIFS(L44:L107,A44:A107,"P")</f>
        <v>0</v>
      </c>
      <c r="M43" s="24">
        <f>SUMIFS(M44:M107,A44:A107,"P")</f>
        <v>0</v>
      </c>
      <c r="N43" s="25"/>
    </row>
    <row r="44">
      <c r="A44" s="1" t="s">
        <v>165</v>
      </c>
      <c r="B44" s="1">
        <v>17</v>
      </c>
      <c r="C44" s="26" t="s">
        <v>4101</v>
      </c>
      <c r="D44" t="s">
        <v>167</v>
      </c>
      <c r="E44" s="27" t="s">
        <v>4102</v>
      </c>
      <c r="F44" s="28" t="s">
        <v>1485</v>
      </c>
      <c r="G44" s="29">
        <v>83</v>
      </c>
      <c r="H44" s="28">
        <v>0</v>
      </c>
      <c r="I44" s="30">
        <f>ROUND(G44*H44,P4)</f>
        <v>0</v>
      </c>
      <c r="L44" s="31">
        <v>0</v>
      </c>
      <c r="M44" s="24">
        <f>ROUND(G44*L44,P4)</f>
        <v>0</v>
      </c>
      <c r="N44" s="25" t="s">
        <v>170</v>
      </c>
      <c r="O44" s="32">
        <f>M44*AA44</f>
        <v>0</v>
      </c>
      <c r="P44" s="1">
        <v>3</v>
      </c>
      <c r="AA44" s="1">
        <f>IF(P44=1,$O$3,IF(P44=2,$O$4,$O$5))</f>
        <v>0</v>
      </c>
    </row>
    <row r="45">
      <c r="A45" s="1" t="s">
        <v>171</v>
      </c>
      <c r="E45" s="27" t="s">
        <v>4102</v>
      </c>
    </row>
    <row r="46">
      <c r="A46" s="1" t="s">
        <v>172</v>
      </c>
    </row>
    <row r="47">
      <c r="A47" s="1" t="s">
        <v>173</v>
      </c>
      <c r="E47" s="27" t="s">
        <v>167</v>
      </c>
    </row>
    <row r="48">
      <c r="A48" s="1" t="s">
        <v>165</v>
      </c>
      <c r="B48" s="1">
        <v>18</v>
      </c>
      <c r="C48" s="26" t="s">
        <v>4103</v>
      </c>
      <c r="D48" t="s">
        <v>167</v>
      </c>
      <c r="E48" s="27" t="s">
        <v>4104</v>
      </c>
      <c r="F48" s="28" t="s">
        <v>1485</v>
      </c>
      <c r="G48" s="29">
        <v>15</v>
      </c>
      <c r="H48" s="28">
        <v>0</v>
      </c>
      <c r="I48" s="30">
        <f>ROUND(G48*H48,P4)</f>
        <v>0</v>
      </c>
      <c r="L48" s="31">
        <v>0</v>
      </c>
      <c r="M48" s="24">
        <f>ROUND(G48*L48,P4)</f>
        <v>0</v>
      </c>
      <c r="N48" s="25" t="s">
        <v>170</v>
      </c>
      <c r="O48" s="32">
        <f>M48*AA48</f>
        <v>0</v>
      </c>
      <c r="P48" s="1">
        <v>3</v>
      </c>
      <c r="AA48" s="1">
        <f>IF(P48=1,$O$3,IF(P48=2,$O$4,$O$5))</f>
        <v>0</v>
      </c>
    </row>
    <row r="49">
      <c r="A49" s="1" t="s">
        <v>171</v>
      </c>
      <c r="E49" s="27" t="s">
        <v>4104</v>
      </c>
    </row>
    <row r="50">
      <c r="A50" s="1" t="s">
        <v>172</v>
      </c>
    </row>
    <row r="51">
      <c r="A51" s="1" t="s">
        <v>173</v>
      </c>
      <c r="E51" s="27" t="s">
        <v>167</v>
      </c>
    </row>
    <row r="52">
      <c r="A52" s="1" t="s">
        <v>165</v>
      </c>
      <c r="B52" s="1">
        <v>19</v>
      </c>
      <c r="C52" s="26" t="s">
        <v>4105</v>
      </c>
      <c r="D52" t="s">
        <v>167</v>
      </c>
      <c r="E52" s="27" t="s">
        <v>4106</v>
      </c>
      <c r="F52" s="28" t="s">
        <v>1485</v>
      </c>
      <c r="G52" s="29">
        <v>17</v>
      </c>
      <c r="H52" s="28">
        <v>0</v>
      </c>
      <c r="I52" s="30">
        <f>ROUND(G52*H52,P4)</f>
        <v>0</v>
      </c>
      <c r="L52" s="31">
        <v>0</v>
      </c>
      <c r="M52" s="24">
        <f>ROUND(G52*L52,P4)</f>
        <v>0</v>
      </c>
      <c r="N52" s="25" t="s">
        <v>170</v>
      </c>
      <c r="O52" s="32">
        <f>M52*AA52</f>
        <v>0</v>
      </c>
      <c r="P52" s="1">
        <v>3</v>
      </c>
      <c r="AA52" s="1">
        <f>IF(P52=1,$O$3,IF(P52=2,$O$4,$O$5))</f>
        <v>0</v>
      </c>
    </row>
    <row r="53">
      <c r="A53" s="1" t="s">
        <v>171</v>
      </c>
      <c r="E53" s="27" t="s">
        <v>4106</v>
      </c>
    </row>
    <row r="54">
      <c r="A54" s="1" t="s">
        <v>172</v>
      </c>
    </row>
    <row r="55">
      <c r="A55" s="1" t="s">
        <v>173</v>
      </c>
      <c r="E55" s="27" t="s">
        <v>167</v>
      </c>
    </row>
    <row r="56">
      <c r="A56" s="1" t="s">
        <v>165</v>
      </c>
      <c r="B56" s="1">
        <v>20</v>
      </c>
      <c r="C56" s="26" t="s">
        <v>4107</v>
      </c>
      <c r="D56" t="s">
        <v>167</v>
      </c>
      <c r="E56" s="27" t="s">
        <v>4108</v>
      </c>
      <c r="F56" s="28" t="s">
        <v>1485</v>
      </c>
      <c r="G56" s="29">
        <v>31</v>
      </c>
      <c r="H56" s="28">
        <v>0</v>
      </c>
      <c r="I56" s="30">
        <f>ROUND(G56*H56,P4)</f>
        <v>0</v>
      </c>
      <c r="L56" s="31">
        <v>0</v>
      </c>
      <c r="M56" s="24">
        <f>ROUND(G56*L56,P4)</f>
        <v>0</v>
      </c>
      <c r="N56" s="25" t="s">
        <v>170</v>
      </c>
      <c r="O56" s="32">
        <f>M56*AA56</f>
        <v>0</v>
      </c>
      <c r="P56" s="1">
        <v>3</v>
      </c>
      <c r="AA56" s="1">
        <f>IF(P56=1,$O$3,IF(P56=2,$O$4,$O$5))</f>
        <v>0</v>
      </c>
    </row>
    <row r="57">
      <c r="A57" s="1" t="s">
        <v>171</v>
      </c>
      <c r="E57" s="27" t="s">
        <v>4108</v>
      </c>
    </row>
    <row r="58">
      <c r="A58" s="1" t="s">
        <v>172</v>
      </c>
    </row>
    <row r="59">
      <c r="A59" s="1" t="s">
        <v>173</v>
      </c>
      <c r="E59" s="27" t="s">
        <v>167</v>
      </c>
    </row>
    <row r="60">
      <c r="A60" s="1" t="s">
        <v>165</v>
      </c>
      <c r="B60" s="1">
        <v>21</v>
      </c>
      <c r="C60" s="26" t="s">
        <v>4109</v>
      </c>
      <c r="D60" t="s">
        <v>167</v>
      </c>
      <c r="E60" s="27" t="s">
        <v>4110</v>
      </c>
      <c r="F60" s="28" t="s">
        <v>1485</v>
      </c>
      <c r="G60" s="29">
        <v>5</v>
      </c>
      <c r="H60" s="28">
        <v>0</v>
      </c>
      <c r="I60" s="30">
        <f>ROUND(G60*H60,P4)</f>
        <v>0</v>
      </c>
      <c r="L60" s="31">
        <v>0</v>
      </c>
      <c r="M60" s="24">
        <f>ROUND(G60*L60,P4)</f>
        <v>0</v>
      </c>
      <c r="N60" s="25" t="s">
        <v>170</v>
      </c>
      <c r="O60" s="32">
        <f>M60*AA60</f>
        <v>0</v>
      </c>
      <c r="P60" s="1">
        <v>3</v>
      </c>
      <c r="AA60" s="1">
        <f>IF(P60=1,$O$3,IF(P60=2,$O$4,$O$5))</f>
        <v>0</v>
      </c>
    </row>
    <row r="61">
      <c r="A61" s="1" t="s">
        <v>171</v>
      </c>
      <c r="E61" s="27" t="s">
        <v>4110</v>
      </c>
    </row>
    <row r="62">
      <c r="A62" s="1" t="s">
        <v>172</v>
      </c>
    </row>
    <row r="63">
      <c r="A63" s="1" t="s">
        <v>173</v>
      </c>
      <c r="E63" s="27" t="s">
        <v>167</v>
      </c>
    </row>
    <row r="64">
      <c r="A64" s="1" t="s">
        <v>165</v>
      </c>
      <c r="B64" s="1">
        <v>22</v>
      </c>
      <c r="C64" s="26" t="s">
        <v>4111</v>
      </c>
      <c r="D64" t="s">
        <v>167</v>
      </c>
      <c r="E64" s="27" t="s">
        <v>4112</v>
      </c>
      <c r="F64" s="28" t="s">
        <v>1485</v>
      </c>
      <c r="G64" s="29">
        <v>4</v>
      </c>
      <c r="H64" s="28">
        <v>0</v>
      </c>
      <c r="I64" s="30">
        <f>ROUND(G64*H64,P4)</f>
        <v>0</v>
      </c>
      <c r="L64" s="31">
        <v>0</v>
      </c>
      <c r="M64" s="24">
        <f>ROUND(G64*L64,P4)</f>
        <v>0</v>
      </c>
      <c r="N64" s="25" t="s">
        <v>170</v>
      </c>
      <c r="O64" s="32">
        <f>M64*AA64</f>
        <v>0</v>
      </c>
      <c r="P64" s="1">
        <v>3</v>
      </c>
      <c r="AA64" s="1">
        <f>IF(P64=1,$O$3,IF(P64=2,$O$4,$O$5))</f>
        <v>0</v>
      </c>
    </row>
    <row r="65">
      <c r="A65" s="1" t="s">
        <v>171</v>
      </c>
      <c r="E65" s="27" t="s">
        <v>4112</v>
      </c>
    </row>
    <row r="66">
      <c r="A66" s="1" t="s">
        <v>172</v>
      </c>
    </row>
    <row r="67">
      <c r="A67" s="1" t="s">
        <v>173</v>
      </c>
      <c r="E67" s="27" t="s">
        <v>167</v>
      </c>
    </row>
    <row r="68">
      <c r="A68" s="1" t="s">
        <v>165</v>
      </c>
      <c r="B68" s="1">
        <v>23</v>
      </c>
      <c r="C68" s="26" t="s">
        <v>4113</v>
      </c>
      <c r="D68" t="s">
        <v>167</v>
      </c>
      <c r="E68" s="27" t="s">
        <v>4114</v>
      </c>
      <c r="F68" s="28" t="s">
        <v>447</v>
      </c>
      <c r="G68" s="29">
        <v>14</v>
      </c>
      <c r="H68" s="28">
        <v>0</v>
      </c>
      <c r="I68" s="30">
        <f>ROUND(G68*H68,P4)</f>
        <v>0</v>
      </c>
      <c r="L68" s="31">
        <v>0</v>
      </c>
      <c r="M68" s="24">
        <f>ROUND(G68*L68,P4)</f>
        <v>0</v>
      </c>
      <c r="N68" s="25" t="s">
        <v>170</v>
      </c>
      <c r="O68" s="32">
        <f>M68*AA68</f>
        <v>0</v>
      </c>
      <c r="P68" s="1">
        <v>3</v>
      </c>
      <c r="AA68" s="1">
        <f>IF(P68=1,$O$3,IF(P68=2,$O$4,$O$5))</f>
        <v>0</v>
      </c>
    </row>
    <row r="69">
      <c r="A69" s="1" t="s">
        <v>171</v>
      </c>
      <c r="E69" s="27" t="s">
        <v>4114</v>
      </c>
    </row>
    <row r="70">
      <c r="A70" s="1" t="s">
        <v>172</v>
      </c>
    </row>
    <row r="71">
      <c r="A71" s="1" t="s">
        <v>173</v>
      </c>
      <c r="E71" s="27" t="s">
        <v>167</v>
      </c>
    </row>
    <row r="72">
      <c r="A72" s="1" t="s">
        <v>165</v>
      </c>
      <c r="B72" s="1">
        <v>8</v>
      </c>
      <c r="C72" s="26" t="s">
        <v>4115</v>
      </c>
      <c r="D72" t="s">
        <v>167</v>
      </c>
      <c r="E72" s="27" t="s">
        <v>4116</v>
      </c>
      <c r="F72" s="28" t="s">
        <v>1485</v>
      </c>
      <c r="G72" s="29">
        <v>574</v>
      </c>
      <c r="H72" s="28">
        <v>0</v>
      </c>
      <c r="I72" s="30">
        <f>ROUND(G72*H72,P4)</f>
        <v>0</v>
      </c>
      <c r="L72" s="31">
        <v>0</v>
      </c>
      <c r="M72" s="24">
        <f>ROUND(G72*L72,P4)</f>
        <v>0</v>
      </c>
      <c r="N72" s="25" t="s">
        <v>170</v>
      </c>
      <c r="O72" s="32">
        <f>M72*AA72</f>
        <v>0</v>
      </c>
      <c r="P72" s="1">
        <v>3</v>
      </c>
      <c r="AA72" s="1">
        <f>IF(P72=1,$O$3,IF(P72=2,$O$4,$O$5))</f>
        <v>0</v>
      </c>
    </row>
    <row r="73">
      <c r="A73" s="1" t="s">
        <v>171</v>
      </c>
      <c r="E73" s="27" t="s">
        <v>4116</v>
      </c>
    </row>
    <row r="74">
      <c r="A74" s="1" t="s">
        <v>172</v>
      </c>
    </row>
    <row r="75">
      <c r="A75" s="1" t="s">
        <v>173</v>
      </c>
      <c r="E75" s="27" t="s">
        <v>167</v>
      </c>
    </row>
    <row r="76">
      <c r="A76" s="1" t="s">
        <v>165</v>
      </c>
      <c r="B76" s="1">
        <v>9</v>
      </c>
      <c r="C76" s="26" t="s">
        <v>4117</v>
      </c>
      <c r="D76" t="s">
        <v>167</v>
      </c>
      <c r="E76" s="27" t="s">
        <v>4118</v>
      </c>
      <c r="F76" s="28" t="s">
        <v>1485</v>
      </c>
      <c r="G76" s="29">
        <v>5</v>
      </c>
      <c r="H76" s="28">
        <v>0</v>
      </c>
      <c r="I76" s="30">
        <f>ROUND(G76*H76,P4)</f>
        <v>0</v>
      </c>
      <c r="L76" s="31">
        <v>0</v>
      </c>
      <c r="M76" s="24">
        <f>ROUND(G76*L76,P4)</f>
        <v>0</v>
      </c>
      <c r="N76" s="25" t="s">
        <v>170</v>
      </c>
      <c r="O76" s="32">
        <f>M76*AA76</f>
        <v>0</v>
      </c>
      <c r="P76" s="1">
        <v>3</v>
      </c>
      <c r="AA76" s="1">
        <f>IF(P76=1,$O$3,IF(P76=2,$O$4,$O$5))</f>
        <v>0</v>
      </c>
    </row>
    <row r="77">
      <c r="A77" s="1" t="s">
        <v>171</v>
      </c>
      <c r="E77" s="27" t="s">
        <v>4118</v>
      </c>
    </row>
    <row r="78">
      <c r="A78" s="1" t="s">
        <v>172</v>
      </c>
    </row>
    <row r="79">
      <c r="A79" s="1" t="s">
        <v>173</v>
      </c>
      <c r="E79" s="27" t="s">
        <v>167</v>
      </c>
    </row>
    <row r="80">
      <c r="A80" s="1" t="s">
        <v>165</v>
      </c>
      <c r="B80" s="1">
        <v>10</v>
      </c>
      <c r="C80" s="26" t="s">
        <v>4119</v>
      </c>
      <c r="D80" t="s">
        <v>167</v>
      </c>
      <c r="E80" s="27" t="s">
        <v>4120</v>
      </c>
      <c r="F80" s="28" t="s">
        <v>1485</v>
      </c>
      <c r="G80" s="29">
        <v>32</v>
      </c>
      <c r="H80" s="28">
        <v>0</v>
      </c>
      <c r="I80" s="30">
        <f>ROUND(G80*H80,P4)</f>
        <v>0</v>
      </c>
      <c r="L80" s="31">
        <v>0</v>
      </c>
      <c r="M80" s="24">
        <f>ROUND(G80*L80,P4)</f>
        <v>0</v>
      </c>
      <c r="N80" s="25" t="s">
        <v>170</v>
      </c>
      <c r="O80" s="32">
        <f>M80*AA80</f>
        <v>0</v>
      </c>
      <c r="P80" s="1">
        <v>3</v>
      </c>
      <c r="AA80" s="1">
        <f>IF(P80=1,$O$3,IF(P80=2,$O$4,$O$5))</f>
        <v>0</v>
      </c>
    </row>
    <row r="81">
      <c r="A81" s="1" t="s">
        <v>171</v>
      </c>
      <c r="E81" s="27" t="s">
        <v>4120</v>
      </c>
    </row>
    <row r="82">
      <c r="A82" s="1" t="s">
        <v>172</v>
      </c>
    </row>
    <row r="83">
      <c r="A83" s="1" t="s">
        <v>173</v>
      </c>
      <c r="E83" s="27" t="s">
        <v>167</v>
      </c>
    </row>
    <row r="84">
      <c r="A84" s="1" t="s">
        <v>165</v>
      </c>
      <c r="B84" s="1">
        <v>11</v>
      </c>
      <c r="C84" s="26" t="s">
        <v>4121</v>
      </c>
      <c r="D84" t="s">
        <v>167</v>
      </c>
      <c r="E84" s="27" t="s">
        <v>4122</v>
      </c>
      <c r="F84" s="28" t="s">
        <v>1485</v>
      </c>
      <c r="G84" s="29">
        <v>5</v>
      </c>
      <c r="H84" s="28">
        <v>0</v>
      </c>
      <c r="I84" s="30">
        <f>ROUND(G84*H84,P4)</f>
        <v>0</v>
      </c>
      <c r="L84" s="31">
        <v>0</v>
      </c>
      <c r="M84" s="24">
        <f>ROUND(G84*L84,P4)</f>
        <v>0</v>
      </c>
      <c r="N84" s="25" t="s">
        <v>170</v>
      </c>
      <c r="O84" s="32">
        <f>M84*AA84</f>
        <v>0</v>
      </c>
      <c r="P84" s="1">
        <v>3</v>
      </c>
      <c r="AA84" s="1">
        <f>IF(P84=1,$O$3,IF(P84=2,$O$4,$O$5))</f>
        <v>0</v>
      </c>
    </row>
    <row r="85">
      <c r="A85" s="1" t="s">
        <v>171</v>
      </c>
      <c r="E85" s="27" t="s">
        <v>4122</v>
      </c>
    </row>
    <row r="86">
      <c r="A86" s="1" t="s">
        <v>172</v>
      </c>
    </row>
    <row r="87">
      <c r="A87" s="1" t="s">
        <v>173</v>
      </c>
      <c r="E87" s="27" t="s">
        <v>167</v>
      </c>
    </row>
    <row r="88">
      <c r="A88" s="1" t="s">
        <v>165</v>
      </c>
      <c r="B88" s="1">
        <v>12</v>
      </c>
      <c r="C88" s="26" t="s">
        <v>4123</v>
      </c>
      <c r="D88" t="s">
        <v>167</v>
      </c>
      <c r="E88" s="27" t="s">
        <v>4124</v>
      </c>
      <c r="F88" s="28" t="s">
        <v>1485</v>
      </c>
      <c r="G88" s="29">
        <v>1</v>
      </c>
      <c r="H88" s="28">
        <v>0</v>
      </c>
      <c r="I88" s="30">
        <f>ROUND(G88*H88,P4)</f>
        <v>0</v>
      </c>
      <c r="L88" s="31">
        <v>0</v>
      </c>
      <c r="M88" s="24">
        <f>ROUND(G88*L88,P4)</f>
        <v>0</v>
      </c>
      <c r="N88" s="25" t="s">
        <v>170</v>
      </c>
      <c r="O88" s="32">
        <f>M88*AA88</f>
        <v>0</v>
      </c>
      <c r="P88" s="1">
        <v>3</v>
      </c>
      <c r="AA88" s="1">
        <f>IF(P88=1,$O$3,IF(P88=2,$O$4,$O$5))</f>
        <v>0</v>
      </c>
    </row>
    <row r="89">
      <c r="A89" s="1" t="s">
        <v>171</v>
      </c>
      <c r="E89" s="27" t="s">
        <v>4124</v>
      </c>
    </row>
    <row r="90">
      <c r="A90" s="1" t="s">
        <v>172</v>
      </c>
    </row>
    <row r="91">
      <c r="A91" s="1" t="s">
        <v>173</v>
      </c>
      <c r="E91" s="27" t="s">
        <v>167</v>
      </c>
    </row>
    <row r="92">
      <c r="A92" s="1" t="s">
        <v>165</v>
      </c>
      <c r="B92" s="1">
        <v>13</v>
      </c>
      <c r="C92" s="26" t="s">
        <v>4125</v>
      </c>
      <c r="D92" t="s">
        <v>167</v>
      </c>
      <c r="E92" s="27" t="s">
        <v>4126</v>
      </c>
      <c r="F92" s="28" t="s">
        <v>1485</v>
      </c>
      <c r="G92" s="29">
        <v>10</v>
      </c>
      <c r="H92" s="28">
        <v>0</v>
      </c>
      <c r="I92" s="30">
        <f>ROUND(G92*H92,P4)</f>
        <v>0</v>
      </c>
      <c r="L92" s="31">
        <v>0</v>
      </c>
      <c r="M92" s="24">
        <f>ROUND(G92*L92,P4)</f>
        <v>0</v>
      </c>
      <c r="N92" s="25" t="s">
        <v>170</v>
      </c>
      <c r="O92" s="32">
        <f>M92*AA92</f>
        <v>0</v>
      </c>
      <c r="P92" s="1">
        <v>3</v>
      </c>
      <c r="AA92" s="1">
        <f>IF(P92=1,$O$3,IF(P92=2,$O$4,$O$5))</f>
        <v>0</v>
      </c>
    </row>
    <row r="93">
      <c r="A93" s="1" t="s">
        <v>171</v>
      </c>
      <c r="E93" s="27" t="s">
        <v>4126</v>
      </c>
    </row>
    <row r="94">
      <c r="A94" s="1" t="s">
        <v>172</v>
      </c>
    </row>
    <row r="95">
      <c r="A95" s="1" t="s">
        <v>173</v>
      </c>
      <c r="E95" s="27" t="s">
        <v>167</v>
      </c>
    </row>
    <row r="96">
      <c r="A96" s="1" t="s">
        <v>165</v>
      </c>
      <c r="B96" s="1">
        <v>14</v>
      </c>
      <c r="C96" s="26" t="s">
        <v>4127</v>
      </c>
      <c r="D96" t="s">
        <v>167</v>
      </c>
      <c r="E96" s="27" t="s">
        <v>4128</v>
      </c>
      <c r="F96" s="28" t="s">
        <v>1485</v>
      </c>
      <c r="G96" s="29">
        <v>10</v>
      </c>
      <c r="H96" s="28">
        <v>0</v>
      </c>
      <c r="I96" s="30">
        <f>ROUND(G96*H96,P4)</f>
        <v>0</v>
      </c>
      <c r="L96" s="31">
        <v>0</v>
      </c>
      <c r="M96" s="24">
        <f>ROUND(G96*L96,P4)</f>
        <v>0</v>
      </c>
      <c r="N96" s="25" t="s">
        <v>170</v>
      </c>
      <c r="O96" s="32">
        <f>M96*AA96</f>
        <v>0</v>
      </c>
      <c r="P96" s="1">
        <v>3</v>
      </c>
      <c r="AA96" s="1">
        <f>IF(P96=1,$O$3,IF(P96=2,$O$4,$O$5))</f>
        <v>0</v>
      </c>
    </row>
    <row r="97">
      <c r="A97" s="1" t="s">
        <v>171</v>
      </c>
      <c r="E97" s="27" t="s">
        <v>4128</v>
      </c>
    </row>
    <row r="98">
      <c r="A98" s="1" t="s">
        <v>172</v>
      </c>
    </row>
    <row r="99">
      <c r="A99" s="1" t="s">
        <v>173</v>
      </c>
      <c r="E99" s="27" t="s">
        <v>167</v>
      </c>
    </row>
    <row r="100">
      <c r="A100" s="1" t="s">
        <v>165</v>
      </c>
      <c r="B100" s="1">
        <v>15</v>
      </c>
      <c r="C100" s="26" t="s">
        <v>4129</v>
      </c>
      <c r="D100" t="s">
        <v>167</v>
      </c>
      <c r="E100" s="27" t="s">
        <v>4130</v>
      </c>
      <c r="F100" s="28" t="s">
        <v>1485</v>
      </c>
      <c r="G100" s="29">
        <v>5</v>
      </c>
      <c r="H100" s="28">
        <v>0</v>
      </c>
      <c r="I100" s="30">
        <f>ROUND(G100*H100,P4)</f>
        <v>0</v>
      </c>
      <c r="L100" s="31">
        <v>0</v>
      </c>
      <c r="M100" s="24">
        <f>ROUND(G100*L100,P4)</f>
        <v>0</v>
      </c>
      <c r="N100" s="25" t="s">
        <v>170</v>
      </c>
      <c r="O100" s="32">
        <f>M100*AA100</f>
        <v>0</v>
      </c>
      <c r="P100" s="1">
        <v>3</v>
      </c>
      <c r="AA100" s="1">
        <f>IF(P100=1,$O$3,IF(P100=2,$O$4,$O$5))</f>
        <v>0</v>
      </c>
    </row>
    <row r="101">
      <c r="A101" s="1" t="s">
        <v>171</v>
      </c>
      <c r="E101" s="27" t="s">
        <v>4130</v>
      </c>
    </row>
    <row r="102">
      <c r="A102" s="1" t="s">
        <v>172</v>
      </c>
    </row>
    <row r="103">
      <c r="A103" s="1" t="s">
        <v>173</v>
      </c>
      <c r="E103" s="27" t="s">
        <v>167</v>
      </c>
    </row>
    <row r="104">
      <c r="A104" s="1" t="s">
        <v>165</v>
      </c>
      <c r="B104" s="1">
        <v>16</v>
      </c>
      <c r="C104" s="26" t="s">
        <v>4131</v>
      </c>
      <c r="D104" t="s">
        <v>167</v>
      </c>
      <c r="E104" s="27" t="s">
        <v>4132</v>
      </c>
      <c r="F104" s="28" t="s">
        <v>1485</v>
      </c>
      <c r="G104" s="29">
        <v>10</v>
      </c>
      <c r="H104" s="28">
        <v>0</v>
      </c>
      <c r="I104" s="30">
        <f>ROUND(G104*H104,P4)</f>
        <v>0</v>
      </c>
      <c r="L104" s="31">
        <v>0</v>
      </c>
      <c r="M104" s="24">
        <f>ROUND(G104*L104,P4)</f>
        <v>0</v>
      </c>
      <c r="N104" s="25" t="s">
        <v>170</v>
      </c>
      <c r="O104" s="32">
        <f>M104*AA104</f>
        <v>0</v>
      </c>
      <c r="P104" s="1">
        <v>3</v>
      </c>
      <c r="AA104" s="1">
        <f>IF(P104=1,$O$3,IF(P104=2,$O$4,$O$5))</f>
        <v>0</v>
      </c>
    </row>
    <row r="105">
      <c r="A105" s="1" t="s">
        <v>171</v>
      </c>
      <c r="E105" s="27" t="s">
        <v>4132</v>
      </c>
    </row>
    <row r="106">
      <c r="A106" s="1" t="s">
        <v>172</v>
      </c>
    </row>
    <row r="107">
      <c r="A107" s="1" t="s">
        <v>173</v>
      </c>
      <c r="E107" s="27" t="s">
        <v>167</v>
      </c>
    </row>
    <row r="108">
      <c r="A108" s="1" t="s">
        <v>162</v>
      </c>
      <c r="C108" s="22" t="s">
        <v>1125</v>
      </c>
      <c r="E108" s="23" t="s">
        <v>1126</v>
      </c>
      <c r="L108" s="24">
        <f>SUMIFS(L109:L116,A109:A116,"P")</f>
        <v>0</v>
      </c>
      <c r="M108" s="24">
        <f>SUMIFS(M109:M116,A109:A116,"P")</f>
        <v>0</v>
      </c>
      <c r="N108" s="25"/>
    </row>
    <row r="109">
      <c r="A109" s="1" t="s">
        <v>165</v>
      </c>
      <c r="B109" s="1">
        <v>34</v>
      </c>
      <c r="C109" s="26" t="s">
        <v>4133</v>
      </c>
      <c r="D109" t="s">
        <v>167</v>
      </c>
      <c r="E109" s="27" t="s">
        <v>4134</v>
      </c>
      <c r="F109" s="28" t="s">
        <v>331</v>
      </c>
      <c r="G109" s="29">
        <v>250</v>
      </c>
      <c r="H109" s="28">
        <v>0</v>
      </c>
      <c r="I109" s="30">
        <f>ROUND(G109*H109,P4)</f>
        <v>0</v>
      </c>
      <c r="L109" s="31">
        <v>0</v>
      </c>
      <c r="M109" s="24">
        <f>ROUND(G109*L109,P4)</f>
        <v>0</v>
      </c>
      <c r="N109" s="25" t="s">
        <v>170</v>
      </c>
      <c r="O109" s="32">
        <f>M109*AA109</f>
        <v>0</v>
      </c>
      <c r="P109" s="1">
        <v>3</v>
      </c>
      <c r="AA109" s="1">
        <f>IF(P109=1,$O$3,IF(P109=2,$O$4,$O$5))</f>
        <v>0</v>
      </c>
    </row>
    <row r="110">
      <c r="A110" s="1" t="s">
        <v>171</v>
      </c>
      <c r="E110" s="27" t="s">
        <v>4134</v>
      </c>
    </row>
    <row r="111">
      <c r="A111" s="1" t="s">
        <v>172</v>
      </c>
    </row>
    <row r="112">
      <c r="A112" s="1" t="s">
        <v>173</v>
      </c>
      <c r="E112" s="27" t="s">
        <v>167</v>
      </c>
    </row>
    <row r="113">
      <c r="A113" s="1" t="s">
        <v>165</v>
      </c>
      <c r="B113" s="1">
        <v>35</v>
      </c>
      <c r="C113" s="26" t="s">
        <v>4135</v>
      </c>
      <c r="D113" t="s">
        <v>167</v>
      </c>
      <c r="E113" s="27" t="s">
        <v>4136</v>
      </c>
      <c r="F113" s="28" t="s">
        <v>485</v>
      </c>
      <c r="G113" s="29">
        <v>207.125</v>
      </c>
      <c r="H113" s="28">
        <v>0</v>
      </c>
      <c r="I113" s="30">
        <f>ROUND(G113*H113,P4)</f>
        <v>0</v>
      </c>
      <c r="L113" s="31">
        <v>0</v>
      </c>
      <c r="M113" s="24">
        <f>ROUND(G113*L113,P4)</f>
        <v>0</v>
      </c>
      <c r="N113" s="25" t="s">
        <v>185</v>
      </c>
      <c r="O113" s="32">
        <f>M113*AA113</f>
        <v>0</v>
      </c>
      <c r="P113" s="1">
        <v>3</v>
      </c>
      <c r="AA113" s="1">
        <f>IF(P113=1,$O$3,IF(P113=2,$O$4,$O$5))</f>
        <v>0</v>
      </c>
    </row>
    <row r="114">
      <c r="A114" s="1" t="s">
        <v>171</v>
      </c>
      <c r="E114" s="27" t="s">
        <v>4136</v>
      </c>
    </row>
    <row r="115">
      <c r="A115" s="1" t="s">
        <v>172</v>
      </c>
    </row>
    <row r="116">
      <c r="A116" s="1" t="s">
        <v>173</v>
      </c>
      <c r="E116" s="27" t="s">
        <v>167</v>
      </c>
    </row>
    <row r="117">
      <c r="A117" s="1" t="s">
        <v>162</v>
      </c>
      <c r="C117" s="22" t="s">
        <v>4137</v>
      </c>
      <c r="E117" s="23" t="s">
        <v>4138</v>
      </c>
      <c r="L117" s="24">
        <f>SUMIFS(L118:L153,A118:A153,"P")</f>
        <v>0</v>
      </c>
      <c r="M117" s="24">
        <f>SUMIFS(M118:M153,A118:A153,"P")</f>
        <v>0</v>
      </c>
      <c r="N117" s="25"/>
    </row>
    <row r="118" ht="25.5">
      <c r="A118" s="1" t="s">
        <v>165</v>
      </c>
      <c r="B118" s="1">
        <v>24</v>
      </c>
      <c r="C118" s="26" t="s">
        <v>4139</v>
      </c>
      <c r="D118" t="s">
        <v>167</v>
      </c>
      <c r="E118" s="27" t="s">
        <v>4140</v>
      </c>
      <c r="F118" s="28" t="s">
        <v>331</v>
      </c>
      <c r="G118" s="29">
        <v>8800</v>
      </c>
      <c r="H118" s="28">
        <v>0</v>
      </c>
      <c r="I118" s="30">
        <f>ROUND(G118*H118,P4)</f>
        <v>0</v>
      </c>
      <c r="L118" s="31">
        <v>0</v>
      </c>
      <c r="M118" s="24">
        <f>ROUND(G118*L118,P4)</f>
        <v>0</v>
      </c>
      <c r="N118" s="25" t="s">
        <v>185</v>
      </c>
      <c r="O118" s="32">
        <f>M118*AA118</f>
        <v>0</v>
      </c>
      <c r="P118" s="1">
        <v>3</v>
      </c>
      <c r="AA118" s="1">
        <f>IF(P118=1,$O$3,IF(P118=2,$O$4,$O$5))</f>
        <v>0</v>
      </c>
    </row>
    <row r="119" ht="25.5">
      <c r="A119" s="1" t="s">
        <v>171</v>
      </c>
      <c r="E119" s="27" t="s">
        <v>4140</v>
      </c>
    </row>
    <row r="120">
      <c r="A120" s="1" t="s">
        <v>172</v>
      </c>
    </row>
    <row r="121">
      <c r="A121" s="1" t="s">
        <v>173</v>
      </c>
      <c r="E121" s="27" t="s">
        <v>167</v>
      </c>
    </row>
    <row r="122">
      <c r="A122" s="1" t="s">
        <v>165</v>
      </c>
      <c r="B122" s="1">
        <v>25</v>
      </c>
      <c r="C122" s="26" t="s">
        <v>4141</v>
      </c>
      <c r="D122" t="s">
        <v>167</v>
      </c>
      <c r="E122" s="27" t="s">
        <v>4142</v>
      </c>
      <c r="F122" s="28" t="s">
        <v>424</v>
      </c>
      <c r="G122" s="29">
        <v>9</v>
      </c>
      <c r="H122" s="28">
        <v>0</v>
      </c>
      <c r="I122" s="30">
        <f>ROUND(G122*H122,P4)</f>
        <v>0</v>
      </c>
      <c r="L122" s="31">
        <v>0</v>
      </c>
      <c r="M122" s="24">
        <f>ROUND(G122*L122,P4)</f>
        <v>0</v>
      </c>
      <c r="N122" s="25" t="s">
        <v>185</v>
      </c>
      <c r="O122" s="32">
        <f>M122*AA122</f>
        <v>0</v>
      </c>
      <c r="P122" s="1">
        <v>3</v>
      </c>
      <c r="AA122" s="1">
        <f>IF(P122=1,$O$3,IF(P122=2,$O$4,$O$5))</f>
        <v>0</v>
      </c>
    </row>
    <row r="123">
      <c r="A123" s="1" t="s">
        <v>171</v>
      </c>
      <c r="E123" s="27" t="s">
        <v>4142</v>
      </c>
    </row>
    <row r="124">
      <c r="A124" s="1" t="s">
        <v>172</v>
      </c>
    </row>
    <row r="125">
      <c r="A125" s="1" t="s">
        <v>173</v>
      </c>
      <c r="E125" s="27" t="s">
        <v>167</v>
      </c>
    </row>
    <row r="126">
      <c r="A126" s="1" t="s">
        <v>165</v>
      </c>
      <c r="B126" s="1">
        <v>26</v>
      </c>
      <c r="C126" s="26" t="s">
        <v>4143</v>
      </c>
      <c r="D126" t="s">
        <v>167</v>
      </c>
      <c r="E126" s="27" t="s">
        <v>4144</v>
      </c>
      <c r="F126" s="28" t="s">
        <v>432</v>
      </c>
      <c r="G126" s="29">
        <v>32</v>
      </c>
      <c r="H126" s="28">
        <v>0</v>
      </c>
      <c r="I126" s="30">
        <f>ROUND(G126*H126,P4)</f>
        <v>0</v>
      </c>
      <c r="L126" s="31">
        <v>0</v>
      </c>
      <c r="M126" s="24">
        <f>ROUND(G126*L126,P4)</f>
        <v>0</v>
      </c>
      <c r="N126" s="25" t="s">
        <v>185</v>
      </c>
      <c r="O126" s="32">
        <f>M126*AA126</f>
        <v>0</v>
      </c>
      <c r="P126" s="1">
        <v>3</v>
      </c>
      <c r="AA126" s="1">
        <f>IF(P126=1,$O$3,IF(P126=2,$O$4,$O$5))</f>
        <v>0</v>
      </c>
    </row>
    <row r="127">
      <c r="A127" s="1" t="s">
        <v>171</v>
      </c>
      <c r="E127" s="27" t="s">
        <v>4144</v>
      </c>
    </row>
    <row r="128">
      <c r="A128" s="1" t="s">
        <v>172</v>
      </c>
    </row>
    <row r="129">
      <c r="A129" s="1" t="s">
        <v>173</v>
      </c>
      <c r="E129" s="27" t="s">
        <v>167</v>
      </c>
    </row>
    <row r="130">
      <c r="A130" s="1" t="s">
        <v>165</v>
      </c>
      <c r="B130" s="1">
        <v>27</v>
      </c>
      <c r="C130" s="26" t="s">
        <v>4145</v>
      </c>
      <c r="D130" t="s">
        <v>167</v>
      </c>
      <c r="E130" s="27" t="s">
        <v>4146</v>
      </c>
      <c r="F130" s="28" t="s">
        <v>432</v>
      </c>
      <c r="G130" s="29">
        <v>324</v>
      </c>
      <c r="H130" s="28">
        <v>0</v>
      </c>
      <c r="I130" s="30">
        <f>ROUND(G130*H130,P4)</f>
        <v>0</v>
      </c>
      <c r="L130" s="31">
        <v>0</v>
      </c>
      <c r="M130" s="24">
        <f>ROUND(G130*L130,P4)</f>
        <v>0</v>
      </c>
      <c r="N130" s="25" t="s">
        <v>185</v>
      </c>
      <c r="O130" s="32">
        <f>M130*AA130</f>
        <v>0</v>
      </c>
      <c r="P130" s="1">
        <v>3</v>
      </c>
      <c r="AA130" s="1">
        <f>IF(P130=1,$O$3,IF(P130=2,$O$4,$O$5))</f>
        <v>0</v>
      </c>
    </row>
    <row r="131">
      <c r="A131" s="1" t="s">
        <v>171</v>
      </c>
      <c r="E131" s="27" t="s">
        <v>4146</v>
      </c>
    </row>
    <row r="132">
      <c r="A132" s="1" t="s">
        <v>172</v>
      </c>
    </row>
    <row r="133">
      <c r="A133" s="1" t="s">
        <v>173</v>
      </c>
      <c r="E133" s="27" t="s">
        <v>167</v>
      </c>
    </row>
    <row r="134">
      <c r="A134" s="1" t="s">
        <v>165</v>
      </c>
      <c r="B134" s="1">
        <v>28</v>
      </c>
      <c r="C134" s="26" t="s">
        <v>4147</v>
      </c>
      <c r="D134" t="s">
        <v>167</v>
      </c>
      <c r="E134" s="27" t="s">
        <v>4148</v>
      </c>
      <c r="F134" s="28" t="s">
        <v>432</v>
      </c>
      <c r="G134" s="29">
        <v>36</v>
      </c>
      <c r="H134" s="28">
        <v>0</v>
      </c>
      <c r="I134" s="30">
        <f>ROUND(G134*H134,P4)</f>
        <v>0</v>
      </c>
      <c r="L134" s="31">
        <v>0</v>
      </c>
      <c r="M134" s="24">
        <f>ROUND(G134*L134,P4)</f>
        <v>0</v>
      </c>
      <c r="N134" s="25" t="s">
        <v>185</v>
      </c>
      <c r="O134" s="32">
        <f>M134*AA134</f>
        <v>0</v>
      </c>
      <c r="P134" s="1">
        <v>3</v>
      </c>
      <c r="AA134" s="1">
        <f>IF(P134=1,$O$3,IF(P134=2,$O$4,$O$5))</f>
        <v>0</v>
      </c>
    </row>
    <row r="135">
      <c r="A135" s="1" t="s">
        <v>171</v>
      </c>
      <c r="E135" s="27" t="s">
        <v>4148</v>
      </c>
    </row>
    <row r="136">
      <c r="A136" s="1" t="s">
        <v>172</v>
      </c>
    </row>
    <row r="137">
      <c r="A137" s="1" t="s">
        <v>173</v>
      </c>
      <c r="E137" s="27" t="s">
        <v>167</v>
      </c>
    </row>
    <row r="138">
      <c r="A138" s="1" t="s">
        <v>165</v>
      </c>
      <c r="B138" s="1">
        <v>29</v>
      </c>
      <c r="C138" s="26" t="s">
        <v>4149</v>
      </c>
      <c r="D138" t="s">
        <v>167</v>
      </c>
      <c r="E138" s="27" t="s">
        <v>4150</v>
      </c>
      <c r="F138" s="28" t="s">
        <v>432</v>
      </c>
      <c r="G138" s="29">
        <v>144</v>
      </c>
      <c r="H138" s="28">
        <v>0</v>
      </c>
      <c r="I138" s="30">
        <f>ROUND(G138*H138,P4)</f>
        <v>0</v>
      </c>
      <c r="L138" s="31">
        <v>0</v>
      </c>
      <c r="M138" s="24">
        <f>ROUND(G138*L138,P4)</f>
        <v>0</v>
      </c>
      <c r="N138" s="25" t="s">
        <v>185</v>
      </c>
      <c r="O138" s="32">
        <f>M138*AA138</f>
        <v>0</v>
      </c>
      <c r="P138" s="1">
        <v>3</v>
      </c>
      <c r="AA138" s="1">
        <f>IF(P138=1,$O$3,IF(P138=2,$O$4,$O$5))</f>
        <v>0</v>
      </c>
    </row>
    <row r="139">
      <c r="A139" s="1" t="s">
        <v>171</v>
      </c>
      <c r="E139" s="27" t="s">
        <v>4150</v>
      </c>
    </row>
    <row r="140">
      <c r="A140" s="1" t="s">
        <v>172</v>
      </c>
    </row>
    <row r="141">
      <c r="A141" s="1" t="s">
        <v>173</v>
      </c>
      <c r="E141" s="27" t="s">
        <v>167</v>
      </c>
    </row>
    <row r="142">
      <c r="A142" s="1" t="s">
        <v>165</v>
      </c>
      <c r="B142" s="1">
        <v>30</v>
      </c>
      <c r="C142" s="26" t="s">
        <v>3252</v>
      </c>
      <c r="D142" t="s">
        <v>167</v>
      </c>
      <c r="E142" s="27" t="s">
        <v>3253</v>
      </c>
      <c r="F142" s="28" t="s">
        <v>432</v>
      </c>
      <c r="G142" s="29">
        <v>36</v>
      </c>
      <c r="H142" s="28">
        <v>0</v>
      </c>
      <c r="I142" s="30">
        <f>ROUND(G142*H142,P4)</f>
        <v>0</v>
      </c>
      <c r="L142" s="31">
        <v>0</v>
      </c>
      <c r="M142" s="24">
        <f>ROUND(G142*L142,P4)</f>
        <v>0</v>
      </c>
      <c r="N142" s="25" t="s">
        <v>185</v>
      </c>
      <c r="O142" s="32">
        <f>M142*AA142</f>
        <v>0</v>
      </c>
      <c r="P142" s="1">
        <v>3</v>
      </c>
      <c r="AA142" s="1">
        <f>IF(P142=1,$O$3,IF(P142=2,$O$4,$O$5))</f>
        <v>0</v>
      </c>
    </row>
    <row r="143">
      <c r="A143" s="1" t="s">
        <v>171</v>
      </c>
      <c r="E143" s="27" t="s">
        <v>3253</v>
      </c>
    </row>
    <row r="144">
      <c r="A144" s="1" t="s">
        <v>172</v>
      </c>
    </row>
    <row r="145">
      <c r="A145" s="1" t="s">
        <v>173</v>
      </c>
      <c r="E145" s="27" t="s">
        <v>167</v>
      </c>
    </row>
    <row r="146">
      <c r="A146" s="1" t="s">
        <v>165</v>
      </c>
      <c r="B146" s="1">
        <v>31</v>
      </c>
      <c r="C146" s="26" t="s">
        <v>3254</v>
      </c>
      <c r="D146" t="s">
        <v>167</v>
      </c>
      <c r="E146" s="27" t="s">
        <v>3255</v>
      </c>
      <c r="F146" s="28" t="s">
        <v>432</v>
      </c>
      <c r="G146" s="29">
        <v>36</v>
      </c>
      <c r="H146" s="28">
        <v>0</v>
      </c>
      <c r="I146" s="30">
        <f>ROUND(G146*H146,P4)</f>
        <v>0</v>
      </c>
      <c r="L146" s="31">
        <v>0</v>
      </c>
      <c r="M146" s="24">
        <f>ROUND(G146*L146,P4)</f>
        <v>0</v>
      </c>
      <c r="N146" s="25" t="s">
        <v>185</v>
      </c>
      <c r="O146" s="32">
        <f>M146*AA146</f>
        <v>0</v>
      </c>
      <c r="P146" s="1">
        <v>3</v>
      </c>
      <c r="AA146" s="1">
        <f>IF(P146=1,$O$3,IF(P146=2,$O$4,$O$5))</f>
        <v>0</v>
      </c>
    </row>
    <row r="147">
      <c r="A147" s="1" t="s">
        <v>171</v>
      </c>
      <c r="E147" s="27" t="s">
        <v>3255</v>
      </c>
    </row>
    <row r="148">
      <c r="A148" s="1" t="s">
        <v>172</v>
      </c>
    </row>
    <row r="149">
      <c r="A149" s="1" t="s">
        <v>173</v>
      </c>
      <c r="E149" s="27" t="s">
        <v>167</v>
      </c>
    </row>
    <row r="150" ht="25.5">
      <c r="A150" s="1" t="s">
        <v>165</v>
      </c>
      <c r="B150" s="1">
        <v>32</v>
      </c>
      <c r="C150" s="26" t="s">
        <v>3256</v>
      </c>
      <c r="D150" t="s">
        <v>3257</v>
      </c>
      <c r="E150" s="27" t="s">
        <v>3258</v>
      </c>
      <c r="F150" s="28" t="s">
        <v>432</v>
      </c>
      <c r="G150" s="29">
        <v>26.399999999999999</v>
      </c>
      <c r="H150" s="28">
        <v>0</v>
      </c>
      <c r="I150" s="30">
        <f>ROUND(G150*H150,P4)</f>
        <v>0</v>
      </c>
      <c r="L150" s="31">
        <v>0</v>
      </c>
      <c r="M150" s="24">
        <f>ROUND(G150*L150,P4)</f>
        <v>0</v>
      </c>
      <c r="N150" s="25" t="s">
        <v>185</v>
      </c>
      <c r="O150" s="32">
        <f>M150*AA150</f>
        <v>0</v>
      </c>
      <c r="P150" s="1">
        <v>3</v>
      </c>
      <c r="AA150" s="1">
        <f>IF(P150=1,$O$3,IF(P150=2,$O$4,$O$5))</f>
        <v>0</v>
      </c>
    </row>
    <row r="151">
      <c r="A151" s="1" t="s">
        <v>171</v>
      </c>
      <c r="E151" s="27" t="s">
        <v>3259</v>
      </c>
    </row>
    <row r="152">
      <c r="A152" s="1" t="s">
        <v>172</v>
      </c>
    </row>
    <row r="153">
      <c r="A153" s="1" t="s">
        <v>173</v>
      </c>
      <c r="E153" s="27" t="s">
        <v>167</v>
      </c>
    </row>
    <row r="154">
      <c r="A154" s="1" t="s">
        <v>162</v>
      </c>
      <c r="C154" s="22" t="s">
        <v>3260</v>
      </c>
      <c r="E154" s="23" t="s">
        <v>500</v>
      </c>
      <c r="L154" s="24">
        <f>SUMIFS(L155:L158,A155:A158,"P")</f>
        <v>0</v>
      </c>
      <c r="M154" s="24">
        <f>SUMIFS(M155:M158,A155:A158,"P")</f>
        <v>0</v>
      </c>
      <c r="N154" s="25"/>
    </row>
    <row r="155">
      <c r="A155" s="1" t="s">
        <v>165</v>
      </c>
      <c r="B155" s="1">
        <v>33</v>
      </c>
      <c r="C155" s="26" t="s">
        <v>4151</v>
      </c>
      <c r="D155" t="s">
        <v>167</v>
      </c>
      <c r="E155" s="27" t="s">
        <v>4152</v>
      </c>
      <c r="F155" s="28" t="s">
        <v>432</v>
      </c>
      <c r="G155" s="29">
        <v>133.56</v>
      </c>
      <c r="H155" s="28">
        <v>0</v>
      </c>
      <c r="I155" s="30">
        <f>ROUND(G155*H155,P4)</f>
        <v>0</v>
      </c>
      <c r="L155" s="31">
        <v>0</v>
      </c>
      <c r="M155" s="24">
        <f>ROUND(G155*L155,P4)</f>
        <v>0</v>
      </c>
      <c r="N155" s="25" t="s">
        <v>170</v>
      </c>
      <c r="O155" s="32">
        <f>M155*AA155</f>
        <v>0</v>
      </c>
      <c r="P155" s="1">
        <v>3</v>
      </c>
      <c r="AA155" s="1">
        <f>IF(P155=1,$O$3,IF(P155=2,$O$4,$O$5))</f>
        <v>0</v>
      </c>
    </row>
    <row r="156">
      <c r="A156" s="1" t="s">
        <v>171</v>
      </c>
      <c r="E156" s="27" t="s">
        <v>4152</v>
      </c>
    </row>
    <row r="157">
      <c r="A157" s="1" t="s">
        <v>172</v>
      </c>
    </row>
    <row r="158">
      <c r="A158" s="1" t="s">
        <v>173</v>
      </c>
      <c r="E158" s="27" t="s">
        <v>167</v>
      </c>
    </row>
  </sheetData>
  <sheetProtection sheet="1" objects="1" scenarios="1" spinCount="100000" saltValue="Hr3FohPKVqR4bEVdm9Ok1nnHrN3NH3KnGtBD510Vp6moFOs4sk7OQMCxdceuUI7CZsymnKdFQkP6OT+F4PF+qQ==" hashValue="OY49V2LBwSTPjTKJcB1NcRFYD4sqRybL6BsQbl+a5cPhi6/x4l3wbw/5q5j0vZyKyfv4giq0bRBUAYtKwZm0L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COUNTIFS(L8:L466,"=0",A8:A466,"P")+COUNTIFS(L8:L466,"",A8:A466,"P")+SUM(Q8:Q466)</f>
        <v>0</v>
      </c>
    </row>
    <row r="8">
      <c r="A8" s="1" t="s">
        <v>160</v>
      </c>
      <c r="C8" s="22" t="s">
        <v>4153</v>
      </c>
      <c r="E8" s="23" t="s">
        <v>123</v>
      </c>
      <c r="L8" s="24">
        <f>L9+L162+L179+L220+L225+L238+L255+L420+L457</f>
        <v>0</v>
      </c>
      <c r="M8" s="24">
        <f>M9+M162+M179+M220+M225+M238+M255+M420+M457</f>
        <v>0</v>
      </c>
      <c r="N8" s="25"/>
    </row>
    <row r="9">
      <c r="A9" s="1" t="s">
        <v>162</v>
      </c>
      <c r="C9" s="22" t="s">
        <v>394</v>
      </c>
      <c r="E9" s="23" t="s">
        <v>421</v>
      </c>
      <c r="L9" s="24">
        <f>SUMIFS(L10:L161,A10:A161,"P")</f>
        <v>0</v>
      </c>
      <c r="M9" s="24">
        <f>SUMIFS(M10:M161,A10:A161,"P")</f>
        <v>0</v>
      </c>
      <c r="N9" s="25"/>
    </row>
    <row r="10">
      <c r="A10" s="1" t="s">
        <v>165</v>
      </c>
      <c r="B10" s="1">
        <v>37</v>
      </c>
      <c r="C10" s="26" t="s">
        <v>4154</v>
      </c>
      <c r="D10" t="s">
        <v>167</v>
      </c>
      <c r="E10" s="27" t="s">
        <v>4155</v>
      </c>
      <c r="F10" s="28" t="s">
        <v>331</v>
      </c>
      <c r="G10" s="29">
        <v>1.365</v>
      </c>
      <c r="H10" s="28">
        <v>0.001</v>
      </c>
      <c r="I10" s="30">
        <f>ROUND(G10*H10,P4)</f>
        <v>0</v>
      </c>
      <c r="L10" s="31">
        <v>0</v>
      </c>
      <c r="M10" s="24">
        <f>ROUND(G10*L10,P4)</f>
        <v>0</v>
      </c>
      <c r="N10" s="25" t="s">
        <v>185</v>
      </c>
      <c r="O10" s="32">
        <f>M10*AA10</f>
        <v>0</v>
      </c>
      <c r="P10" s="1">
        <v>3</v>
      </c>
      <c r="AA10" s="1">
        <f>IF(P10=1,$O$3,IF(P10=2,$O$4,$O$5))</f>
        <v>0</v>
      </c>
    </row>
    <row r="11">
      <c r="A11" s="1" t="s">
        <v>171</v>
      </c>
      <c r="E11" s="27" t="s">
        <v>4155</v>
      </c>
    </row>
    <row r="12" ht="25.5">
      <c r="A12" s="1" t="s">
        <v>172</v>
      </c>
      <c r="E12" s="33" t="s">
        <v>4156</v>
      </c>
    </row>
    <row r="13">
      <c r="A13" s="1" t="s">
        <v>173</v>
      </c>
      <c r="E13" s="27" t="s">
        <v>167</v>
      </c>
    </row>
    <row r="14" ht="25.5">
      <c r="A14" s="1" t="s">
        <v>165</v>
      </c>
      <c r="B14" s="1">
        <v>1</v>
      </c>
      <c r="C14" s="26" t="s">
        <v>3086</v>
      </c>
      <c r="D14" t="s">
        <v>167</v>
      </c>
      <c r="E14" s="27" t="s">
        <v>3087</v>
      </c>
      <c r="F14" s="28" t="s">
        <v>447</v>
      </c>
      <c r="G14" s="29">
        <v>25</v>
      </c>
      <c r="H14" s="28">
        <v>0</v>
      </c>
      <c r="I14" s="30">
        <f>ROUND(G14*H14,P4)</f>
        <v>0</v>
      </c>
      <c r="L14" s="31">
        <v>0</v>
      </c>
      <c r="M14" s="24">
        <f>ROUND(G14*L14,P4)</f>
        <v>0</v>
      </c>
      <c r="N14" s="25" t="s">
        <v>185</v>
      </c>
      <c r="O14" s="32">
        <f>M14*AA14</f>
        <v>0</v>
      </c>
      <c r="P14" s="1">
        <v>3</v>
      </c>
      <c r="AA14" s="1">
        <f>IF(P14=1,$O$3,IF(P14=2,$O$4,$O$5))</f>
        <v>0</v>
      </c>
    </row>
    <row r="15" ht="38.25">
      <c r="A15" s="1" t="s">
        <v>171</v>
      </c>
      <c r="E15" s="27" t="s">
        <v>3088</v>
      </c>
    </row>
    <row r="16" ht="25.5">
      <c r="A16" s="1" t="s">
        <v>172</v>
      </c>
      <c r="E16" s="33" t="s">
        <v>4157</v>
      </c>
    </row>
    <row r="17">
      <c r="A17" s="1" t="s">
        <v>173</v>
      </c>
      <c r="E17" s="27" t="s">
        <v>167</v>
      </c>
    </row>
    <row r="18" ht="25.5">
      <c r="A18" s="1" t="s">
        <v>165</v>
      </c>
      <c r="B18" s="1">
        <v>2</v>
      </c>
      <c r="C18" s="26" t="s">
        <v>3090</v>
      </c>
      <c r="D18" t="s">
        <v>167</v>
      </c>
      <c r="E18" s="27" t="s">
        <v>3087</v>
      </c>
      <c r="F18" s="28" t="s">
        <v>447</v>
      </c>
      <c r="G18" s="29">
        <v>65</v>
      </c>
      <c r="H18" s="28">
        <v>0</v>
      </c>
      <c r="I18" s="30">
        <f>ROUND(G18*H18,P4)</f>
        <v>0</v>
      </c>
      <c r="L18" s="31">
        <v>0</v>
      </c>
      <c r="M18" s="24">
        <f>ROUND(G18*L18,P4)</f>
        <v>0</v>
      </c>
      <c r="N18" s="25" t="s">
        <v>185</v>
      </c>
      <c r="O18" s="32">
        <f>M18*AA18</f>
        <v>0</v>
      </c>
      <c r="P18" s="1">
        <v>3</v>
      </c>
      <c r="AA18" s="1">
        <f>IF(P18=1,$O$3,IF(P18=2,$O$4,$O$5))</f>
        <v>0</v>
      </c>
    </row>
    <row r="19" ht="38.25">
      <c r="A19" s="1" t="s">
        <v>171</v>
      </c>
      <c r="E19" s="27" t="s">
        <v>3091</v>
      </c>
    </row>
    <row r="20" ht="25.5">
      <c r="A20" s="1" t="s">
        <v>172</v>
      </c>
      <c r="E20" s="33" t="s">
        <v>4158</v>
      </c>
    </row>
    <row r="21">
      <c r="A21" s="1" t="s">
        <v>173</v>
      </c>
      <c r="E21" s="27" t="s">
        <v>167</v>
      </c>
    </row>
    <row r="22" ht="25.5">
      <c r="A22" s="1" t="s">
        <v>165</v>
      </c>
      <c r="B22" s="1">
        <v>3</v>
      </c>
      <c r="C22" s="26" t="s">
        <v>3092</v>
      </c>
      <c r="D22" t="s">
        <v>167</v>
      </c>
      <c r="E22" s="27" t="s">
        <v>3093</v>
      </c>
      <c r="F22" s="28" t="s">
        <v>184</v>
      </c>
      <c r="G22" s="29">
        <v>60</v>
      </c>
      <c r="H22" s="28">
        <v>3.0000000000000001E-05</v>
      </c>
      <c r="I22" s="30">
        <f>ROUND(G22*H22,P4)</f>
        <v>0</v>
      </c>
      <c r="L22" s="31">
        <v>0</v>
      </c>
      <c r="M22" s="24">
        <f>ROUND(G22*L22,P4)</f>
        <v>0</v>
      </c>
      <c r="N22" s="25" t="s">
        <v>185</v>
      </c>
      <c r="O22" s="32">
        <f>M22*AA22</f>
        <v>0</v>
      </c>
      <c r="P22" s="1">
        <v>3</v>
      </c>
      <c r="AA22" s="1">
        <f>IF(P22=1,$O$3,IF(P22=2,$O$4,$O$5))</f>
        <v>0</v>
      </c>
    </row>
    <row r="23" ht="25.5">
      <c r="A23" s="1" t="s">
        <v>171</v>
      </c>
      <c r="E23" s="27" t="s">
        <v>3093</v>
      </c>
    </row>
    <row r="24">
      <c r="A24" s="1" t="s">
        <v>172</v>
      </c>
    </row>
    <row r="25">
      <c r="A25" s="1" t="s">
        <v>173</v>
      </c>
      <c r="E25" s="27" t="s">
        <v>167</v>
      </c>
    </row>
    <row r="26" ht="25.5">
      <c r="A26" s="1" t="s">
        <v>165</v>
      </c>
      <c r="B26" s="1">
        <v>4</v>
      </c>
      <c r="C26" s="26" t="s">
        <v>3094</v>
      </c>
      <c r="D26" t="s">
        <v>167</v>
      </c>
      <c r="E26" s="27" t="s">
        <v>3095</v>
      </c>
      <c r="F26" s="28" t="s">
        <v>2326</v>
      </c>
      <c r="G26" s="29">
        <v>30</v>
      </c>
      <c r="H26" s="28">
        <v>0</v>
      </c>
      <c r="I26" s="30">
        <f>ROUND(G26*H26,P4)</f>
        <v>0</v>
      </c>
      <c r="L26" s="31">
        <v>0</v>
      </c>
      <c r="M26" s="24">
        <f>ROUND(G26*L26,P4)</f>
        <v>0</v>
      </c>
      <c r="N26" s="25" t="s">
        <v>185</v>
      </c>
      <c r="O26" s="32">
        <f>M26*AA26</f>
        <v>0</v>
      </c>
      <c r="P26" s="1">
        <v>3</v>
      </c>
      <c r="AA26" s="1">
        <f>IF(P26=1,$O$3,IF(P26=2,$O$4,$O$5))</f>
        <v>0</v>
      </c>
    </row>
    <row r="27" ht="25.5">
      <c r="A27" s="1" t="s">
        <v>171</v>
      </c>
      <c r="E27" s="27" t="s">
        <v>3095</v>
      </c>
    </row>
    <row r="28">
      <c r="A28" s="1" t="s">
        <v>172</v>
      </c>
    </row>
    <row r="29">
      <c r="A29" s="1" t="s">
        <v>173</v>
      </c>
      <c r="E29" s="27" t="s">
        <v>167</v>
      </c>
    </row>
    <row r="30" ht="25.5">
      <c r="A30" s="1" t="s">
        <v>165</v>
      </c>
      <c r="B30" s="1">
        <v>5</v>
      </c>
      <c r="C30" s="26" t="s">
        <v>3096</v>
      </c>
      <c r="D30" t="s">
        <v>167</v>
      </c>
      <c r="E30" s="27" t="s">
        <v>3097</v>
      </c>
      <c r="F30" s="28" t="s">
        <v>192</v>
      </c>
      <c r="G30" s="29">
        <v>6.25</v>
      </c>
      <c r="H30" s="28">
        <v>0.0086800000000000002</v>
      </c>
      <c r="I30" s="30">
        <f>ROUND(G30*H30,P4)</f>
        <v>0</v>
      </c>
      <c r="L30" s="31">
        <v>0</v>
      </c>
      <c r="M30" s="24">
        <f>ROUND(G30*L30,P4)</f>
        <v>0</v>
      </c>
      <c r="N30" s="25" t="s">
        <v>185</v>
      </c>
      <c r="O30" s="32">
        <f>M30*AA30</f>
        <v>0</v>
      </c>
      <c r="P30" s="1">
        <v>3</v>
      </c>
      <c r="AA30" s="1">
        <f>IF(P30=1,$O$3,IF(P30=2,$O$4,$O$5))</f>
        <v>0</v>
      </c>
    </row>
    <row r="31" ht="51">
      <c r="A31" s="1" t="s">
        <v>171</v>
      </c>
      <c r="E31" s="27" t="s">
        <v>3098</v>
      </c>
    </row>
    <row r="32" ht="25.5">
      <c r="A32" s="1" t="s">
        <v>172</v>
      </c>
      <c r="E32" s="33" t="s">
        <v>4159</v>
      </c>
    </row>
    <row r="33">
      <c r="A33" s="1" t="s">
        <v>173</v>
      </c>
      <c r="E33" s="27" t="s">
        <v>167</v>
      </c>
    </row>
    <row r="34" ht="25.5">
      <c r="A34" s="1" t="s">
        <v>165</v>
      </c>
      <c r="B34" s="1">
        <v>6</v>
      </c>
      <c r="C34" s="26" t="s">
        <v>3099</v>
      </c>
      <c r="D34" t="s">
        <v>167</v>
      </c>
      <c r="E34" s="27" t="s">
        <v>3097</v>
      </c>
      <c r="F34" s="28" t="s">
        <v>192</v>
      </c>
      <c r="G34" s="29">
        <v>12.5</v>
      </c>
      <c r="H34" s="28">
        <v>0.036900000000000002</v>
      </c>
      <c r="I34" s="30">
        <f>ROUND(G34*H34,P4)</f>
        <v>0</v>
      </c>
      <c r="L34" s="31">
        <v>0</v>
      </c>
      <c r="M34" s="24">
        <f>ROUND(G34*L34,P4)</f>
        <v>0</v>
      </c>
      <c r="N34" s="25" t="s">
        <v>185</v>
      </c>
      <c r="O34" s="32">
        <f>M34*AA34</f>
        <v>0</v>
      </c>
      <c r="P34" s="1">
        <v>3</v>
      </c>
      <c r="AA34" s="1">
        <f>IF(P34=1,$O$3,IF(P34=2,$O$4,$O$5))</f>
        <v>0</v>
      </c>
    </row>
    <row r="35" ht="51">
      <c r="A35" s="1" t="s">
        <v>171</v>
      </c>
      <c r="E35" s="27" t="s">
        <v>3100</v>
      </c>
    </row>
    <row r="36" ht="25.5">
      <c r="A36" s="1" t="s">
        <v>172</v>
      </c>
      <c r="E36" s="33" t="s">
        <v>4160</v>
      </c>
    </row>
    <row r="37">
      <c r="A37" s="1" t="s">
        <v>173</v>
      </c>
      <c r="E37" s="27" t="s">
        <v>167</v>
      </c>
    </row>
    <row r="38" ht="25.5">
      <c r="A38" s="1" t="s">
        <v>165</v>
      </c>
      <c r="B38" s="1">
        <v>7</v>
      </c>
      <c r="C38" s="26" t="s">
        <v>4161</v>
      </c>
      <c r="D38" t="s">
        <v>167</v>
      </c>
      <c r="E38" s="27" t="s">
        <v>4162</v>
      </c>
      <c r="F38" s="28" t="s">
        <v>201</v>
      </c>
      <c r="G38" s="29">
        <v>3</v>
      </c>
      <c r="H38" s="28">
        <v>0.00064999999999999997</v>
      </c>
      <c r="I38" s="30">
        <f>ROUND(G38*H38,P4)</f>
        <v>0</v>
      </c>
      <c r="L38" s="31">
        <v>0</v>
      </c>
      <c r="M38" s="24">
        <f>ROUND(G38*L38,P4)</f>
        <v>0</v>
      </c>
      <c r="N38" s="25" t="s">
        <v>185</v>
      </c>
      <c r="O38" s="32">
        <f>M38*AA38</f>
        <v>0</v>
      </c>
      <c r="P38" s="1">
        <v>3</v>
      </c>
      <c r="AA38" s="1">
        <f>IF(P38=1,$O$3,IF(P38=2,$O$4,$O$5))</f>
        <v>0</v>
      </c>
    </row>
    <row r="39" ht="25.5">
      <c r="A39" s="1" t="s">
        <v>171</v>
      </c>
      <c r="E39" s="27" t="s">
        <v>4162</v>
      </c>
    </row>
    <row r="40">
      <c r="A40" s="1" t="s">
        <v>172</v>
      </c>
    </row>
    <row r="41">
      <c r="A41" s="1" t="s">
        <v>173</v>
      </c>
      <c r="E41" s="27" t="s">
        <v>167</v>
      </c>
    </row>
    <row r="42" ht="25.5">
      <c r="A42" s="1" t="s">
        <v>165</v>
      </c>
      <c r="B42" s="1">
        <v>8</v>
      </c>
      <c r="C42" s="26" t="s">
        <v>4163</v>
      </c>
      <c r="D42" t="s">
        <v>167</v>
      </c>
      <c r="E42" s="27" t="s">
        <v>4164</v>
      </c>
      <c r="F42" s="28" t="s">
        <v>201</v>
      </c>
      <c r="G42" s="29">
        <v>3</v>
      </c>
      <c r="H42" s="28">
        <v>0</v>
      </c>
      <c r="I42" s="30">
        <f>ROUND(G42*H42,P4)</f>
        <v>0</v>
      </c>
      <c r="L42" s="31">
        <v>0</v>
      </c>
      <c r="M42" s="24">
        <f>ROUND(G42*L42,P4)</f>
        <v>0</v>
      </c>
      <c r="N42" s="25" t="s">
        <v>185</v>
      </c>
      <c r="O42" s="32">
        <f>M42*AA42</f>
        <v>0</v>
      </c>
      <c r="P42" s="1">
        <v>3</v>
      </c>
      <c r="AA42" s="1">
        <f>IF(P42=1,$O$3,IF(P42=2,$O$4,$O$5))</f>
        <v>0</v>
      </c>
    </row>
    <row r="43" ht="25.5">
      <c r="A43" s="1" t="s">
        <v>171</v>
      </c>
      <c r="E43" s="27" t="s">
        <v>4164</v>
      </c>
    </row>
    <row r="44">
      <c r="A44" s="1" t="s">
        <v>172</v>
      </c>
    </row>
    <row r="45">
      <c r="A45" s="1" t="s">
        <v>173</v>
      </c>
      <c r="E45" s="27" t="s">
        <v>167</v>
      </c>
    </row>
    <row r="46" ht="25.5">
      <c r="A46" s="1" t="s">
        <v>165</v>
      </c>
      <c r="B46" s="1">
        <v>9</v>
      </c>
      <c r="C46" s="26" t="s">
        <v>4165</v>
      </c>
      <c r="D46" t="s">
        <v>167</v>
      </c>
      <c r="E46" s="27" t="s">
        <v>4166</v>
      </c>
      <c r="F46" s="28" t="s">
        <v>447</v>
      </c>
      <c r="G46" s="29">
        <v>10</v>
      </c>
      <c r="H46" s="28">
        <v>0.00064000000000000005</v>
      </c>
      <c r="I46" s="30">
        <f>ROUND(G46*H46,P4)</f>
        <v>0</v>
      </c>
      <c r="L46" s="31">
        <v>0</v>
      </c>
      <c r="M46" s="24">
        <f>ROUND(G46*L46,P4)</f>
        <v>0</v>
      </c>
      <c r="N46" s="25" t="s">
        <v>185</v>
      </c>
      <c r="O46" s="32">
        <f>M46*AA46</f>
        <v>0</v>
      </c>
      <c r="P46" s="1">
        <v>3</v>
      </c>
      <c r="AA46" s="1">
        <f>IF(P46=1,$O$3,IF(P46=2,$O$4,$O$5))</f>
        <v>0</v>
      </c>
    </row>
    <row r="47" ht="25.5">
      <c r="A47" s="1" t="s">
        <v>171</v>
      </c>
      <c r="E47" s="27" t="s">
        <v>4166</v>
      </c>
    </row>
    <row r="48" ht="25.5">
      <c r="A48" s="1" t="s">
        <v>172</v>
      </c>
      <c r="E48" s="33" t="s">
        <v>4167</v>
      </c>
    </row>
    <row r="49">
      <c r="A49" s="1" t="s">
        <v>173</v>
      </c>
      <c r="E49" s="27" t="s">
        <v>167</v>
      </c>
    </row>
    <row r="50" ht="25.5">
      <c r="A50" s="1" t="s">
        <v>165</v>
      </c>
      <c r="B50" s="1">
        <v>10</v>
      </c>
      <c r="C50" s="26" t="s">
        <v>4168</v>
      </c>
      <c r="D50" t="s">
        <v>167</v>
      </c>
      <c r="E50" s="27" t="s">
        <v>4169</v>
      </c>
      <c r="F50" s="28" t="s">
        <v>447</v>
      </c>
      <c r="G50" s="29">
        <v>10</v>
      </c>
      <c r="H50" s="28">
        <v>0</v>
      </c>
      <c r="I50" s="30">
        <f>ROUND(G50*H50,P4)</f>
        <v>0</v>
      </c>
      <c r="L50" s="31">
        <v>0</v>
      </c>
      <c r="M50" s="24">
        <f>ROUND(G50*L50,P4)</f>
        <v>0</v>
      </c>
      <c r="N50" s="25" t="s">
        <v>185</v>
      </c>
      <c r="O50" s="32">
        <f>M50*AA50</f>
        <v>0</v>
      </c>
      <c r="P50" s="1">
        <v>3</v>
      </c>
      <c r="AA50" s="1">
        <f>IF(P50=1,$O$3,IF(P50=2,$O$4,$O$5))</f>
        <v>0</v>
      </c>
    </row>
    <row r="51" ht="25.5">
      <c r="A51" s="1" t="s">
        <v>171</v>
      </c>
      <c r="E51" s="27" t="s">
        <v>4169</v>
      </c>
    </row>
    <row r="52">
      <c r="A52" s="1" t="s">
        <v>172</v>
      </c>
    </row>
    <row r="53">
      <c r="A53" s="1" t="s">
        <v>173</v>
      </c>
      <c r="E53" s="27" t="s">
        <v>167</v>
      </c>
    </row>
    <row r="54">
      <c r="A54" s="1" t="s">
        <v>165</v>
      </c>
      <c r="B54" s="1">
        <v>11</v>
      </c>
      <c r="C54" s="26" t="s">
        <v>4170</v>
      </c>
      <c r="D54" t="s">
        <v>167</v>
      </c>
      <c r="E54" s="27" t="s">
        <v>4171</v>
      </c>
      <c r="F54" s="28" t="s">
        <v>192</v>
      </c>
      <c r="G54" s="29">
        <v>415</v>
      </c>
      <c r="H54" s="28">
        <v>0.00055999999999999995</v>
      </c>
      <c r="I54" s="30">
        <f>ROUND(G54*H54,P4)</f>
        <v>0</v>
      </c>
      <c r="L54" s="31">
        <v>0</v>
      </c>
      <c r="M54" s="24">
        <f>ROUND(G54*L54,P4)</f>
        <v>0</v>
      </c>
      <c r="N54" s="25" t="s">
        <v>185</v>
      </c>
      <c r="O54" s="32">
        <f>M54*AA54</f>
        <v>0</v>
      </c>
      <c r="P54" s="1">
        <v>3</v>
      </c>
      <c r="AA54" s="1">
        <f>IF(P54=1,$O$3,IF(P54=2,$O$4,$O$5))</f>
        <v>0</v>
      </c>
    </row>
    <row r="55">
      <c r="A55" s="1" t="s">
        <v>171</v>
      </c>
      <c r="E55" s="27" t="s">
        <v>4171</v>
      </c>
    </row>
    <row r="56" ht="25.5">
      <c r="A56" s="1" t="s">
        <v>172</v>
      </c>
      <c r="E56" s="33" t="s">
        <v>4172</v>
      </c>
    </row>
    <row r="57">
      <c r="A57" s="1" t="s">
        <v>173</v>
      </c>
      <c r="E57" s="27" t="s">
        <v>167</v>
      </c>
    </row>
    <row r="58">
      <c r="A58" s="1" t="s">
        <v>165</v>
      </c>
      <c r="B58" s="1">
        <v>12</v>
      </c>
      <c r="C58" s="26" t="s">
        <v>4173</v>
      </c>
      <c r="D58" t="s">
        <v>167</v>
      </c>
      <c r="E58" s="27" t="s">
        <v>4174</v>
      </c>
      <c r="F58" s="28" t="s">
        <v>192</v>
      </c>
      <c r="G58" s="29">
        <v>415</v>
      </c>
      <c r="H58" s="28">
        <v>0</v>
      </c>
      <c r="I58" s="30">
        <f>ROUND(G58*H58,P4)</f>
        <v>0</v>
      </c>
      <c r="L58" s="31">
        <v>0</v>
      </c>
      <c r="M58" s="24">
        <f>ROUND(G58*L58,P4)</f>
        <v>0</v>
      </c>
      <c r="N58" s="25" t="s">
        <v>185</v>
      </c>
      <c r="O58" s="32">
        <f>M58*AA58</f>
        <v>0</v>
      </c>
      <c r="P58" s="1">
        <v>3</v>
      </c>
      <c r="AA58" s="1">
        <f>IF(P58=1,$O$3,IF(P58=2,$O$4,$O$5))</f>
        <v>0</v>
      </c>
    </row>
    <row r="59">
      <c r="A59" s="1" t="s">
        <v>171</v>
      </c>
      <c r="E59" s="27" t="s">
        <v>4174</v>
      </c>
    </row>
    <row r="60">
      <c r="A60" s="1" t="s">
        <v>172</v>
      </c>
    </row>
    <row r="61">
      <c r="A61" s="1" t="s">
        <v>173</v>
      </c>
      <c r="E61" s="27" t="s">
        <v>167</v>
      </c>
    </row>
    <row r="62" ht="25.5">
      <c r="A62" s="1" t="s">
        <v>165</v>
      </c>
      <c r="B62" s="1">
        <v>13</v>
      </c>
      <c r="C62" s="26" t="s">
        <v>4175</v>
      </c>
      <c r="D62" t="s">
        <v>167</v>
      </c>
      <c r="E62" s="27" t="s">
        <v>4176</v>
      </c>
      <c r="F62" s="28" t="s">
        <v>192</v>
      </c>
      <c r="G62" s="29">
        <v>76</v>
      </c>
      <c r="H62" s="28">
        <v>0.0001</v>
      </c>
      <c r="I62" s="30">
        <f>ROUND(G62*H62,P4)</f>
        <v>0</v>
      </c>
      <c r="L62" s="31">
        <v>0</v>
      </c>
      <c r="M62" s="24">
        <f>ROUND(G62*L62,P4)</f>
        <v>0</v>
      </c>
      <c r="N62" s="25" t="s">
        <v>185</v>
      </c>
      <c r="O62" s="32">
        <f>M62*AA62</f>
        <v>0</v>
      </c>
      <c r="P62" s="1">
        <v>3</v>
      </c>
      <c r="AA62" s="1">
        <f>IF(P62=1,$O$3,IF(P62=2,$O$4,$O$5))</f>
        <v>0</v>
      </c>
    </row>
    <row r="63" ht="25.5">
      <c r="A63" s="1" t="s">
        <v>171</v>
      </c>
      <c r="E63" s="27" t="s">
        <v>4176</v>
      </c>
    </row>
    <row r="64" ht="25.5">
      <c r="A64" s="1" t="s">
        <v>172</v>
      </c>
      <c r="E64" s="33" t="s">
        <v>4177</v>
      </c>
    </row>
    <row r="65">
      <c r="A65" s="1" t="s">
        <v>173</v>
      </c>
      <c r="E65" s="27" t="s">
        <v>167</v>
      </c>
    </row>
    <row r="66" ht="25.5">
      <c r="A66" s="1" t="s">
        <v>165</v>
      </c>
      <c r="B66" s="1">
        <v>14</v>
      </c>
      <c r="C66" s="26" t="s">
        <v>4178</v>
      </c>
      <c r="D66" t="s">
        <v>167</v>
      </c>
      <c r="E66" s="27" t="s">
        <v>4179</v>
      </c>
      <c r="F66" s="28" t="s">
        <v>192</v>
      </c>
      <c r="G66" s="29">
        <v>76</v>
      </c>
      <c r="H66" s="28">
        <v>0</v>
      </c>
      <c r="I66" s="30">
        <f>ROUND(G66*H66,P4)</f>
        <v>0</v>
      </c>
      <c r="L66" s="31">
        <v>0</v>
      </c>
      <c r="M66" s="24">
        <f>ROUND(G66*L66,P4)</f>
        <v>0</v>
      </c>
      <c r="N66" s="25" t="s">
        <v>185</v>
      </c>
      <c r="O66" s="32">
        <f>M66*AA66</f>
        <v>0</v>
      </c>
      <c r="P66" s="1">
        <v>3</v>
      </c>
      <c r="AA66" s="1">
        <f>IF(P66=1,$O$3,IF(P66=2,$O$4,$O$5))</f>
        <v>0</v>
      </c>
    </row>
    <row r="67" ht="25.5">
      <c r="A67" s="1" t="s">
        <v>171</v>
      </c>
      <c r="E67" s="27" t="s">
        <v>4179</v>
      </c>
    </row>
    <row r="68">
      <c r="A68" s="1" t="s">
        <v>172</v>
      </c>
    </row>
    <row r="69">
      <c r="A69" s="1" t="s">
        <v>173</v>
      </c>
      <c r="E69" s="27" t="s">
        <v>167</v>
      </c>
    </row>
    <row r="70" ht="25.5">
      <c r="A70" s="1" t="s">
        <v>165</v>
      </c>
      <c r="B70" s="1">
        <v>15</v>
      </c>
      <c r="C70" s="26" t="s">
        <v>1654</v>
      </c>
      <c r="D70" t="s">
        <v>167</v>
      </c>
      <c r="E70" s="27" t="s">
        <v>3101</v>
      </c>
      <c r="F70" s="28" t="s">
        <v>424</v>
      </c>
      <c r="G70" s="29">
        <v>67.5</v>
      </c>
      <c r="H70" s="28">
        <v>0</v>
      </c>
      <c r="I70" s="30">
        <f>ROUND(G70*H70,P4)</f>
        <v>0</v>
      </c>
      <c r="L70" s="31">
        <v>0</v>
      </c>
      <c r="M70" s="24">
        <f>ROUND(G70*L70,P4)</f>
        <v>0</v>
      </c>
      <c r="N70" s="25" t="s">
        <v>185</v>
      </c>
      <c r="O70" s="32">
        <f>M70*AA70</f>
        <v>0</v>
      </c>
      <c r="P70" s="1">
        <v>3</v>
      </c>
      <c r="AA70" s="1">
        <f>IF(P70=1,$O$3,IF(P70=2,$O$4,$O$5))</f>
        <v>0</v>
      </c>
    </row>
    <row r="71" ht="25.5">
      <c r="A71" s="1" t="s">
        <v>171</v>
      </c>
      <c r="E71" s="27" t="s">
        <v>3101</v>
      </c>
    </row>
    <row r="72" ht="38.25">
      <c r="A72" s="1" t="s">
        <v>172</v>
      </c>
      <c r="E72" s="33" t="s">
        <v>4180</v>
      </c>
    </row>
    <row r="73">
      <c r="A73" s="1" t="s">
        <v>173</v>
      </c>
      <c r="E73" s="27" t="s">
        <v>167</v>
      </c>
    </row>
    <row r="74">
      <c r="A74" s="1" t="s">
        <v>165</v>
      </c>
      <c r="B74" s="1">
        <v>16</v>
      </c>
      <c r="C74" s="26" t="s">
        <v>4181</v>
      </c>
      <c r="D74" t="s">
        <v>167</v>
      </c>
      <c r="E74" s="27" t="s">
        <v>4182</v>
      </c>
      <c r="F74" s="28" t="s">
        <v>447</v>
      </c>
      <c r="G74" s="29">
        <v>7.7999999999999998</v>
      </c>
      <c r="H74" s="28">
        <v>0</v>
      </c>
      <c r="I74" s="30">
        <f>ROUND(G74*H74,P4)</f>
        <v>0</v>
      </c>
      <c r="L74" s="31">
        <v>0</v>
      </c>
      <c r="M74" s="24">
        <f>ROUND(G74*L74,P4)</f>
        <v>0</v>
      </c>
      <c r="N74" s="25" t="s">
        <v>185</v>
      </c>
      <c r="O74" s="32">
        <f>M74*AA74</f>
        <v>0</v>
      </c>
      <c r="P74" s="1">
        <v>3</v>
      </c>
      <c r="AA74" s="1">
        <f>IF(P74=1,$O$3,IF(P74=2,$O$4,$O$5))</f>
        <v>0</v>
      </c>
    </row>
    <row r="75">
      <c r="A75" s="1" t="s">
        <v>171</v>
      </c>
      <c r="E75" s="27" t="s">
        <v>4182</v>
      </c>
    </row>
    <row r="76" ht="25.5">
      <c r="A76" s="1" t="s">
        <v>172</v>
      </c>
      <c r="E76" s="33" t="s">
        <v>4183</v>
      </c>
    </row>
    <row r="77">
      <c r="A77" s="1" t="s">
        <v>173</v>
      </c>
      <c r="E77" s="27" t="s">
        <v>167</v>
      </c>
    </row>
    <row r="78">
      <c r="A78" s="1" t="s">
        <v>165</v>
      </c>
      <c r="B78" s="1">
        <v>17</v>
      </c>
      <c r="C78" s="26" t="s">
        <v>4184</v>
      </c>
      <c r="D78" t="s">
        <v>167</v>
      </c>
      <c r="E78" s="27" t="s">
        <v>4185</v>
      </c>
      <c r="F78" s="28" t="s">
        <v>424</v>
      </c>
      <c r="G78" s="29">
        <v>716.89400000000001</v>
      </c>
      <c r="H78" s="28">
        <v>0</v>
      </c>
      <c r="I78" s="30">
        <f>ROUND(G78*H78,P4)</f>
        <v>0</v>
      </c>
      <c r="L78" s="31">
        <v>0</v>
      </c>
      <c r="M78" s="24">
        <f>ROUND(G78*L78,P4)</f>
        <v>0</v>
      </c>
      <c r="N78" s="25" t="s">
        <v>185</v>
      </c>
      <c r="O78" s="32">
        <f>M78*AA78</f>
        <v>0</v>
      </c>
      <c r="P78" s="1">
        <v>3</v>
      </c>
      <c r="AA78" s="1">
        <f>IF(P78=1,$O$3,IF(P78=2,$O$4,$O$5))</f>
        <v>0</v>
      </c>
    </row>
    <row r="79">
      <c r="A79" s="1" t="s">
        <v>171</v>
      </c>
      <c r="E79" s="27" t="s">
        <v>4185</v>
      </c>
    </row>
    <row r="80" ht="25.5">
      <c r="A80" s="1" t="s">
        <v>172</v>
      </c>
      <c r="E80" s="33" t="s">
        <v>4186</v>
      </c>
    </row>
    <row r="81">
      <c r="A81" s="1" t="s">
        <v>173</v>
      </c>
      <c r="E81" s="27" t="s">
        <v>167</v>
      </c>
    </row>
    <row r="82" ht="25.5">
      <c r="A82" s="1" t="s">
        <v>165</v>
      </c>
      <c r="B82" s="1">
        <v>18</v>
      </c>
      <c r="C82" s="26" t="s">
        <v>3103</v>
      </c>
      <c r="D82" t="s">
        <v>167</v>
      </c>
      <c r="E82" s="27" t="s">
        <v>3104</v>
      </c>
      <c r="F82" s="28" t="s">
        <v>424</v>
      </c>
      <c r="G82" s="29">
        <v>2</v>
      </c>
      <c r="H82" s="28">
        <v>0</v>
      </c>
      <c r="I82" s="30">
        <f>ROUND(G82*H82,P4)</f>
        <v>0</v>
      </c>
      <c r="L82" s="31">
        <v>0</v>
      </c>
      <c r="M82" s="24">
        <f>ROUND(G82*L82,P4)</f>
        <v>0</v>
      </c>
      <c r="N82" s="25" t="s">
        <v>185</v>
      </c>
      <c r="O82" s="32">
        <f>M82*AA82</f>
        <v>0</v>
      </c>
      <c r="P82" s="1">
        <v>3</v>
      </c>
      <c r="AA82" s="1">
        <f>IF(P82=1,$O$3,IF(P82=2,$O$4,$O$5))</f>
        <v>0</v>
      </c>
    </row>
    <row r="83" ht="38.25">
      <c r="A83" s="1" t="s">
        <v>171</v>
      </c>
      <c r="E83" s="27" t="s">
        <v>3105</v>
      </c>
    </row>
    <row r="84">
      <c r="A84" s="1" t="s">
        <v>172</v>
      </c>
    </row>
    <row r="85">
      <c r="A85" s="1" t="s">
        <v>173</v>
      </c>
      <c r="E85" s="27" t="s">
        <v>167</v>
      </c>
    </row>
    <row r="86" ht="25.5">
      <c r="A86" s="1" t="s">
        <v>165</v>
      </c>
      <c r="B86" s="1">
        <v>19</v>
      </c>
      <c r="C86" s="26" t="s">
        <v>4187</v>
      </c>
      <c r="D86" t="s">
        <v>167</v>
      </c>
      <c r="E86" s="27" t="s">
        <v>4188</v>
      </c>
      <c r="F86" s="28" t="s">
        <v>424</v>
      </c>
      <c r="G86" s="29">
        <v>27</v>
      </c>
      <c r="H86" s="28">
        <v>0</v>
      </c>
      <c r="I86" s="30">
        <f>ROUND(G86*H86,P4)</f>
        <v>0</v>
      </c>
      <c r="L86" s="31">
        <v>0</v>
      </c>
      <c r="M86" s="24">
        <f>ROUND(G86*L86,P4)</f>
        <v>0</v>
      </c>
      <c r="N86" s="25" t="s">
        <v>185</v>
      </c>
      <c r="O86" s="32">
        <f>M86*AA86</f>
        <v>0</v>
      </c>
      <c r="P86" s="1">
        <v>3</v>
      </c>
      <c r="AA86" s="1">
        <f>IF(P86=1,$O$3,IF(P86=2,$O$4,$O$5))</f>
        <v>0</v>
      </c>
    </row>
    <row r="87" ht="25.5">
      <c r="A87" s="1" t="s">
        <v>171</v>
      </c>
      <c r="E87" s="27" t="s">
        <v>4188</v>
      </c>
    </row>
    <row r="88" ht="38.25">
      <c r="A88" s="1" t="s">
        <v>172</v>
      </c>
      <c r="E88" s="33" t="s">
        <v>4189</v>
      </c>
    </row>
    <row r="89">
      <c r="A89" s="1" t="s">
        <v>173</v>
      </c>
      <c r="E89" s="27" t="s">
        <v>167</v>
      </c>
    </row>
    <row r="90" ht="25.5">
      <c r="A90" s="1" t="s">
        <v>165</v>
      </c>
      <c r="B90" s="1">
        <v>20</v>
      </c>
      <c r="C90" s="26" t="s">
        <v>4190</v>
      </c>
      <c r="D90" t="s">
        <v>167</v>
      </c>
      <c r="E90" s="27" t="s">
        <v>4191</v>
      </c>
      <c r="F90" s="28" t="s">
        <v>424</v>
      </c>
      <c r="G90" s="29">
        <v>689.89400000000001</v>
      </c>
      <c r="H90" s="28">
        <v>0</v>
      </c>
      <c r="I90" s="30">
        <f>ROUND(G90*H90,P4)</f>
        <v>0</v>
      </c>
      <c r="L90" s="31">
        <v>0</v>
      </c>
      <c r="M90" s="24">
        <f>ROUND(G90*L90,P4)</f>
        <v>0</v>
      </c>
      <c r="N90" s="25" t="s">
        <v>185</v>
      </c>
      <c r="O90" s="32">
        <f>M90*AA90</f>
        <v>0</v>
      </c>
      <c r="P90" s="1">
        <v>3</v>
      </c>
      <c r="AA90" s="1">
        <f>IF(P90=1,$O$3,IF(P90=2,$O$4,$O$5))</f>
        <v>0</v>
      </c>
    </row>
    <row r="91" ht="38.25">
      <c r="A91" s="1" t="s">
        <v>171</v>
      </c>
      <c r="E91" s="27" t="s">
        <v>4192</v>
      </c>
    </row>
    <row r="92" ht="191.25">
      <c r="A92" s="1" t="s">
        <v>172</v>
      </c>
      <c r="E92" s="33" t="s">
        <v>4193</v>
      </c>
    </row>
    <row r="93">
      <c r="A93" s="1" t="s">
        <v>173</v>
      </c>
      <c r="E93" s="27" t="s">
        <v>167</v>
      </c>
    </row>
    <row r="94">
      <c r="A94" s="1" t="s">
        <v>165</v>
      </c>
      <c r="B94" s="1">
        <v>22</v>
      </c>
      <c r="C94" s="26" t="s">
        <v>4194</v>
      </c>
      <c r="D94" t="s">
        <v>167</v>
      </c>
      <c r="E94" s="27" t="s">
        <v>4195</v>
      </c>
      <c r="F94" s="28" t="s">
        <v>192</v>
      </c>
      <c r="G94" s="29">
        <v>20</v>
      </c>
      <c r="H94" s="28">
        <v>0.091130000000000003</v>
      </c>
      <c r="I94" s="30">
        <f>ROUND(G94*H94,P4)</f>
        <v>0</v>
      </c>
      <c r="L94" s="31">
        <v>0</v>
      </c>
      <c r="M94" s="24">
        <f>ROUND(G94*L94,P4)</f>
        <v>0</v>
      </c>
      <c r="N94" s="25" t="s">
        <v>185</v>
      </c>
      <c r="O94" s="32">
        <f>M94*AA94</f>
        <v>0</v>
      </c>
      <c r="P94" s="1">
        <v>3</v>
      </c>
      <c r="AA94" s="1">
        <f>IF(P94=1,$O$3,IF(P94=2,$O$4,$O$5))</f>
        <v>0</v>
      </c>
    </row>
    <row r="95">
      <c r="A95" s="1" t="s">
        <v>171</v>
      </c>
      <c r="E95" s="27" t="s">
        <v>4195</v>
      </c>
    </row>
    <row r="96">
      <c r="A96" s="1" t="s">
        <v>172</v>
      </c>
    </row>
    <row r="97">
      <c r="A97" s="1" t="s">
        <v>173</v>
      </c>
      <c r="E97" s="27" t="s">
        <v>167</v>
      </c>
    </row>
    <row r="98" ht="25.5">
      <c r="A98" s="1" t="s">
        <v>165</v>
      </c>
      <c r="B98" s="1">
        <v>21</v>
      </c>
      <c r="C98" s="26" t="s">
        <v>4196</v>
      </c>
      <c r="D98" t="s">
        <v>167</v>
      </c>
      <c r="E98" s="27" t="s">
        <v>4197</v>
      </c>
      <c r="F98" s="28" t="s">
        <v>192</v>
      </c>
      <c r="G98" s="29">
        <v>20</v>
      </c>
      <c r="H98" s="28">
        <v>0.016</v>
      </c>
      <c r="I98" s="30">
        <f>ROUND(G98*H98,P4)</f>
        <v>0</v>
      </c>
      <c r="L98" s="31">
        <v>0</v>
      </c>
      <c r="M98" s="24">
        <f>ROUND(G98*L98,P4)</f>
        <v>0</v>
      </c>
      <c r="N98" s="25" t="s">
        <v>185</v>
      </c>
      <c r="O98" s="32">
        <f>M98*AA98</f>
        <v>0</v>
      </c>
      <c r="P98" s="1">
        <v>3</v>
      </c>
      <c r="AA98" s="1">
        <f>IF(P98=1,$O$3,IF(P98=2,$O$4,$O$5))</f>
        <v>0</v>
      </c>
    </row>
    <row r="99" ht="25.5">
      <c r="A99" s="1" t="s">
        <v>171</v>
      </c>
      <c r="E99" s="27" t="s">
        <v>4198</v>
      </c>
    </row>
    <row r="100">
      <c r="A100" s="1" t="s">
        <v>172</v>
      </c>
    </row>
    <row r="101">
      <c r="A101" s="1" t="s">
        <v>173</v>
      </c>
      <c r="E101" s="27" t="s">
        <v>167</v>
      </c>
    </row>
    <row r="102" ht="25.5">
      <c r="A102" s="1" t="s">
        <v>165</v>
      </c>
      <c r="B102" s="1">
        <v>23</v>
      </c>
      <c r="C102" s="26" t="s">
        <v>1662</v>
      </c>
      <c r="D102" t="s">
        <v>167</v>
      </c>
      <c r="E102" s="27" t="s">
        <v>3116</v>
      </c>
      <c r="F102" s="28" t="s">
        <v>447</v>
      </c>
      <c r="G102" s="29">
        <v>602.70000000000005</v>
      </c>
      <c r="H102" s="28">
        <v>0.00084000000000000003</v>
      </c>
      <c r="I102" s="30">
        <f>ROUND(G102*H102,P4)</f>
        <v>0</v>
      </c>
      <c r="L102" s="31">
        <v>0</v>
      </c>
      <c r="M102" s="24">
        <f>ROUND(G102*L102,P4)</f>
        <v>0</v>
      </c>
      <c r="N102" s="25" t="s">
        <v>185</v>
      </c>
      <c r="O102" s="32">
        <f>M102*AA102</f>
        <v>0</v>
      </c>
      <c r="P102" s="1">
        <v>3</v>
      </c>
      <c r="AA102" s="1">
        <f>IF(P102=1,$O$3,IF(P102=2,$O$4,$O$5))</f>
        <v>0</v>
      </c>
    </row>
    <row r="103" ht="25.5">
      <c r="A103" s="1" t="s">
        <v>171</v>
      </c>
      <c r="E103" s="27" t="s">
        <v>3116</v>
      </c>
    </row>
    <row r="104" ht="89.25">
      <c r="A104" s="1" t="s">
        <v>172</v>
      </c>
      <c r="E104" s="33" t="s">
        <v>4199</v>
      </c>
    </row>
    <row r="105">
      <c r="A105" s="1" t="s">
        <v>173</v>
      </c>
      <c r="E105" s="27" t="s">
        <v>167</v>
      </c>
    </row>
    <row r="106" ht="25.5">
      <c r="A106" s="1" t="s">
        <v>165</v>
      </c>
      <c r="B106" s="1">
        <v>24</v>
      </c>
      <c r="C106" s="26" t="s">
        <v>4200</v>
      </c>
      <c r="D106" t="s">
        <v>167</v>
      </c>
      <c r="E106" s="27" t="s">
        <v>4201</v>
      </c>
      <c r="F106" s="28" t="s">
        <v>447</v>
      </c>
      <c r="G106" s="29">
        <v>857.10000000000002</v>
      </c>
      <c r="H106" s="28">
        <v>0.00084999999999999995</v>
      </c>
      <c r="I106" s="30">
        <f>ROUND(G106*H106,P4)</f>
        <v>0</v>
      </c>
      <c r="L106" s="31">
        <v>0</v>
      </c>
      <c r="M106" s="24">
        <f>ROUND(G106*L106,P4)</f>
        <v>0</v>
      </c>
      <c r="N106" s="25" t="s">
        <v>185</v>
      </c>
      <c r="O106" s="32">
        <f>M106*AA106</f>
        <v>0</v>
      </c>
      <c r="P106" s="1">
        <v>3</v>
      </c>
      <c r="AA106" s="1">
        <f>IF(P106=1,$O$3,IF(P106=2,$O$4,$O$5))</f>
        <v>0</v>
      </c>
    </row>
    <row r="107" ht="25.5">
      <c r="A107" s="1" t="s">
        <v>171</v>
      </c>
      <c r="E107" s="27" t="s">
        <v>4201</v>
      </c>
    </row>
    <row r="108" ht="63.75">
      <c r="A108" s="1" t="s">
        <v>172</v>
      </c>
      <c r="E108" s="33" t="s">
        <v>4202</v>
      </c>
    </row>
    <row r="109">
      <c r="A109" s="1" t="s">
        <v>173</v>
      </c>
      <c r="E109" s="27" t="s">
        <v>167</v>
      </c>
    </row>
    <row r="110" ht="25.5">
      <c r="A110" s="1" t="s">
        <v>165</v>
      </c>
      <c r="B110" s="1">
        <v>25</v>
      </c>
      <c r="C110" s="26" t="s">
        <v>1664</v>
      </c>
      <c r="D110" t="s">
        <v>167</v>
      </c>
      <c r="E110" s="27" t="s">
        <v>3118</v>
      </c>
      <c r="F110" s="28" t="s">
        <v>447</v>
      </c>
      <c r="G110" s="29">
        <v>602.70000000000005</v>
      </c>
      <c r="H110" s="28">
        <v>0</v>
      </c>
      <c r="I110" s="30">
        <f>ROUND(G110*H110,P4)</f>
        <v>0</v>
      </c>
      <c r="L110" s="31">
        <v>0</v>
      </c>
      <c r="M110" s="24">
        <f>ROUND(G110*L110,P4)</f>
        <v>0</v>
      </c>
      <c r="N110" s="25" t="s">
        <v>185</v>
      </c>
      <c r="O110" s="32">
        <f>M110*AA110</f>
        <v>0</v>
      </c>
      <c r="P110" s="1">
        <v>3</v>
      </c>
      <c r="AA110" s="1">
        <f>IF(P110=1,$O$3,IF(P110=2,$O$4,$O$5))</f>
        <v>0</v>
      </c>
    </row>
    <row r="111" ht="25.5">
      <c r="A111" s="1" t="s">
        <v>171</v>
      </c>
      <c r="E111" s="27" t="s">
        <v>3118</v>
      </c>
    </row>
    <row r="112">
      <c r="A112" s="1" t="s">
        <v>172</v>
      </c>
    </row>
    <row r="113">
      <c r="A113" s="1" t="s">
        <v>173</v>
      </c>
      <c r="E113" s="27" t="s">
        <v>167</v>
      </c>
    </row>
    <row r="114" ht="25.5">
      <c r="A114" s="1" t="s">
        <v>165</v>
      </c>
      <c r="B114" s="1">
        <v>26</v>
      </c>
      <c r="C114" s="26" t="s">
        <v>4203</v>
      </c>
      <c r="D114" t="s">
        <v>167</v>
      </c>
      <c r="E114" s="27" t="s">
        <v>4204</v>
      </c>
      <c r="F114" s="28" t="s">
        <v>447</v>
      </c>
      <c r="G114" s="29">
        <v>857.10000000000002</v>
      </c>
      <c r="H114" s="28">
        <v>0</v>
      </c>
      <c r="I114" s="30">
        <f>ROUND(G114*H114,P4)</f>
        <v>0</v>
      </c>
      <c r="L114" s="31">
        <v>0</v>
      </c>
      <c r="M114" s="24">
        <f>ROUND(G114*L114,P4)</f>
        <v>0</v>
      </c>
      <c r="N114" s="25" t="s">
        <v>185</v>
      </c>
      <c r="O114" s="32">
        <f>M114*AA114</f>
        <v>0</v>
      </c>
      <c r="P114" s="1">
        <v>3</v>
      </c>
      <c r="AA114" s="1">
        <f>IF(P114=1,$O$3,IF(P114=2,$O$4,$O$5))</f>
        <v>0</v>
      </c>
    </row>
    <row r="115" ht="25.5">
      <c r="A115" s="1" t="s">
        <v>171</v>
      </c>
      <c r="E115" s="27" t="s">
        <v>4204</v>
      </c>
    </row>
    <row r="116">
      <c r="A116" s="1" t="s">
        <v>172</v>
      </c>
    </row>
    <row r="117">
      <c r="A117" s="1" t="s">
        <v>173</v>
      </c>
      <c r="E117" s="27" t="s">
        <v>167</v>
      </c>
    </row>
    <row r="118">
      <c r="A118" s="1" t="s">
        <v>165</v>
      </c>
      <c r="B118" s="1">
        <v>27</v>
      </c>
      <c r="C118" s="26" t="s">
        <v>4205</v>
      </c>
      <c r="D118" t="s">
        <v>167</v>
      </c>
      <c r="E118" s="27" t="s">
        <v>4206</v>
      </c>
      <c r="F118" s="28" t="s">
        <v>424</v>
      </c>
      <c r="G118" s="29">
        <v>394.29000000000002</v>
      </c>
      <c r="H118" s="28">
        <v>0</v>
      </c>
      <c r="I118" s="30">
        <f>ROUND(G118*H118,P4)</f>
        <v>0</v>
      </c>
      <c r="L118" s="31">
        <v>0</v>
      </c>
      <c r="M118" s="24">
        <f>ROUND(G118*L118,P4)</f>
        <v>0</v>
      </c>
      <c r="N118" s="25" t="s">
        <v>185</v>
      </c>
      <c r="O118" s="32">
        <f>M118*AA118</f>
        <v>0</v>
      </c>
      <c r="P118" s="1">
        <v>3</v>
      </c>
      <c r="AA118" s="1">
        <f>IF(P118=1,$O$3,IF(P118=2,$O$4,$O$5))</f>
        <v>0</v>
      </c>
    </row>
    <row r="119">
      <c r="A119" s="1" t="s">
        <v>171</v>
      </c>
      <c r="E119" s="27" t="s">
        <v>4206</v>
      </c>
    </row>
    <row r="120" ht="25.5">
      <c r="A120" s="1" t="s">
        <v>172</v>
      </c>
      <c r="E120" s="33" t="s">
        <v>4207</v>
      </c>
    </row>
    <row r="121">
      <c r="A121" s="1" t="s">
        <v>173</v>
      </c>
      <c r="E121" s="27" t="s">
        <v>167</v>
      </c>
    </row>
    <row r="122" ht="25.5">
      <c r="A122" s="1" t="s">
        <v>165</v>
      </c>
      <c r="B122" s="1">
        <v>28</v>
      </c>
      <c r="C122" s="26" t="s">
        <v>606</v>
      </c>
      <c r="D122" t="s">
        <v>167</v>
      </c>
      <c r="E122" s="27" t="s">
        <v>607</v>
      </c>
      <c r="F122" s="28" t="s">
        <v>424</v>
      </c>
      <c r="G122" s="29">
        <v>629.13999999999999</v>
      </c>
      <c r="H122" s="28">
        <v>0</v>
      </c>
      <c r="I122" s="30">
        <f>ROUND(G122*H122,P4)</f>
        <v>0</v>
      </c>
      <c r="L122" s="31">
        <v>0</v>
      </c>
      <c r="M122" s="24">
        <f>ROUND(G122*L122,P4)</f>
        <v>0</v>
      </c>
      <c r="N122" s="25" t="s">
        <v>185</v>
      </c>
      <c r="O122" s="32">
        <f>M122*AA122</f>
        <v>0</v>
      </c>
      <c r="P122" s="1">
        <v>3</v>
      </c>
      <c r="AA122" s="1">
        <f>IF(P122=1,$O$3,IF(P122=2,$O$4,$O$5))</f>
        <v>0</v>
      </c>
    </row>
    <row r="123" ht="38.25">
      <c r="A123" s="1" t="s">
        <v>171</v>
      </c>
      <c r="E123" s="27" t="s">
        <v>608</v>
      </c>
    </row>
    <row r="124" ht="38.25">
      <c r="A124" s="1" t="s">
        <v>172</v>
      </c>
      <c r="E124" s="33" t="s">
        <v>4208</v>
      </c>
    </row>
    <row r="125">
      <c r="A125" s="1" t="s">
        <v>173</v>
      </c>
      <c r="E125" s="27" t="s">
        <v>167</v>
      </c>
    </row>
    <row r="126">
      <c r="A126" s="1" t="s">
        <v>165</v>
      </c>
      <c r="B126" s="1">
        <v>29</v>
      </c>
      <c r="C126" s="26" t="s">
        <v>1668</v>
      </c>
      <c r="D126" t="s">
        <v>167</v>
      </c>
      <c r="E126" s="27" t="s">
        <v>1669</v>
      </c>
      <c r="F126" s="28" t="s">
        <v>424</v>
      </c>
      <c r="G126" s="29">
        <v>629.13999999999999</v>
      </c>
      <c r="H126" s="28">
        <v>0</v>
      </c>
      <c r="I126" s="30">
        <f>ROUND(G126*H126,P4)</f>
        <v>0</v>
      </c>
      <c r="L126" s="31">
        <v>0</v>
      </c>
      <c r="M126" s="24">
        <f>ROUND(G126*L126,P4)</f>
        <v>0</v>
      </c>
      <c r="N126" s="25" t="s">
        <v>185</v>
      </c>
      <c r="O126" s="32">
        <f>M126*AA126</f>
        <v>0</v>
      </c>
      <c r="P126" s="1">
        <v>3</v>
      </c>
      <c r="AA126" s="1">
        <f>IF(P126=1,$O$3,IF(P126=2,$O$4,$O$5))</f>
        <v>0</v>
      </c>
    </row>
    <row r="127">
      <c r="A127" s="1" t="s">
        <v>171</v>
      </c>
      <c r="E127" s="27" t="s">
        <v>1669</v>
      </c>
    </row>
    <row r="128">
      <c r="A128" s="1" t="s">
        <v>172</v>
      </c>
    </row>
    <row r="129">
      <c r="A129" s="1" t="s">
        <v>173</v>
      </c>
      <c r="E129" s="27" t="s">
        <v>167</v>
      </c>
    </row>
    <row r="130" ht="25.5">
      <c r="A130" s="1" t="s">
        <v>165</v>
      </c>
      <c r="B130" s="1">
        <v>30</v>
      </c>
      <c r="C130" s="26" t="s">
        <v>3972</v>
      </c>
      <c r="D130" t="s">
        <v>3973</v>
      </c>
      <c r="E130" s="27" t="s">
        <v>3974</v>
      </c>
      <c r="F130" s="28" t="s">
        <v>432</v>
      </c>
      <c r="G130" s="29">
        <v>1132.452</v>
      </c>
      <c r="H130" s="28">
        <v>0</v>
      </c>
      <c r="I130" s="30">
        <f>ROUND(G130*H130,P4)</f>
        <v>0</v>
      </c>
      <c r="L130" s="31">
        <v>0</v>
      </c>
      <c r="M130" s="24">
        <f>ROUND(G130*L130,P4)</f>
        <v>0</v>
      </c>
      <c r="N130" s="25" t="s">
        <v>185</v>
      </c>
      <c r="O130" s="32">
        <f>M130*AA130</f>
        <v>0</v>
      </c>
      <c r="P130" s="1">
        <v>3</v>
      </c>
      <c r="AA130" s="1">
        <f>IF(P130=1,$O$3,IF(P130=2,$O$4,$O$5))</f>
        <v>0</v>
      </c>
    </row>
    <row r="131" ht="25.5">
      <c r="A131" s="1" t="s">
        <v>171</v>
      </c>
      <c r="E131" s="27" t="s">
        <v>3975</v>
      </c>
    </row>
    <row r="132" ht="25.5">
      <c r="A132" s="1" t="s">
        <v>172</v>
      </c>
      <c r="E132" s="33" t="s">
        <v>4209</v>
      </c>
    </row>
    <row r="133">
      <c r="A133" s="1" t="s">
        <v>173</v>
      </c>
      <c r="E133" s="27" t="s">
        <v>167</v>
      </c>
    </row>
    <row r="134" ht="25.5">
      <c r="A134" s="1" t="s">
        <v>165</v>
      </c>
      <c r="B134" s="1">
        <v>31</v>
      </c>
      <c r="C134" s="26" t="s">
        <v>425</v>
      </c>
      <c r="D134" t="s">
        <v>167</v>
      </c>
      <c r="E134" s="27" t="s">
        <v>426</v>
      </c>
      <c r="F134" s="28" t="s">
        <v>424</v>
      </c>
      <c r="G134" s="29">
        <v>477.84899999999999</v>
      </c>
      <c r="H134" s="28">
        <v>0</v>
      </c>
      <c r="I134" s="30">
        <f>ROUND(G134*H134,P4)</f>
        <v>0</v>
      </c>
      <c r="L134" s="31">
        <v>0</v>
      </c>
      <c r="M134" s="24">
        <f>ROUND(G134*L134,P4)</f>
        <v>0</v>
      </c>
      <c r="N134" s="25" t="s">
        <v>185</v>
      </c>
      <c r="O134" s="32">
        <f>M134*AA134</f>
        <v>0</v>
      </c>
      <c r="P134" s="1">
        <v>3</v>
      </c>
      <c r="AA134" s="1">
        <f>IF(P134=1,$O$3,IF(P134=2,$O$4,$O$5))</f>
        <v>0</v>
      </c>
    </row>
    <row r="135" ht="25.5">
      <c r="A135" s="1" t="s">
        <v>171</v>
      </c>
      <c r="E135" s="27" t="s">
        <v>426</v>
      </c>
    </row>
    <row r="136" ht="76.5">
      <c r="A136" s="1" t="s">
        <v>172</v>
      </c>
      <c r="E136" s="33" t="s">
        <v>4210</v>
      </c>
    </row>
    <row r="137">
      <c r="A137" s="1" t="s">
        <v>173</v>
      </c>
      <c r="E137" s="27" t="s">
        <v>167</v>
      </c>
    </row>
    <row r="138" ht="25.5">
      <c r="A138" s="1" t="s">
        <v>165</v>
      </c>
      <c r="B138" s="1">
        <v>34</v>
      </c>
      <c r="C138" s="26" t="s">
        <v>427</v>
      </c>
      <c r="D138" t="s">
        <v>167</v>
      </c>
      <c r="E138" s="27" t="s">
        <v>428</v>
      </c>
      <c r="F138" s="28" t="s">
        <v>424</v>
      </c>
      <c r="G138" s="29">
        <v>186.386</v>
      </c>
      <c r="H138" s="28">
        <v>0</v>
      </c>
      <c r="I138" s="30">
        <f>ROUND(G138*H138,P4)</f>
        <v>0</v>
      </c>
      <c r="L138" s="31">
        <v>0</v>
      </c>
      <c r="M138" s="24">
        <f>ROUND(G138*L138,P4)</f>
        <v>0</v>
      </c>
      <c r="N138" s="25" t="s">
        <v>185</v>
      </c>
      <c r="O138" s="32">
        <f>M138*AA138</f>
        <v>0</v>
      </c>
      <c r="P138" s="1">
        <v>3</v>
      </c>
      <c r="AA138" s="1">
        <f>IF(P138=1,$O$3,IF(P138=2,$O$4,$O$5))</f>
        <v>0</v>
      </c>
    </row>
    <row r="139" ht="38.25">
      <c r="A139" s="1" t="s">
        <v>171</v>
      </c>
      <c r="E139" s="27" t="s">
        <v>429</v>
      </c>
    </row>
    <row r="140" ht="102">
      <c r="A140" s="1" t="s">
        <v>172</v>
      </c>
      <c r="E140" s="33" t="s">
        <v>4211</v>
      </c>
    </row>
    <row r="141">
      <c r="A141" s="1" t="s">
        <v>173</v>
      </c>
      <c r="E141" s="27" t="s">
        <v>167</v>
      </c>
    </row>
    <row r="142" ht="25.5">
      <c r="A142" s="1" t="s">
        <v>165</v>
      </c>
      <c r="B142" s="1">
        <v>35</v>
      </c>
      <c r="C142" s="26" t="s">
        <v>3129</v>
      </c>
      <c r="D142" t="s">
        <v>167</v>
      </c>
      <c r="E142" s="27" t="s">
        <v>3130</v>
      </c>
      <c r="F142" s="28" t="s">
        <v>447</v>
      </c>
      <c r="G142" s="29">
        <v>91</v>
      </c>
      <c r="H142" s="28">
        <v>0</v>
      </c>
      <c r="I142" s="30">
        <f>ROUND(G142*H142,P4)</f>
        <v>0</v>
      </c>
      <c r="L142" s="31">
        <v>0</v>
      </c>
      <c r="M142" s="24">
        <f>ROUND(G142*L142,P4)</f>
        <v>0</v>
      </c>
      <c r="N142" s="25" t="s">
        <v>185</v>
      </c>
      <c r="O142" s="32">
        <f>M142*AA142</f>
        <v>0</v>
      </c>
      <c r="P142" s="1">
        <v>3</v>
      </c>
      <c r="AA142" s="1">
        <f>IF(P142=1,$O$3,IF(P142=2,$O$4,$O$5))</f>
        <v>0</v>
      </c>
    </row>
    <row r="143" ht="38.25">
      <c r="A143" s="1" t="s">
        <v>171</v>
      </c>
      <c r="E143" s="27" t="s">
        <v>3131</v>
      </c>
    </row>
    <row r="144" ht="25.5">
      <c r="A144" s="1" t="s">
        <v>172</v>
      </c>
      <c r="E144" s="33" t="s">
        <v>4212</v>
      </c>
    </row>
    <row r="145">
      <c r="A145" s="1" t="s">
        <v>173</v>
      </c>
      <c r="E145" s="27" t="s">
        <v>167</v>
      </c>
    </row>
    <row r="146" ht="25.5">
      <c r="A146" s="1" t="s">
        <v>165</v>
      </c>
      <c r="B146" s="1">
        <v>36</v>
      </c>
      <c r="C146" s="26" t="s">
        <v>4213</v>
      </c>
      <c r="D146" t="s">
        <v>167</v>
      </c>
      <c r="E146" s="27" t="s">
        <v>4214</v>
      </c>
      <c r="F146" s="28" t="s">
        <v>447</v>
      </c>
      <c r="G146" s="29">
        <v>91</v>
      </c>
      <c r="H146" s="28">
        <v>0</v>
      </c>
      <c r="I146" s="30">
        <f>ROUND(G146*H146,P4)</f>
        <v>0</v>
      </c>
      <c r="L146" s="31">
        <v>0</v>
      </c>
      <c r="M146" s="24">
        <f>ROUND(G146*L146,P4)</f>
        <v>0</v>
      </c>
      <c r="N146" s="25" t="s">
        <v>185</v>
      </c>
      <c r="O146" s="32">
        <f>M146*AA146</f>
        <v>0</v>
      </c>
      <c r="P146" s="1">
        <v>3</v>
      </c>
      <c r="AA146" s="1">
        <f>IF(P146=1,$O$3,IF(P146=2,$O$4,$O$5))</f>
        <v>0</v>
      </c>
    </row>
    <row r="147" ht="25.5">
      <c r="A147" s="1" t="s">
        <v>171</v>
      </c>
      <c r="E147" s="27" t="s">
        <v>4214</v>
      </c>
    </row>
    <row r="148" ht="25.5">
      <c r="A148" s="1" t="s">
        <v>172</v>
      </c>
      <c r="E148" s="33" t="s">
        <v>4212</v>
      </c>
    </row>
    <row r="149">
      <c r="A149" s="1" t="s">
        <v>173</v>
      </c>
      <c r="E149" s="27" t="s">
        <v>167</v>
      </c>
    </row>
    <row r="150">
      <c r="A150" s="1" t="s">
        <v>165</v>
      </c>
      <c r="B150" s="1">
        <v>38</v>
      </c>
      <c r="C150" s="26" t="s">
        <v>4215</v>
      </c>
      <c r="D150" t="s">
        <v>167</v>
      </c>
      <c r="E150" s="27" t="s">
        <v>4216</v>
      </c>
      <c r="F150" s="28" t="s">
        <v>447</v>
      </c>
      <c r="G150" s="29">
        <v>31.199999999999999</v>
      </c>
      <c r="H150" s="28">
        <v>0</v>
      </c>
      <c r="I150" s="30">
        <f>ROUND(G150*H150,P4)</f>
        <v>0</v>
      </c>
      <c r="L150" s="31">
        <v>0</v>
      </c>
      <c r="M150" s="24">
        <f>ROUND(G150*L150,P4)</f>
        <v>0</v>
      </c>
      <c r="N150" s="25" t="s">
        <v>185</v>
      </c>
      <c r="O150" s="32">
        <f>M150*AA150</f>
        <v>0</v>
      </c>
      <c r="P150" s="1">
        <v>3</v>
      </c>
      <c r="AA150" s="1">
        <f>IF(P150=1,$O$3,IF(P150=2,$O$4,$O$5))</f>
        <v>0</v>
      </c>
    </row>
    <row r="151">
      <c r="A151" s="1" t="s">
        <v>171</v>
      </c>
      <c r="E151" s="27" t="s">
        <v>4216</v>
      </c>
    </row>
    <row r="152" ht="25.5">
      <c r="A152" s="1" t="s">
        <v>172</v>
      </c>
      <c r="E152" s="33" t="s">
        <v>4217</v>
      </c>
    </row>
    <row r="153">
      <c r="A153" s="1" t="s">
        <v>173</v>
      </c>
      <c r="E153" s="27" t="s">
        <v>167</v>
      </c>
    </row>
    <row r="154">
      <c r="A154" s="1" t="s">
        <v>165</v>
      </c>
      <c r="B154" s="1">
        <v>32</v>
      </c>
      <c r="C154" s="26" t="s">
        <v>4218</v>
      </c>
      <c r="D154" t="s">
        <v>167</v>
      </c>
      <c r="E154" s="27" t="s">
        <v>4219</v>
      </c>
      <c r="F154" s="28" t="s">
        <v>432</v>
      </c>
      <c r="G154" s="29">
        <v>1089.7439999999999</v>
      </c>
      <c r="H154" s="28">
        <v>1</v>
      </c>
      <c r="I154" s="30">
        <f>ROUND(G154*H154,P4)</f>
        <v>0</v>
      </c>
      <c r="L154" s="31">
        <v>0</v>
      </c>
      <c r="M154" s="24">
        <f>ROUND(G154*L154,P4)</f>
        <v>0</v>
      </c>
      <c r="N154" s="25" t="s">
        <v>185</v>
      </c>
      <c r="O154" s="32">
        <f>M154*AA154</f>
        <v>0</v>
      </c>
      <c r="P154" s="1">
        <v>3</v>
      </c>
      <c r="AA154" s="1">
        <f>IF(P154=1,$O$3,IF(P154=2,$O$4,$O$5))</f>
        <v>0</v>
      </c>
    </row>
    <row r="155">
      <c r="A155" s="1" t="s">
        <v>171</v>
      </c>
      <c r="E155" s="27" t="s">
        <v>4219</v>
      </c>
    </row>
    <row r="156" ht="63.75">
      <c r="A156" s="1" t="s">
        <v>172</v>
      </c>
      <c r="E156" s="33" t="s">
        <v>4220</v>
      </c>
    </row>
    <row r="157">
      <c r="A157" s="1" t="s">
        <v>173</v>
      </c>
      <c r="E157" s="27" t="s">
        <v>167</v>
      </c>
    </row>
    <row r="158">
      <c r="A158" s="1" t="s">
        <v>165</v>
      </c>
      <c r="B158" s="1">
        <v>33</v>
      </c>
      <c r="C158" s="26" t="s">
        <v>430</v>
      </c>
      <c r="D158" t="s">
        <v>167</v>
      </c>
      <c r="E158" s="27" t="s">
        <v>431</v>
      </c>
      <c r="F158" s="28" t="s">
        <v>432</v>
      </c>
      <c r="G158" s="29">
        <v>311.26499999999999</v>
      </c>
      <c r="H158" s="28">
        <v>1</v>
      </c>
      <c r="I158" s="30">
        <f>ROUND(G158*H158,P4)</f>
        <v>0</v>
      </c>
      <c r="L158" s="31">
        <v>0</v>
      </c>
      <c r="M158" s="24">
        <f>ROUND(G158*L158,P4)</f>
        <v>0</v>
      </c>
      <c r="N158" s="25" t="s">
        <v>185</v>
      </c>
      <c r="O158" s="32">
        <f>M158*AA158</f>
        <v>0</v>
      </c>
      <c r="P158" s="1">
        <v>3</v>
      </c>
      <c r="AA158" s="1">
        <f>IF(P158=1,$O$3,IF(P158=2,$O$4,$O$5))</f>
        <v>0</v>
      </c>
    </row>
    <row r="159">
      <c r="A159" s="1" t="s">
        <v>171</v>
      </c>
      <c r="E159" s="27" t="s">
        <v>431</v>
      </c>
    </row>
    <row r="160" ht="25.5">
      <c r="A160" s="1" t="s">
        <v>172</v>
      </c>
      <c r="E160" s="33" t="s">
        <v>4221</v>
      </c>
    </row>
    <row r="161">
      <c r="A161" s="1" t="s">
        <v>173</v>
      </c>
      <c r="E161" s="27" t="s">
        <v>167</v>
      </c>
    </row>
    <row r="162">
      <c r="A162" s="1" t="s">
        <v>162</v>
      </c>
      <c r="C162" s="22" t="s">
        <v>556</v>
      </c>
      <c r="E162" s="23" t="s">
        <v>639</v>
      </c>
      <c r="L162" s="24">
        <f>SUMIFS(L163:L178,A163:A178,"P")</f>
        <v>0</v>
      </c>
      <c r="M162" s="24">
        <f>SUMIFS(M163:M178,A163:A178,"P")</f>
        <v>0</v>
      </c>
      <c r="N162" s="25"/>
    </row>
    <row r="163" ht="25.5">
      <c r="A163" s="1" t="s">
        <v>165</v>
      </c>
      <c r="B163" s="1">
        <v>39</v>
      </c>
      <c r="C163" s="26" t="s">
        <v>3137</v>
      </c>
      <c r="D163" t="s">
        <v>167</v>
      </c>
      <c r="E163" s="27" t="s">
        <v>3138</v>
      </c>
      <c r="F163" s="28" t="s">
        <v>424</v>
      </c>
      <c r="G163" s="29">
        <v>19.853999999999999</v>
      </c>
      <c r="H163" s="28">
        <v>0</v>
      </c>
      <c r="I163" s="30">
        <f>ROUND(G163*H163,P4)</f>
        <v>0</v>
      </c>
      <c r="L163" s="31">
        <v>0</v>
      </c>
      <c r="M163" s="24">
        <f>ROUND(G163*L163,P4)</f>
        <v>0</v>
      </c>
      <c r="N163" s="25" t="s">
        <v>185</v>
      </c>
      <c r="O163" s="32">
        <f>M163*AA163</f>
        <v>0</v>
      </c>
      <c r="P163" s="1">
        <v>3</v>
      </c>
      <c r="AA163" s="1">
        <f>IF(P163=1,$O$3,IF(P163=2,$O$4,$O$5))</f>
        <v>0</v>
      </c>
    </row>
    <row r="164" ht="25.5">
      <c r="A164" s="1" t="s">
        <v>171</v>
      </c>
      <c r="E164" s="27" t="s">
        <v>3138</v>
      </c>
    </row>
    <row r="165" ht="25.5">
      <c r="A165" s="1" t="s">
        <v>172</v>
      </c>
      <c r="E165" s="33" t="s">
        <v>4222</v>
      </c>
    </row>
    <row r="166">
      <c r="A166" s="1" t="s">
        <v>173</v>
      </c>
      <c r="E166" s="27" t="s">
        <v>167</v>
      </c>
    </row>
    <row r="167">
      <c r="A167" s="1" t="s">
        <v>165</v>
      </c>
      <c r="B167" s="1">
        <v>40</v>
      </c>
      <c r="C167" s="26" t="s">
        <v>3140</v>
      </c>
      <c r="D167" t="s">
        <v>167</v>
      </c>
      <c r="E167" s="27" t="s">
        <v>3141</v>
      </c>
      <c r="F167" s="28" t="s">
        <v>192</v>
      </c>
      <c r="G167" s="29">
        <v>287.5</v>
      </c>
      <c r="H167" s="28">
        <v>0</v>
      </c>
      <c r="I167" s="30">
        <f>ROUND(G167*H167,P4)</f>
        <v>0</v>
      </c>
      <c r="L167" s="31">
        <v>0</v>
      </c>
      <c r="M167" s="24">
        <f>ROUND(G167*L167,P4)</f>
        <v>0</v>
      </c>
      <c r="N167" s="25" t="s">
        <v>185</v>
      </c>
      <c r="O167" s="32">
        <f>M167*AA167</f>
        <v>0</v>
      </c>
      <c r="P167" s="1">
        <v>3</v>
      </c>
      <c r="AA167" s="1">
        <f>IF(P167=1,$O$3,IF(P167=2,$O$4,$O$5))</f>
        <v>0</v>
      </c>
    </row>
    <row r="168">
      <c r="A168" s="1" t="s">
        <v>171</v>
      </c>
      <c r="E168" s="27" t="s">
        <v>3141</v>
      </c>
    </row>
    <row r="169">
      <c r="A169" s="1" t="s">
        <v>172</v>
      </c>
    </row>
    <row r="170">
      <c r="A170" s="1" t="s">
        <v>173</v>
      </c>
      <c r="E170" s="27" t="s">
        <v>167</v>
      </c>
    </row>
    <row r="171">
      <c r="A171" s="1" t="s">
        <v>165</v>
      </c>
      <c r="B171" s="1">
        <v>41</v>
      </c>
      <c r="C171" s="26" t="s">
        <v>4223</v>
      </c>
      <c r="D171" t="s">
        <v>167</v>
      </c>
      <c r="E171" s="27" t="s">
        <v>4224</v>
      </c>
      <c r="F171" s="28" t="s">
        <v>201</v>
      </c>
      <c r="G171" s="29">
        <v>1</v>
      </c>
      <c r="H171" s="28">
        <v>0</v>
      </c>
      <c r="I171" s="30">
        <f>ROUND(G171*H171,P4)</f>
        <v>0</v>
      </c>
      <c r="L171" s="31">
        <v>0</v>
      </c>
      <c r="M171" s="24">
        <f>ROUND(G171*L171,P4)</f>
        <v>0</v>
      </c>
      <c r="N171" s="25" t="s">
        <v>185</v>
      </c>
      <c r="O171" s="32">
        <f>M171*AA171</f>
        <v>0</v>
      </c>
      <c r="P171" s="1">
        <v>3</v>
      </c>
      <c r="AA171" s="1">
        <f>IF(P171=1,$O$3,IF(P171=2,$O$4,$O$5))</f>
        <v>0</v>
      </c>
    </row>
    <row r="172">
      <c r="A172" s="1" t="s">
        <v>171</v>
      </c>
      <c r="E172" s="27" t="s">
        <v>4224</v>
      </c>
    </row>
    <row r="173">
      <c r="A173" s="1" t="s">
        <v>172</v>
      </c>
    </row>
    <row r="174">
      <c r="A174" s="1" t="s">
        <v>173</v>
      </c>
      <c r="E174" s="27" t="s">
        <v>167</v>
      </c>
    </row>
    <row r="175" ht="25.5">
      <c r="A175" s="1" t="s">
        <v>165</v>
      </c>
      <c r="B175" s="1">
        <v>42</v>
      </c>
      <c r="C175" s="26" t="s">
        <v>4225</v>
      </c>
      <c r="D175" t="s">
        <v>167</v>
      </c>
      <c r="E175" s="27" t="s">
        <v>4226</v>
      </c>
      <c r="F175" s="28" t="s">
        <v>201</v>
      </c>
      <c r="G175" s="29">
        <v>1</v>
      </c>
      <c r="H175" s="28">
        <v>0</v>
      </c>
      <c r="I175" s="30">
        <f>ROUND(G175*H175,P4)</f>
        <v>0</v>
      </c>
      <c r="L175" s="31">
        <v>0</v>
      </c>
      <c r="M175" s="24">
        <f>ROUND(G175*L175,P4)</f>
        <v>0</v>
      </c>
      <c r="N175" s="25" t="s">
        <v>170</v>
      </c>
      <c r="O175" s="32">
        <f>M175*AA175</f>
        <v>0</v>
      </c>
      <c r="P175" s="1">
        <v>3</v>
      </c>
      <c r="AA175" s="1">
        <f>IF(P175=1,$O$3,IF(P175=2,$O$4,$O$5))</f>
        <v>0</v>
      </c>
    </row>
    <row r="176" ht="25.5">
      <c r="A176" s="1" t="s">
        <v>171</v>
      </c>
      <c r="E176" s="27" t="s">
        <v>4226</v>
      </c>
    </row>
    <row r="177">
      <c r="A177" s="1" t="s">
        <v>172</v>
      </c>
    </row>
    <row r="178">
      <c r="A178" s="1" t="s">
        <v>173</v>
      </c>
      <c r="E178" s="27" t="s">
        <v>167</v>
      </c>
    </row>
    <row r="179">
      <c r="A179" s="1" t="s">
        <v>162</v>
      </c>
      <c r="C179" s="22" t="s">
        <v>433</v>
      </c>
      <c r="E179" s="23" t="s">
        <v>434</v>
      </c>
      <c r="L179" s="24">
        <f>SUMIFS(L180:L219,A180:A219,"P")</f>
        <v>0</v>
      </c>
      <c r="M179" s="24">
        <f>SUMIFS(M180:M219,A180:A219,"P")</f>
        <v>0</v>
      </c>
      <c r="N179" s="25"/>
    </row>
    <row r="180" ht="25.5">
      <c r="A180" s="1" t="s">
        <v>165</v>
      </c>
      <c r="B180" s="1">
        <v>43</v>
      </c>
      <c r="C180" s="26" t="s">
        <v>437</v>
      </c>
      <c r="D180" t="s">
        <v>167</v>
      </c>
      <c r="E180" s="27" t="s">
        <v>438</v>
      </c>
      <c r="F180" s="28" t="s">
        <v>424</v>
      </c>
      <c r="G180" s="29">
        <v>37.990000000000002</v>
      </c>
      <c r="H180" s="28">
        <v>1.8907700000000001</v>
      </c>
      <c r="I180" s="30">
        <f>ROUND(G180*H180,P4)</f>
        <v>0</v>
      </c>
      <c r="L180" s="31">
        <v>0</v>
      </c>
      <c r="M180" s="24">
        <f>ROUND(G180*L180,P4)</f>
        <v>0</v>
      </c>
      <c r="N180" s="25" t="s">
        <v>185</v>
      </c>
      <c r="O180" s="32">
        <f>M180*AA180</f>
        <v>0</v>
      </c>
      <c r="P180" s="1">
        <v>3</v>
      </c>
      <c r="AA180" s="1">
        <f>IF(P180=1,$O$3,IF(P180=2,$O$4,$O$5))</f>
        <v>0</v>
      </c>
    </row>
    <row r="181" ht="25.5">
      <c r="A181" s="1" t="s">
        <v>171</v>
      </c>
      <c r="E181" s="27" t="s">
        <v>438</v>
      </c>
    </row>
    <row r="182" ht="63.75">
      <c r="A182" s="1" t="s">
        <v>172</v>
      </c>
      <c r="E182" s="33" t="s">
        <v>4227</v>
      </c>
    </row>
    <row r="183">
      <c r="A183" s="1" t="s">
        <v>173</v>
      </c>
      <c r="E183" s="27" t="s">
        <v>167</v>
      </c>
    </row>
    <row r="184">
      <c r="A184" s="1" t="s">
        <v>165</v>
      </c>
      <c r="B184" s="1">
        <v>44</v>
      </c>
      <c r="C184" s="26" t="s">
        <v>3148</v>
      </c>
      <c r="D184" t="s">
        <v>167</v>
      </c>
      <c r="E184" s="27" t="s">
        <v>3149</v>
      </c>
      <c r="F184" s="28" t="s">
        <v>201</v>
      </c>
      <c r="G184" s="29">
        <v>11</v>
      </c>
      <c r="H184" s="28">
        <v>0</v>
      </c>
      <c r="I184" s="30">
        <f>ROUND(G184*H184,P4)</f>
        <v>0</v>
      </c>
      <c r="L184" s="31">
        <v>0</v>
      </c>
      <c r="M184" s="24">
        <f>ROUND(G184*L184,P4)</f>
        <v>0</v>
      </c>
      <c r="N184" s="25" t="s">
        <v>185</v>
      </c>
      <c r="O184" s="32">
        <f>M184*AA184</f>
        <v>0</v>
      </c>
      <c r="P184" s="1">
        <v>3</v>
      </c>
      <c r="AA184" s="1">
        <f>IF(P184=1,$O$3,IF(P184=2,$O$4,$O$5))</f>
        <v>0</v>
      </c>
    </row>
    <row r="185">
      <c r="A185" s="1" t="s">
        <v>171</v>
      </c>
      <c r="E185" s="27" t="s">
        <v>3149</v>
      </c>
    </row>
    <row r="186">
      <c r="A186" s="1" t="s">
        <v>172</v>
      </c>
    </row>
    <row r="187">
      <c r="A187" s="1" t="s">
        <v>173</v>
      </c>
      <c r="E187" s="27" t="s">
        <v>167</v>
      </c>
    </row>
    <row r="188" ht="25.5">
      <c r="A188" s="1" t="s">
        <v>165</v>
      </c>
      <c r="B188" s="1">
        <v>49</v>
      </c>
      <c r="C188" s="26" t="s">
        <v>3150</v>
      </c>
      <c r="D188" t="s">
        <v>167</v>
      </c>
      <c r="E188" s="27" t="s">
        <v>3151</v>
      </c>
      <c r="F188" s="28" t="s">
        <v>424</v>
      </c>
      <c r="G188" s="29">
        <v>1.5</v>
      </c>
      <c r="H188" s="28">
        <v>2.3010199999999998</v>
      </c>
      <c r="I188" s="30">
        <f>ROUND(G188*H188,P4)</f>
        <v>0</v>
      </c>
      <c r="L188" s="31">
        <v>0</v>
      </c>
      <c r="M188" s="24">
        <f>ROUND(G188*L188,P4)</f>
        <v>0</v>
      </c>
      <c r="N188" s="25" t="s">
        <v>185</v>
      </c>
      <c r="O188" s="32">
        <f>M188*AA188</f>
        <v>0</v>
      </c>
      <c r="P188" s="1">
        <v>3</v>
      </c>
      <c r="AA188" s="1">
        <f>IF(P188=1,$O$3,IF(P188=2,$O$4,$O$5))</f>
        <v>0</v>
      </c>
    </row>
    <row r="189" ht="38.25">
      <c r="A189" s="1" t="s">
        <v>171</v>
      </c>
      <c r="E189" s="27" t="s">
        <v>3152</v>
      </c>
    </row>
    <row r="190" ht="25.5">
      <c r="A190" s="1" t="s">
        <v>172</v>
      </c>
      <c r="E190" s="33" t="s">
        <v>4228</v>
      </c>
    </row>
    <row r="191">
      <c r="A191" s="1" t="s">
        <v>173</v>
      </c>
      <c r="E191" s="27" t="s">
        <v>167</v>
      </c>
    </row>
    <row r="192" ht="25.5">
      <c r="A192" s="1" t="s">
        <v>165</v>
      </c>
      <c r="B192" s="1">
        <v>50</v>
      </c>
      <c r="C192" s="26" t="s">
        <v>4229</v>
      </c>
      <c r="D192" t="s">
        <v>167</v>
      </c>
      <c r="E192" s="27" t="s">
        <v>4230</v>
      </c>
      <c r="F192" s="28" t="s">
        <v>424</v>
      </c>
      <c r="G192" s="29">
        <v>2.6400000000000001</v>
      </c>
      <c r="H192" s="28">
        <v>2.4340799999999998</v>
      </c>
      <c r="I192" s="30">
        <f>ROUND(G192*H192,P4)</f>
        <v>0</v>
      </c>
      <c r="L192" s="31">
        <v>0</v>
      </c>
      <c r="M192" s="24">
        <f>ROUND(G192*L192,P4)</f>
        <v>0</v>
      </c>
      <c r="N192" s="25" t="s">
        <v>185</v>
      </c>
      <c r="O192" s="32">
        <f>M192*AA192</f>
        <v>0</v>
      </c>
      <c r="P192" s="1">
        <v>3</v>
      </c>
      <c r="AA192" s="1">
        <f>IF(P192=1,$O$3,IF(P192=2,$O$4,$O$5))</f>
        <v>0</v>
      </c>
    </row>
    <row r="193" ht="25.5">
      <c r="A193" s="1" t="s">
        <v>171</v>
      </c>
      <c r="E193" s="27" t="s">
        <v>4230</v>
      </c>
    </row>
    <row r="194" ht="25.5">
      <c r="A194" s="1" t="s">
        <v>172</v>
      </c>
      <c r="E194" s="33" t="s">
        <v>4231</v>
      </c>
    </row>
    <row r="195">
      <c r="A195" s="1" t="s">
        <v>173</v>
      </c>
      <c r="E195" s="27" t="s">
        <v>167</v>
      </c>
    </row>
    <row r="196" ht="25.5">
      <c r="A196" s="1" t="s">
        <v>165</v>
      </c>
      <c r="B196" s="1">
        <v>51</v>
      </c>
      <c r="C196" s="26" t="s">
        <v>4232</v>
      </c>
      <c r="D196" t="s">
        <v>167</v>
      </c>
      <c r="E196" s="27" t="s">
        <v>4233</v>
      </c>
      <c r="F196" s="28" t="s">
        <v>424</v>
      </c>
      <c r="G196" s="29">
        <v>2.9100000000000001</v>
      </c>
      <c r="H196" s="28">
        <v>1.9967999999999999</v>
      </c>
      <c r="I196" s="30">
        <f>ROUND(G196*H196,P4)</f>
        <v>0</v>
      </c>
      <c r="L196" s="31">
        <v>0</v>
      </c>
      <c r="M196" s="24">
        <f>ROUND(G196*L196,P4)</f>
        <v>0</v>
      </c>
      <c r="N196" s="25" t="s">
        <v>185</v>
      </c>
      <c r="O196" s="32">
        <f>M196*AA196</f>
        <v>0</v>
      </c>
      <c r="P196" s="1">
        <v>3</v>
      </c>
      <c r="AA196" s="1">
        <f>IF(P196=1,$O$3,IF(P196=2,$O$4,$O$5))</f>
        <v>0</v>
      </c>
    </row>
    <row r="197" ht="25.5">
      <c r="A197" s="1" t="s">
        <v>171</v>
      </c>
      <c r="E197" s="27" t="s">
        <v>4233</v>
      </c>
    </row>
    <row r="198" ht="25.5">
      <c r="A198" s="1" t="s">
        <v>172</v>
      </c>
      <c r="E198" s="33" t="s">
        <v>4234</v>
      </c>
    </row>
    <row r="199">
      <c r="A199" s="1" t="s">
        <v>173</v>
      </c>
      <c r="E199" s="27" t="s">
        <v>167</v>
      </c>
    </row>
    <row r="200" ht="25.5">
      <c r="A200" s="1" t="s">
        <v>165</v>
      </c>
      <c r="B200" s="1">
        <v>52</v>
      </c>
      <c r="C200" s="26" t="s">
        <v>4235</v>
      </c>
      <c r="D200" t="s">
        <v>167</v>
      </c>
      <c r="E200" s="27" t="s">
        <v>4236</v>
      </c>
      <c r="F200" s="28" t="s">
        <v>447</v>
      </c>
      <c r="G200" s="29">
        <v>7.2750000000000004</v>
      </c>
      <c r="H200" s="28">
        <v>0</v>
      </c>
      <c r="I200" s="30">
        <f>ROUND(G200*H200,P4)</f>
        <v>0</v>
      </c>
      <c r="L200" s="31">
        <v>0</v>
      </c>
      <c r="M200" s="24">
        <f>ROUND(G200*L200,P4)</f>
        <v>0</v>
      </c>
      <c r="N200" s="25" t="s">
        <v>185</v>
      </c>
      <c r="O200" s="32">
        <f>M200*AA200</f>
        <v>0</v>
      </c>
      <c r="P200" s="1">
        <v>3</v>
      </c>
      <c r="AA200" s="1">
        <f>IF(P200=1,$O$3,IF(P200=2,$O$4,$O$5))</f>
        <v>0</v>
      </c>
    </row>
    <row r="201" ht="25.5">
      <c r="A201" s="1" t="s">
        <v>171</v>
      </c>
      <c r="E201" s="27" t="s">
        <v>4236</v>
      </c>
    </row>
    <row r="202" ht="25.5">
      <c r="A202" s="1" t="s">
        <v>172</v>
      </c>
      <c r="E202" s="33" t="s">
        <v>4237</v>
      </c>
    </row>
    <row r="203">
      <c r="A203" s="1" t="s">
        <v>173</v>
      </c>
      <c r="E203" s="27" t="s">
        <v>167</v>
      </c>
    </row>
    <row r="204">
      <c r="A204" s="1" t="s">
        <v>165</v>
      </c>
      <c r="B204" s="1">
        <v>48</v>
      </c>
      <c r="C204" s="26" t="s">
        <v>4238</v>
      </c>
      <c r="D204" t="s">
        <v>167</v>
      </c>
      <c r="E204" s="27" t="s">
        <v>4239</v>
      </c>
      <c r="F204" s="28" t="s">
        <v>201</v>
      </c>
      <c r="G204" s="29">
        <v>3</v>
      </c>
      <c r="H204" s="28">
        <v>0.021000000000000001</v>
      </c>
      <c r="I204" s="30">
        <f>ROUND(G204*H204,P4)</f>
        <v>0</v>
      </c>
      <c r="L204" s="31">
        <v>0</v>
      </c>
      <c r="M204" s="24">
        <f>ROUND(G204*L204,P4)</f>
        <v>0</v>
      </c>
      <c r="N204" s="25" t="s">
        <v>185</v>
      </c>
      <c r="O204" s="32">
        <f>M204*AA204</f>
        <v>0</v>
      </c>
      <c r="P204" s="1">
        <v>3</v>
      </c>
      <c r="AA204" s="1">
        <f>IF(P204=1,$O$3,IF(P204=2,$O$4,$O$5))</f>
        <v>0</v>
      </c>
    </row>
    <row r="205">
      <c r="A205" s="1" t="s">
        <v>171</v>
      </c>
      <c r="E205" s="27" t="s">
        <v>4239</v>
      </c>
    </row>
    <row r="206">
      <c r="A206" s="1" t="s">
        <v>172</v>
      </c>
    </row>
    <row r="207">
      <c r="A207" s="1" t="s">
        <v>173</v>
      </c>
      <c r="E207" s="27" t="s">
        <v>167</v>
      </c>
    </row>
    <row r="208">
      <c r="A208" s="1" t="s">
        <v>165</v>
      </c>
      <c r="B208" s="1">
        <v>47</v>
      </c>
      <c r="C208" s="26" t="s">
        <v>4240</v>
      </c>
      <c r="D208" t="s">
        <v>167</v>
      </c>
      <c r="E208" s="27" t="s">
        <v>4241</v>
      </c>
      <c r="F208" s="28" t="s">
        <v>201</v>
      </c>
      <c r="G208" s="29">
        <v>1</v>
      </c>
      <c r="H208" s="28">
        <v>0.032000000000000001</v>
      </c>
      <c r="I208" s="30">
        <f>ROUND(G208*H208,P4)</f>
        <v>0</v>
      </c>
      <c r="L208" s="31">
        <v>0</v>
      </c>
      <c r="M208" s="24">
        <f>ROUND(G208*L208,P4)</f>
        <v>0</v>
      </c>
      <c r="N208" s="25" t="s">
        <v>185</v>
      </c>
      <c r="O208" s="32">
        <f>M208*AA208</f>
        <v>0</v>
      </c>
      <c r="P208" s="1">
        <v>3</v>
      </c>
      <c r="AA208" s="1">
        <f>IF(P208=1,$O$3,IF(P208=2,$O$4,$O$5))</f>
        <v>0</v>
      </c>
    </row>
    <row r="209">
      <c r="A209" s="1" t="s">
        <v>171</v>
      </c>
      <c r="E209" s="27" t="s">
        <v>4241</v>
      </c>
    </row>
    <row r="210">
      <c r="A210" s="1" t="s">
        <v>172</v>
      </c>
    </row>
    <row r="211">
      <c r="A211" s="1" t="s">
        <v>173</v>
      </c>
      <c r="E211" s="27" t="s">
        <v>167</v>
      </c>
    </row>
    <row r="212">
      <c r="A212" s="1" t="s">
        <v>165</v>
      </c>
      <c r="B212" s="1">
        <v>46</v>
      </c>
      <c r="C212" s="26" t="s">
        <v>4242</v>
      </c>
      <c r="D212" t="s">
        <v>167</v>
      </c>
      <c r="E212" s="27" t="s">
        <v>4243</v>
      </c>
      <c r="F212" s="28" t="s">
        <v>201</v>
      </c>
      <c r="G212" s="29">
        <v>4</v>
      </c>
      <c r="H212" s="28">
        <v>0.041000000000000002</v>
      </c>
      <c r="I212" s="30">
        <f>ROUND(G212*H212,P4)</f>
        <v>0</v>
      </c>
      <c r="L212" s="31">
        <v>0</v>
      </c>
      <c r="M212" s="24">
        <f>ROUND(G212*L212,P4)</f>
        <v>0</v>
      </c>
      <c r="N212" s="25" t="s">
        <v>185</v>
      </c>
      <c r="O212" s="32">
        <f>M212*AA212</f>
        <v>0</v>
      </c>
      <c r="P212" s="1">
        <v>3</v>
      </c>
      <c r="AA212" s="1">
        <f>IF(P212=1,$O$3,IF(P212=2,$O$4,$O$5))</f>
        <v>0</v>
      </c>
    </row>
    <row r="213">
      <c r="A213" s="1" t="s">
        <v>171</v>
      </c>
      <c r="E213" s="27" t="s">
        <v>4243</v>
      </c>
    </row>
    <row r="214">
      <c r="A214" s="1" t="s">
        <v>172</v>
      </c>
    </row>
    <row r="215">
      <c r="A215" s="1" t="s">
        <v>173</v>
      </c>
      <c r="E215" s="27" t="s">
        <v>167</v>
      </c>
    </row>
    <row r="216">
      <c r="A216" s="1" t="s">
        <v>165</v>
      </c>
      <c r="B216" s="1">
        <v>45</v>
      </c>
      <c r="C216" s="26" t="s">
        <v>4244</v>
      </c>
      <c r="D216" t="s">
        <v>167</v>
      </c>
      <c r="E216" s="27" t="s">
        <v>4245</v>
      </c>
      <c r="F216" s="28" t="s">
        <v>201</v>
      </c>
      <c r="G216" s="29">
        <v>3</v>
      </c>
      <c r="H216" s="28">
        <v>0.052999999999999999</v>
      </c>
      <c r="I216" s="30">
        <f>ROUND(G216*H216,P4)</f>
        <v>0</v>
      </c>
      <c r="L216" s="31">
        <v>0</v>
      </c>
      <c r="M216" s="24">
        <f>ROUND(G216*L216,P4)</f>
        <v>0</v>
      </c>
      <c r="N216" s="25" t="s">
        <v>185</v>
      </c>
      <c r="O216" s="32">
        <f>M216*AA216</f>
        <v>0</v>
      </c>
      <c r="P216" s="1">
        <v>3</v>
      </c>
      <c r="AA216" s="1">
        <f>IF(P216=1,$O$3,IF(P216=2,$O$4,$O$5))</f>
        <v>0</v>
      </c>
    </row>
    <row r="217">
      <c r="A217" s="1" t="s">
        <v>171</v>
      </c>
      <c r="E217" s="27" t="s">
        <v>4245</v>
      </c>
    </row>
    <row r="218">
      <c r="A218" s="1" t="s">
        <v>172</v>
      </c>
    </row>
    <row r="219">
      <c r="A219" s="1" t="s">
        <v>173</v>
      </c>
      <c r="E219" s="27" t="s">
        <v>167</v>
      </c>
    </row>
    <row r="220">
      <c r="A220" s="1" t="s">
        <v>162</v>
      </c>
      <c r="C220" s="22" t="s">
        <v>3154</v>
      </c>
      <c r="E220" s="23" t="s">
        <v>3155</v>
      </c>
      <c r="L220" s="24">
        <f>SUMIFS(L221:L224,A221:A224,"P")</f>
        <v>0</v>
      </c>
      <c r="M220" s="24">
        <f>SUMIFS(M221:M224,A221:A224,"P")</f>
        <v>0</v>
      </c>
      <c r="N220" s="25"/>
    </row>
    <row r="221">
      <c r="A221" s="1" t="s">
        <v>165</v>
      </c>
      <c r="B221" s="1">
        <v>112</v>
      </c>
      <c r="C221" s="26" t="s">
        <v>3156</v>
      </c>
      <c r="D221" t="s">
        <v>167</v>
      </c>
      <c r="E221" s="27" t="s">
        <v>3064</v>
      </c>
      <c r="F221" s="28" t="s">
        <v>3157</v>
      </c>
      <c r="G221" s="29">
        <v>0.29999999999999999</v>
      </c>
      <c r="H221" s="28">
        <v>0.0099000000000000008</v>
      </c>
      <c r="I221" s="30">
        <f>ROUND(G221*H221,P4)</f>
        <v>0</v>
      </c>
      <c r="L221" s="31">
        <v>0</v>
      </c>
      <c r="M221" s="24">
        <f>ROUND(G221*L221,P4)</f>
        <v>0</v>
      </c>
      <c r="N221" s="25" t="s">
        <v>185</v>
      </c>
      <c r="O221" s="32">
        <f>M221*AA221</f>
        <v>0</v>
      </c>
      <c r="P221" s="1">
        <v>3</v>
      </c>
      <c r="AA221" s="1">
        <f>IF(P221=1,$O$3,IF(P221=2,$O$4,$O$5))</f>
        <v>0</v>
      </c>
    </row>
    <row r="222">
      <c r="A222" s="1" t="s">
        <v>171</v>
      </c>
      <c r="E222" s="27" t="s">
        <v>3064</v>
      </c>
    </row>
    <row r="223">
      <c r="A223" s="1" t="s">
        <v>172</v>
      </c>
    </row>
    <row r="224">
      <c r="A224" s="1" t="s">
        <v>173</v>
      </c>
      <c r="E224" s="27" t="s">
        <v>167</v>
      </c>
    </row>
    <row r="225">
      <c r="A225" s="1" t="s">
        <v>162</v>
      </c>
      <c r="C225" s="22" t="s">
        <v>443</v>
      </c>
      <c r="E225" s="23" t="s">
        <v>3158</v>
      </c>
      <c r="L225" s="24">
        <f>SUMIFS(L226:L237,A226:A237,"P")</f>
        <v>0</v>
      </c>
      <c r="M225" s="24">
        <f>SUMIFS(M226:M237,A226:A237,"P")</f>
        <v>0</v>
      </c>
      <c r="N225" s="25"/>
    </row>
    <row r="226" ht="25.5">
      <c r="A226" s="1" t="s">
        <v>165</v>
      </c>
      <c r="B226" s="1">
        <v>53</v>
      </c>
      <c r="C226" s="26" t="s">
        <v>3159</v>
      </c>
      <c r="D226" t="s">
        <v>167</v>
      </c>
      <c r="E226" s="27" t="s">
        <v>3160</v>
      </c>
      <c r="F226" s="28" t="s">
        <v>447</v>
      </c>
      <c r="G226" s="29">
        <v>25</v>
      </c>
      <c r="H226" s="28">
        <v>0.68999999999999995</v>
      </c>
      <c r="I226" s="30">
        <f>ROUND(G226*H226,P4)</f>
        <v>0</v>
      </c>
      <c r="L226" s="31">
        <v>0</v>
      </c>
      <c r="M226" s="24">
        <f>ROUND(G226*L226,P4)</f>
        <v>0</v>
      </c>
      <c r="N226" s="25" t="s">
        <v>185</v>
      </c>
      <c r="O226" s="32">
        <f>M226*AA226</f>
        <v>0</v>
      </c>
      <c r="P226" s="1">
        <v>3</v>
      </c>
      <c r="AA226" s="1">
        <f>IF(P226=1,$O$3,IF(P226=2,$O$4,$O$5))</f>
        <v>0</v>
      </c>
    </row>
    <row r="227" ht="25.5">
      <c r="A227" s="1" t="s">
        <v>171</v>
      </c>
      <c r="E227" s="27" t="s">
        <v>3160</v>
      </c>
    </row>
    <row r="228" ht="38.25">
      <c r="A228" s="1" t="s">
        <v>172</v>
      </c>
      <c r="E228" s="33" t="s">
        <v>4246</v>
      </c>
    </row>
    <row r="229">
      <c r="A229" s="1" t="s">
        <v>173</v>
      </c>
      <c r="E229" s="27" t="s">
        <v>167</v>
      </c>
    </row>
    <row r="230" ht="25.5">
      <c r="A230" s="1" t="s">
        <v>165</v>
      </c>
      <c r="B230" s="1">
        <v>54</v>
      </c>
      <c r="C230" s="26" t="s">
        <v>3162</v>
      </c>
      <c r="D230" t="s">
        <v>167</v>
      </c>
      <c r="E230" s="27" t="s">
        <v>3163</v>
      </c>
      <c r="F230" s="28" t="s">
        <v>447</v>
      </c>
      <c r="G230" s="29">
        <v>25</v>
      </c>
      <c r="H230" s="28">
        <v>0.13188</v>
      </c>
      <c r="I230" s="30">
        <f>ROUND(G230*H230,P4)</f>
        <v>0</v>
      </c>
      <c r="L230" s="31">
        <v>0</v>
      </c>
      <c r="M230" s="24">
        <f>ROUND(G230*L230,P4)</f>
        <v>0</v>
      </c>
      <c r="N230" s="25" t="s">
        <v>185</v>
      </c>
      <c r="O230" s="32">
        <f>M230*AA230</f>
        <v>0</v>
      </c>
      <c r="P230" s="1">
        <v>3</v>
      </c>
      <c r="AA230" s="1">
        <f>IF(P230=1,$O$3,IF(P230=2,$O$4,$O$5))</f>
        <v>0</v>
      </c>
    </row>
    <row r="231" ht="25.5">
      <c r="A231" s="1" t="s">
        <v>171</v>
      </c>
      <c r="E231" s="27" t="s">
        <v>3163</v>
      </c>
    </row>
    <row r="232">
      <c r="A232" s="1" t="s">
        <v>172</v>
      </c>
    </row>
    <row r="233">
      <c r="A233" s="1" t="s">
        <v>173</v>
      </c>
      <c r="E233" s="27" t="s">
        <v>167</v>
      </c>
    </row>
    <row r="234" ht="25.5">
      <c r="A234" s="1" t="s">
        <v>165</v>
      </c>
      <c r="B234" s="1">
        <v>55</v>
      </c>
      <c r="C234" s="26" t="s">
        <v>3164</v>
      </c>
      <c r="D234" t="s">
        <v>167</v>
      </c>
      <c r="E234" s="27" t="s">
        <v>3165</v>
      </c>
      <c r="F234" s="28" t="s">
        <v>447</v>
      </c>
      <c r="G234" s="29">
        <v>65</v>
      </c>
      <c r="H234" s="28">
        <v>0.12966</v>
      </c>
      <c r="I234" s="30">
        <f>ROUND(G234*H234,P4)</f>
        <v>0</v>
      </c>
      <c r="L234" s="31">
        <v>0</v>
      </c>
      <c r="M234" s="24">
        <f>ROUND(G234*L234,P4)</f>
        <v>0</v>
      </c>
      <c r="N234" s="25" t="s">
        <v>185</v>
      </c>
      <c r="O234" s="32">
        <f>M234*AA234</f>
        <v>0</v>
      </c>
      <c r="P234" s="1">
        <v>3</v>
      </c>
      <c r="AA234" s="1">
        <f>IF(P234=1,$O$3,IF(P234=2,$O$4,$O$5))</f>
        <v>0</v>
      </c>
    </row>
    <row r="235" ht="25.5">
      <c r="A235" s="1" t="s">
        <v>171</v>
      </c>
      <c r="E235" s="27" t="s">
        <v>3165</v>
      </c>
    </row>
    <row r="236" ht="25.5">
      <c r="A236" s="1" t="s">
        <v>172</v>
      </c>
      <c r="E236" s="33" t="s">
        <v>4158</v>
      </c>
    </row>
    <row r="237">
      <c r="A237" s="1" t="s">
        <v>173</v>
      </c>
      <c r="E237" s="27" t="s">
        <v>167</v>
      </c>
    </row>
    <row r="238">
      <c r="A238" s="1" t="s">
        <v>162</v>
      </c>
      <c r="C238" s="22" t="s">
        <v>1681</v>
      </c>
      <c r="E238" s="23" t="s">
        <v>1682</v>
      </c>
      <c r="L238" s="24">
        <f>SUMIFS(L239:L254,A239:A254,"P")</f>
        <v>0</v>
      </c>
      <c r="M238" s="24">
        <f>SUMIFS(M239:M254,A239:A254,"P")</f>
        <v>0</v>
      </c>
      <c r="N238" s="25"/>
    </row>
    <row r="239">
      <c r="A239" s="1" t="s">
        <v>165</v>
      </c>
      <c r="B239" s="1">
        <v>108</v>
      </c>
      <c r="C239" s="26" t="s">
        <v>3169</v>
      </c>
      <c r="D239" t="s">
        <v>167</v>
      </c>
      <c r="E239" s="27" t="s">
        <v>3170</v>
      </c>
      <c r="F239" s="28" t="s">
        <v>192</v>
      </c>
      <c r="G239" s="29">
        <v>8</v>
      </c>
      <c r="H239" s="28">
        <v>0.0016800000000000001</v>
      </c>
      <c r="I239" s="30">
        <f>ROUND(G239*H239,P4)</f>
        <v>0</v>
      </c>
      <c r="L239" s="31">
        <v>0</v>
      </c>
      <c r="M239" s="24">
        <f>ROUND(G239*L239,P4)</f>
        <v>0</v>
      </c>
      <c r="N239" s="25" t="s">
        <v>185</v>
      </c>
      <c r="O239" s="32">
        <f>M239*AA239</f>
        <v>0</v>
      </c>
      <c r="P239" s="1">
        <v>3</v>
      </c>
      <c r="AA239" s="1">
        <f>IF(P239=1,$O$3,IF(P239=2,$O$4,$O$5))</f>
        <v>0</v>
      </c>
    </row>
    <row r="240">
      <c r="A240" s="1" t="s">
        <v>171</v>
      </c>
      <c r="E240" s="27" t="s">
        <v>3170</v>
      </c>
    </row>
    <row r="241">
      <c r="A241" s="1" t="s">
        <v>172</v>
      </c>
    </row>
    <row r="242">
      <c r="A242" s="1" t="s">
        <v>173</v>
      </c>
      <c r="E242" s="27" t="s">
        <v>167</v>
      </c>
    </row>
    <row r="243">
      <c r="A243" s="1" t="s">
        <v>165</v>
      </c>
      <c r="B243" s="1">
        <v>109</v>
      </c>
      <c r="C243" s="26" t="s">
        <v>3180</v>
      </c>
      <c r="D243" t="s">
        <v>167</v>
      </c>
      <c r="E243" s="27" t="s">
        <v>3181</v>
      </c>
      <c r="F243" s="28" t="s">
        <v>201</v>
      </c>
      <c r="G243" s="29">
        <v>8</v>
      </c>
      <c r="H243" s="28">
        <v>0.0015</v>
      </c>
      <c r="I243" s="30">
        <f>ROUND(G243*H243,P4)</f>
        <v>0</v>
      </c>
      <c r="L243" s="31">
        <v>0</v>
      </c>
      <c r="M243" s="24">
        <f>ROUND(G243*L243,P4)</f>
        <v>0</v>
      </c>
      <c r="N243" s="25" t="s">
        <v>185</v>
      </c>
      <c r="O243" s="32">
        <f>M243*AA243</f>
        <v>0</v>
      </c>
      <c r="P243" s="1">
        <v>3</v>
      </c>
      <c r="AA243" s="1">
        <f>IF(P243=1,$O$3,IF(P243=2,$O$4,$O$5))</f>
        <v>0</v>
      </c>
    </row>
    <row r="244">
      <c r="A244" s="1" t="s">
        <v>171</v>
      </c>
      <c r="E244" s="27" t="s">
        <v>3181</v>
      </c>
    </row>
    <row r="245">
      <c r="A245" s="1" t="s">
        <v>172</v>
      </c>
    </row>
    <row r="246">
      <c r="A246" s="1" t="s">
        <v>173</v>
      </c>
      <c r="E246" s="27" t="s">
        <v>167</v>
      </c>
    </row>
    <row r="247">
      <c r="A247" s="1" t="s">
        <v>165</v>
      </c>
      <c r="B247" s="1">
        <v>110</v>
      </c>
      <c r="C247" s="26" t="s">
        <v>3182</v>
      </c>
      <c r="D247" t="s">
        <v>167</v>
      </c>
      <c r="E247" s="27" t="s">
        <v>3183</v>
      </c>
      <c r="F247" s="28" t="s">
        <v>201</v>
      </c>
      <c r="G247" s="29">
        <v>8</v>
      </c>
      <c r="H247" s="28">
        <v>0</v>
      </c>
      <c r="I247" s="30">
        <f>ROUND(G247*H247,P4)</f>
        <v>0</v>
      </c>
      <c r="L247" s="31">
        <v>0</v>
      </c>
      <c r="M247" s="24">
        <f>ROUND(G247*L247,P4)</f>
        <v>0</v>
      </c>
      <c r="N247" s="25" t="s">
        <v>185</v>
      </c>
      <c r="O247" s="32">
        <f>M247*AA247</f>
        <v>0</v>
      </c>
      <c r="P247" s="1">
        <v>3</v>
      </c>
      <c r="AA247" s="1">
        <f>IF(P247=1,$O$3,IF(P247=2,$O$4,$O$5))</f>
        <v>0</v>
      </c>
    </row>
    <row r="248">
      <c r="A248" s="1" t="s">
        <v>171</v>
      </c>
      <c r="E248" s="27" t="s">
        <v>3183</v>
      </c>
    </row>
    <row r="249">
      <c r="A249" s="1" t="s">
        <v>172</v>
      </c>
    </row>
    <row r="250">
      <c r="A250" s="1" t="s">
        <v>173</v>
      </c>
      <c r="E250" s="27" t="s">
        <v>167</v>
      </c>
    </row>
    <row r="251" ht="25.5">
      <c r="A251" s="1" t="s">
        <v>165</v>
      </c>
      <c r="B251" s="1">
        <v>111</v>
      </c>
      <c r="C251" s="26" t="s">
        <v>3184</v>
      </c>
      <c r="D251" t="s">
        <v>167</v>
      </c>
      <c r="E251" s="27" t="s">
        <v>3185</v>
      </c>
      <c r="F251" s="28" t="s">
        <v>432</v>
      </c>
      <c r="G251" s="29">
        <v>0.027</v>
      </c>
      <c r="H251" s="28">
        <v>0</v>
      </c>
      <c r="I251" s="30">
        <f>ROUND(G251*H251,P4)</f>
        <v>0</v>
      </c>
      <c r="L251" s="31">
        <v>0</v>
      </c>
      <c r="M251" s="24">
        <f>ROUND(G251*L251,P4)</f>
        <v>0</v>
      </c>
      <c r="N251" s="25" t="s">
        <v>185</v>
      </c>
      <c r="O251" s="32">
        <f>M251*AA251</f>
        <v>0</v>
      </c>
      <c r="P251" s="1">
        <v>3</v>
      </c>
      <c r="AA251" s="1">
        <f>IF(P251=1,$O$3,IF(P251=2,$O$4,$O$5))</f>
        <v>0</v>
      </c>
    </row>
    <row r="252" ht="25.5">
      <c r="A252" s="1" t="s">
        <v>171</v>
      </c>
      <c r="E252" s="27" t="s">
        <v>3185</v>
      </c>
    </row>
    <row r="253">
      <c r="A253" s="1" t="s">
        <v>172</v>
      </c>
    </row>
    <row r="254">
      <c r="A254" s="1" t="s">
        <v>173</v>
      </c>
      <c r="E254" s="27" t="s">
        <v>167</v>
      </c>
    </row>
    <row r="255">
      <c r="A255" s="1" t="s">
        <v>162</v>
      </c>
      <c r="C255" s="22" t="s">
        <v>493</v>
      </c>
      <c r="E255" s="23" t="s">
        <v>494</v>
      </c>
      <c r="L255" s="24">
        <f>SUMIFS(L256:L419,A256:A419,"P")</f>
        <v>0</v>
      </c>
      <c r="M255" s="24">
        <f>SUMIFS(M256:M419,A256:A419,"P")</f>
        <v>0</v>
      </c>
      <c r="N255" s="25"/>
    </row>
    <row r="256">
      <c r="A256" s="1" t="s">
        <v>165</v>
      </c>
      <c r="B256" s="1">
        <v>59</v>
      </c>
      <c r="C256" s="26" t="s">
        <v>4247</v>
      </c>
      <c r="D256" t="s">
        <v>167</v>
      </c>
      <c r="E256" s="27" t="s">
        <v>4248</v>
      </c>
      <c r="F256" s="28" t="s">
        <v>192</v>
      </c>
      <c r="G256" s="29">
        <v>12</v>
      </c>
      <c r="H256" s="28">
        <v>0.0015399999999999999</v>
      </c>
      <c r="I256" s="30">
        <f>ROUND(G256*H256,P4)</f>
        <v>0</v>
      </c>
      <c r="L256" s="31">
        <v>0</v>
      </c>
      <c r="M256" s="24">
        <f>ROUND(G256*L256,P4)</f>
        <v>0</v>
      </c>
      <c r="N256" s="25" t="s">
        <v>185</v>
      </c>
      <c r="O256" s="32">
        <f>M256*AA256</f>
        <v>0</v>
      </c>
      <c r="P256" s="1">
        <v>3</v>
      </c>
      <c r="AA256" s="1">
        <f>IF(P256=1,$O$3,IF(P256=2,$O$4,$O$5))</f>
        <v>0</v>
      </c>
    </row>
    <row r="257">
      <c r="A257" s="1" t="s">
        <v>171</v>
      </c>
      <c r="E257" s="27" t="s">
        <v>4248</v>
      </c>
    </row>
    <row r="258">
      <c r="A258" s="1" t="s">
        <v>172</v>
      </c>
    </row>
    <row r="259">
      <c r="A259" s="1" t="s">
        <v>173</v>
      </c>
      <c r="E259" s="27" t="s">
        <v>167</v>
      </c>
    </row>
    <row r="260">
      <c r="A260" s="1" t="s">
        <v>165</v>
      </c>
      <c r="B260" s="1">
        <v>63</v>
      </c>
      <c r="C260" s="26" t="s">
        <v>4249</v>
      </c>
      <c r="D260" t="s">
        <v>167</v>
      </c>
      <c r="E260" s="27" t="s">
        <v>4250</v>
      </c>
      <c r="F260" s="28" t="s">
        <v>192</v>
      </c>
      <c r="G260" s="29">
        <v>42.100000000000001</v>
      </c>
      <c r="H260" s="28">
        <v>0.00382</v>
      </c>
      <c r="I260" s="30">
        <f>ROUND(G260*H260,P4)</f>
        <v>0</v>
      </c>
      <c r="L260" s="31">
        <v>0</v>
      </c>
      <c r="M260" s="24">
        <f>ROUND(G260*L260,P4)</f>
        <v>0</v>
      </c>
      <c r="N260" s="25" t="s">
        <v>185</v>
      </c>
      <c r="O260" s="32">
        <f>M260*AA260</f>
        <v>0</v>
      </c>
      <c r="P260" s="1">
        <v>3</v>
      </c>
      <c r="AA260" s="1">
        <f>IF(P260=1,$O$3,IF(P260=2,$O$4,$O$5))</f>
        <v>0</v>
      </c>
    </row>
    <row r="261">
      <c r="A261" s="1" t="s">
        <v>171</v>
      </c>
      <c r="E261" s="27" t="s">
        <v>4250</v>
      </c>
    </row>
    <row r="262">
      <c r="A262" s="1" t="s">
        <v>172</v>
      </c>
    </row>
    <row r="263">
      <c r="A263" s="1" t="s">
        <v>173</v>
      </c>
      <c r="E263" s="27" t="s">
        <v>167</v>
      </c>
    </row>
    <row r="264">
      <c r="A264" s="1" t="s">
        <v>165</v>
      </c>
      <c r="B264" s="1">
        <v>65</v>
      </c>
      <c r="C264" s="26" t="s">
        <v>4251</v>
      </c>
      <c r="D264" t="s">
        <v>167</v>
      </c>
      <c r="E264" s="27" t="s">
        <v>4252</v>
      </c>
      <c r="F264" s="28" t="s">
        <v>192</v>
      </c>
      <c r="G264" s="29">
        <v>97.599999999999994</v>
      </c>
      <c r="H264" s="28">
        <v>0.0099500000000000005</v>
      </c>
      <c r="I264" s="30">
        <f>ROUND(G264*H264,P4)</f>
        <v>0</v>
      </c>
      <c r="L264" s="31">
        <v>0</v>
      </c>
      <c r="M264" s="24">
        <f>ROUND(G264*L264,P4)</f>
        <v>0</v>
      </c>
      <c r="N264" s="25" t="s">
        <v>185</v>
      </c>
      <c r="O264" s="32">
        <f>M264*AA264</f>
        <v>0</v>
      </c>
      <c r="P264" s="1">
        <v>3</v>
      </c>
      <c r="AA264" s="1">
        <f>IF(P264=1,$O$3,IF(P264=2,$O$4,$O$5))</f>
        <v>0</v>
      </c>
    </row>
    <row r="265">
      <c r="A265" s="1" t="s">
        <v>171</v>
      </c>
      <c r="E265" s="27" t="s">
        <v>4252</v>
      </c>
    </row>
    <row r="266">
      <c r="A266" s="1" t="s">
        <v>172</v>
      </c>
    </row>
    <row r="267">
      <c r="A267" s="1" t="s">
        <v>173</v>
      </c>
      <c r="E267" s="27" t="s">
        <v>167</v>
      </c>
    </row>
    <row r="268">
      <c r="A268" s="1" t="s">
        <v>165</v>
      </c>
      <c r="B268" s="1">
        <v>67</v>
      </c>
      <c r="C268" s="26" t="s">
        <v>4253</v>
      </c>
      <c r="D268" t="s">
        <v>167</v>
      </c>
      <c r="E268" s="27" t="s">
        <v>4254</v>
      </c>
      <c r="F268" s="28" t="s">
        <v>192</v>
      </c>
      <c r="G268" s="29">
        <v>124</v>
      </c>
      <c r="H268" s="28">
        <v>0.01601</v>
      </c>
      <c r="I268" s="30">
        <f>ROUND(G268*H268,P4)</f>
        <v>0</v>
      </c>
      <c r="L268" s="31">
        <v>0</v>
      </c>
      <c r="M268" s="24">
        <f>ROUND(G268*L268,P4)</f>
        <v>0</v>
      </c>
      <c r="N268" s="25" t="s">
        <v>185</v>
      </c>
      <c r="O268" s="32">
        <f>M268*AA268</f>
        <v>0</v>
      </c>
      <c r="P268" s="1">
        <v>3</v>
      </c>
      <c r="AA268" s="1">
        <f>IF(P268=1,$O$3,IF(P268=2,$O$4,$O$5))</f>
        <v>0</v>
      </c>
    </row>
    <row r="269">
      <c r="A269" s="1" t="s">
        <v>171</v>
      </c>
      <c r="E269" s="27" t="s">
        <v>4254</v>
      </c>
    </row>
    <row r="270">
      <c r="A270" s="1" t="s">
        <v>172</v>
      </c>
    </row>
    <row r="271">
      <c r="A271" s="1" t="s">
        <v>173</v>
      </c>
      <c r="E271" s="27" t="s">
        <v>167</v>
      </c>
    </row>
    <row r="272">
      <c r="A272" s="1" t="s">
        <v>165</v>
      </c>
      <c r="B272" s="1">
        <v>61</v>
      </c>
      <c r="C272" s="26" t="s">
        <v>4255</v>
      </c>
      <c r="D272" t="s">
        <v>167</v>
      </c>
      <c r="E272" s="27" t="s">
        <v>4256</v>
      </c>
      <c r="F272" s="28" t="s">
        <v>192</v>
      </c>
      <c r="G272" s="29">
        <v>58.5</v>
      </c>
      <c r="H272" s="28">
        <v>0.0036099999999999999</v>
      </c>
      <c r="I272" s="30">
        <f>ROUND(G272*H272,P4)</f>
        <v>0</v>
      </c>
      <c r="L272" s="31">
        <v>0</v>
      </c>
      <c r="M272" s="24">
        <f>ROUND(G272*L272,P4)</f>
        <v>0</v>
      </c>
      <c r="N272" s="25" t="s">
        <v>185</v>
      </c>
      <c r="O272" s="32">
        <f>M272*AA272</f>
        <v>0</v>
      </c>
      <c r="P272" s="1">
        <v>3</v>
      </c>
      <c r="AA272" s="1">
        <f>IF(P272=1,$O$3,IF(P272=2,$O$4,$O$5))</f>
        <v>0</v>
      </c>
    </row>
    <row r="273">
      <c r="A273" s="1" t="s">
        <v>171</v>
      </c>
      <c r="E273" s="27" t="s">
        <v>4256</v>
      </c>
    </row>
    <row r="274">
      <c r="A274" s="1" t="s">
        <v>172</v>
      </c>
    </row>
    <row r="275">
      <c r="A275" s="1" t="s">
        <v>173</v>
      </c>
      <c r="E275" s="27" t="s">
        <v>167</v>
      </c>
    </row>
    <row r="276">
      <c r="A276" s="1" t="s">
        <v>165</v>
      </c>
      <c r="B276" s="1">
        <v>72</v>
      </c>
      <c r="C276" s="26" t="s">
        <v>4257</v>
      </c>
      <c r="D276" t="s">
        <v>167</v>
      </c>
      <c r="E276" s="27" t="s">
        <v>4258</v>
      </c>
      <c r="F276" s="28" t="s">
        <v>201</v>
      </c>
      <c r="G276" s="29">
        <v>8</v>
      </c>
      <c r="H276" s="28">
        <v>0.0043</v>
      </c>
      <c r="I276" s="30">
        <f>ROUND(G276*H276,P4)</f>
        <v>0</v>
      </c>
      <c r="L276" s="31">
        <v>0</v>
      </c>
      <c r="M276" s="24">
        <f>ROUND(G276*L276,P4)</f>
        <v>0</v>
      </c>
      <c r="N276" s="25" t="s">
        <v>185</v>
      </c>
      <c r="O276" s="32">
        <f>M276*AA276</f>
        <v>0</v>
      </c>
      <c r="P276" s="1">
        <v>3</v>
      </c>
      <c r="AA276" s="1">
        <f>IF(P276=1,$O$3,IF(P276=2,$O$4,$O$5))</f>
        <v>0</v>
      </c>
    </row>
    <row r="277">
      <c r="A277" s="1" t="s">
        <v>171</v>
      </c>
      <c r="E277" s="27" t="s">
        <v>4258</v>
      </c>
    </row>
    <row r="278">
      <c r="A278" s="1" t="s">
        <v>172</v>
      </c>
    </row>
    <row r="279">
      <c r="A279" s="1" t="s">
        <v>173</v>
      </c>
      <c r="E279" s="27" t="s">
        <v>167</v>
      </c>
    </row>
    <row r="280">
      <c r="A280" s="1" t="s">
        <v>165</v>
      </c>
      <c r="B280" s="1">
        <v>73</v>
      </c>
      <c r="C280" s="26" t="s">
        <v>4259</v>
      </c>
      <c r="D280" t="s">
        <v>167</v>
      </c>
      <c r="E280" s="27" t="s">
        <v>4260</v>
      </c>
      <c r="F280" s="28" t="s">
        <v>201</v>
      </c>
      <c r="G280" s="29">
        <v>7</v>
      </c>
      <c r="H280" s="28">
        <v>0.0073000000000000001</v>
      </c>
      <c r="I280" s="30">
        <f>ROUND(G280*H280,P4)</f>
        <v>0</v>
      </c>
      <c r="L280" s="31">
        <v>0</v>
      </c>
      <c r="M280" s="24">
        <f>ROUND(G280*L280,P4)</f>
        <v>0</v>
      </c>
      <c r="N280" s="25" t="s">
        <v>185</v>
      </c>
      <c r="O280" s="32">
        <f>M280*AA280</f>
        <v>0</v>
      </c>
      <c r="P280" s="1">
        <v>3</v>
      </c>
      <c r="AA280" s="1">
        <f>IF(P280=1,$O$3,IF(P280=2,$O$4,$O$5))</f>
        <v>0</v>
      </c>
    </row>
    <row r="281">
      <c r="A281" s="1" t="s">
        <v>171</v>
      </c>
      <c r="E281" s="27" t="s">
        <v>4260</v>
      </c>
    </row>
    <row r="282">
      <c r="A282" s="1" t="s">
        <v>172</v>
      </c>
    </row>
    <row r="283">
      <c r="A283" s="1" t="s">
        <v>173</v>
      </c>
      <c r="E283" s="27" t="s">
        <v>167</v>
      </c>
    </row>
    <row r="284">
      <c r="A284" s="1" t="s">
        <v>165</v>
      </c>
      <c r="B284" s="1">
        <v>75</v>
      </c>
      <c r="C284" s="26" t="s">
        <v>4261</v>
      </c>
      <c r="D284" t="s">
        <v>167</v>
      </c>
      <c r="E284" s="27" t="s">
        <v>4262</v>
      </c>
      <c r="F284" s="28" t="s">
        <v>201</v>
      </c>
      <c r="G284" s="29">
        <v>5</v>
      </c>
      <c r="H284" s="28">
        <v>0.0022000000000000001</v>
      </c>
      <c r="I284" s="30">
        <f>ROUND(G284*H284,P4)</f>
        <v>0</v>
      </c>
      <c r="L284" s="31">
        <v>0</v>
      </c>
      <c r="M284" s="24">
        <f>ROUND(G284*L284,P4)</f>
        <v>0</v>
      </c>
      <c r="N284" s="25" t="s">
        <v>170</v>
      </c>
      <c r="O284" s="32">
        <f>M284*AA284</f>
        <v>0</v>
      </c>
      <c r="P284" s="1">
        <v>3</v>
      </c>
      <c r="AA284" s="1">
        <f>IF(P284=1,$O$3,IF(P284=2,$O$4,$O$5))</f>
        <v>0</v>
      </c>
    </row>
    <row r="285">
      <c r="A285" s="1" t="s">
        <v>171</v>
      </c>
      <c r="E285" s="27" t="s">
        <v>4262</v>
      </c>
    </row>
    <row r="286">
      <c r="A286" s="1" t="s">
        <v>172</v>
      </c>
    </row>
    <row r="287">
      <c r="A287" s="1" t="s">
        <v>173</v>
      </c>
      <c r="E287" s="27" t="s">
        <v>167</v>
      </c>
    </row>
    <row r="288">
      <c r="A288" s="1" t="s">
        <v>165</v>
      </c>
      <c r="B288" s="1">
        <v>70</v>
      </c>
      <c r="C288" s="26" t="s">
        <v>4263</v>
      </c>
      <c r="D288" t="s">
        <v>167</v>
      </c>
      <c r="E288" s="27" t="s">
        <v>4264</v>
      </c>
      <c r="F288" s="28" t="s">
        <v>201</v>
      </c>
      <c r="G288" s="29">
        <v>15</v>
      </c>
      <c r="H288" s="28">
        <v>0.00080999999999999996</v>
      </c>
      <c r="I288" s="30">
        <f>ROUND(G288*H288,P4)</f>
        <v>0</v>
      </c>
      <c r="L288" s="31">
        <v>0</v>
      </c>
      <c r="M288" s="24">
        <f>ROUND(G288*L288,P4)</f>
        <v>0</v>
      </c>
      <c r="N288" s="25" t="s">
        <v>185</v>
      </c>
      <c r="O288" s="32">
        <f>M288*AA288</f>
        <v>0</v>
      </c>
      <c r="P288" s="1">
        <v>3</v>
      </c>
      <c r="AA288" s="1">
        <f>IF(P288=1,$O$3,IF(P288=2,$O$4,$O$5))</f>
        <v>0</v>
      </c>
    </row>
    <row r="289">
      <c r="A289" s="1" t="s">
        <v>171</v>
      </c>
      <c r="E289" s="27" t="s">
        <v>4264</v>
      </c>
    </row>
    <row r="290">
      <c r="A290" s="1" t="s">
        <v>172</v>
      </c>
    </row>
    <row r="291">
      <c r="A291" s="1" t="s">
        <v>173</v>
      </c>
      <c r="E291" s="27" t="s">
        <v>167</v>
      </c>
    </row>
    <row r="292" ht="25.5">
      <c r="A292" s="1" t="s">
        <v>165</v>
      </c>
      <c r="B292" s="1">
        <v>68</v>
      </c>
      <c r="C292" s="26" t="s">
        <v>4265</v>
      </c>
      <c r="D292" t="s">
        <v>167</v>
      </c>
      <c r="E292" s="27" t="s">
        <v>4266</v>
      </c>
      <c r="F292" s="28" t="s">
        <v>192</v>
      </c>
      <c r="G292" s="29">
        <v>20</v>
      </c>
      <c r="H292" s="28">
        <v>0.017590000000000001</v>
      </c>
      <c r="I292" s="30">
        <f>ROUND(G292*H292,P4)</f>
        <v>0</v>
      </c>
      <c r="L292" s="31">
        <v>0</v>
      </c>
      <c r="M292" s="24">
        <f>ROUND(G292*L292,P4)</f>
        <v>0</v>
      </c>
      <c r="N292" s="25" t="s">
        <v>185</v>
      </c>
      <c r="O292" s="32">
        <f>M292*AA292</f>
        <v>0</v>
      </c>
      <c r="P292" s="1">
        <v>3</v>
      </c>
      <c r="AA292" s="1">
        <f>IF(P292=1,$O$3,IF(P292=2,$O$4,$O$5))</f>
        <v>0</v>
      </c>
    </row>
    <row r="293" ht="25.5">
      <c r="A293" s="1" t="s">
        <v>171</v>
      </c>
      <c r="E293" s="27" t="s">
        <v>4266</v>
      </c>
    </row>
    <row r="294">
      <c r="A294" s="1" t="s">
        <v>172</v>
      </c>
    </row>
    <row r="295">
      <c r="A295" s="1" t="s">
        <v>173</v>
      </c>
      <c r="E295" s="27" t="s">
        <v>167</v>
      </c>
    </row>
    <row r="296">
      <c r="A296" s="1" t="s">
        <v>165</v>
      </c>
      <c r="B296" s="1">
        <v>95</v>
      </c>
      <c r="C296" s="26" t="s">
        <v>4267</v>
      </c>
      <c r="D296" t="s">
        <v>167</v>
      </c>
      <c r="E296" s="27" t="s">
        <v>4268</v>
      </c>
      <c r="F296" s="28" t="s">
        <v>201</v>
      </c>
      <c r="G296" s="29">
        <v>2</v>
      </c>
      <c r="H296" s="28">
        <v>0.045999999999999999</v>
      </c>
      <c r="I296" s="30">
        <f>ROUND(G296*H296,P4)</f>
        <v>0</v>
      </c>
      <c r="L296" s="31">
        <v>0</v>
      </c>
      <c r="M296" s="24">
        <f>ROUND(G296*L296,P4)</f>
        <v>0</v>
      </c>
      <c r="N296" s="25" t="s">
        <v>185</v>
      </c>
      <c r="O296" s="32">
        <f>M296*AA296</f>
        <v>0</v>
      </c>
      <c r="P296" s="1">
        <v>3</v>
      </c>
      <c r="AA296" s="1">
        <f>IF(P296=1,$O$3,IF(P296=2,$O$4,$O$5))</f>
        <v>0</v>
      </c>
    </row>
    <row r="297">
      <c r="A297" s="1" t="s">
        <v>171</v>
      </c>
      <c r="E297" s="27" t="s">
        <v>4268</v>
      </c>
    </row>
    <row r="298">
      <c r="A298" s="1" t="s">
        <v>172</v>
      </c>
    </row>
    <row r="299">
      <c r="A299" s="1" t="s">
        <v>173</v>
      </c>
      <c r="E299" s="27" t="s">
        <v>167</v>
      </c>
    </row>
    <row r="300">
      <c r="A300" s="1" t="s">
        <v>165</v>
      </c>
      <c r="B300" s="1">
        <v>96</v>
      </c>
      <c r="C300" s="26" t="s">
        <v>4269</v>
      </c>
      <c r="D300" t="s">
        <v>167</v>
      </c>
      <c r="E300" s="27" t="s">
        <v>4270</v>
      </c>
      <c r="F300" s="28" t="s">
        <v>201</v>
      </c>
      <c r="G300" s="29">
        <v>9</v>
      </c>
      <c r="H300" s="28">
        <v>0.054600000000000003</v>
      </c>
      <c r="I300" s="30">
        <f>ROUND(G300*H300,P4)</f>
        <v>0</v>
      </c>
      <c r="L300" s="31">
        <v>0</v>
      </c>
      <c r="M300" s="24">
        <f>ROUND(G300*L300,P4)</f>
        <v>0</v>
      </c>
      <c r="N300" s="25" t="s">
        <v>185</v>
      </c>
      <c r="O300" s="32">
        <f>M300*AA300</f>
        <v>0</v>
      </c>
      <c r="P300" s="1">
        <v>3</v>
      </c>
      <c r="AA300" s="1">
        <f>IF(P300=1,$O$3,IF(P300=2,$O$4,$O$5))</f>
        <v>0</v>
      </c>
    </row>
    <row r="301">
      <c r="A301" s="1" t="s">
        <v>171</v>
      </c>
      <c r="E301" s="27" t="s">
        <v>4270</v>
      </c>
    </row>
    <row r="302">
      <c r="A302" s="1" t="s">
        <v>172</v>
      </c>
    </row>
    <row r="303">
      <c r="A303" s="1" t="s">
        <v>173</v>
      </c>
      <c r="E303" s="27" t="s">
        <v>167</v>
      </c>
    </row>
    <row r="304">
      <c r="A304" s="1" t="s">
        <v>165</v>
      </c>
      <c r="B304" s="1">
        <v>80</v>
      </c>
      <c r="C304" s="26" t="s">
        <v>4271</v>
      </c>
      <c r="D304" t="s">
        <v>167</v>
      </c>
      <c r="E304" s="27" t="s">
        <v>4272</v>
      </c>
      <c r="F304" s="28" t="s">
        <v>201</v>
      </c>
      <c r="G304" s="29">
        <v>9</v>
      </c>
      <c r="H304" s="28">
        <v>1.6140000000000001</v>
      </c>
      <c r="I304" s="30">
        <f>ROUND(G304*H304,P4)</f>
        <v>0</v>
      </c>
      <c r="L304" s="31">
        <v>0</v>
      </c>
      <c r="M304" s="24">
        <f>ROUND(G304*L304,P4)</f>
        <v>0</v>
      </c>
      <c r="N304" s="25" t="s">
        <v>185</v>
      </c>
      <c r="O304" s="32">
        <f>M304*AA304</f>
        <v>0</v>
      </c>
      <c r="P304" s="1">
        <v>3</v>
      </c>
      <c r="AA304" s="1">
        <f>IF(P304=1,$O$3,IF(P304=2,$O$4,$O$5))</f>
        <v>0</v>
      </c>
    </row>
    <row r="305">
      <c r="A305" s="1" t="s">
        <v>171</v>
      </c>
      <c r="E305" s="27" t="s">
        <v>4272</v>
      </c>
    </row>
    <row r="306">
      <c r="A306" s="1" t="s">
        <v>172</v>
      </c>
    </row>
    <row r="307">
      <c r="A307" s="1" t="s">
        <v>173</v>
      </c>
      <c r="E307" s="27" t="s">
        <v>167</v>
      </c>
    </row>
    <row r="308">
      <c r="A308" s="1" t="s">
        <v>165</v>
      </c>
      <c r="B308" s="1">
        <v>81</v>
      </c>
      <c r="C308" s="26" t="s">
        <v>4273</v>
      </c>
      <c r="D308" t="s">
        <v>167</v>
      </c>
      <c r="E308" s="27" t="s">
        <v>4274</v>
      </c>
      <c r="F308" s="28" t="s">
        <v>201</v>
      </c>
      <c r="G308" s="29">
        <v>8</v>
      </c>
      <c r="H308" s="28">
        <v>0.26200000000000001</v>
      </c>
      <c r="I308" s="30">
        <f>ROUND(G308*H308,P4)</f>
        <v>0</v>
      </c>
      <c r="L308" s="31">
        <v>0</v>
      </c>
      <c r="M308" s="24">
        <f>ROUND(G308*L308,P4)</f>
        <v>0</v>
      </c>
      <c r="N308" s="25" t="s">
        <v>185</v>
      </c>
      <c r="O308" s="32">
        <f>M308*AA308</f>
        <v>0</v>
      </c>
      <c r="P308" s="1">
        <v>3</v>
      </c>
      <c r="AA308" s="1">
        <f>IF(P308=1,$O$3,IF(P308=2,$O$4,$O$5))</f>
        <v>0</v>
      </c>
    </row>
    <row r="309">
      <c r="A309" s="1" t="s">
        <v>171</v>
      </c>
      <c r="E309" s="27" t="s">
        <v>4274</v>
      </c>
    </row>
    <row r="310">
      <c r="A310" s="1" t="s">
        <v>172</v>
      </c>
    </row>
    <row r="311">
      <c r="A311" s="1" t="s">
        <v>173</v>
      </c>
      <c r="E311" s="27" t="s">
        <v>167</v>
      </c>
    </row>
    <row r="312">
      <c r="A312" s="1" t="s">
        <v>165</v>
      </c>
      <c r="B312" s="1">
        <v>82</v>
      </c>
      <c r="C312" s="26" t="s">
        <v>4275</v>
      </c>
      <c r="D312" t="s">
        <v>167</v>
      </c>
      <c r="E312" s="27" t="s">
        <v>4276</v>
      </c>
      <c r="F312" s="28" t="s">
        <v>201</v>
      </c>
      <c r="G312" s="29">
        <v>6</v>
      </c>
      <c r="H312" s="28">
        <v>0.52600000000000002</v>
      </c>
      <c r="I312" s="30">
        <f>ROUND(G312*H312,P4)</f>
        <v>0</v>
      </c>
      <c r="L312" s="31">
        <v>0</v>
      </c>
      <c r="M312" s="24">
        <f>ROUND(G312*L312,P4)</f>
        <v>0</v>
      </c>
      <c r="N312" s="25" t="s">
        <v>185</v>
      </c>
      <c r="O312" s="32">
        <f>M312*AA312</f>
        <v>0</v>
      </c>
      <c r="P312" s="1">
        <v>3</v>
      </c>
      <c r="AA312" s="1">
        <f>IF(P312=1,$O$3,IF(P312=2,$O$4,$O$5))</f>
        <v>0</v>
      </c>
    </row>
    <row r="313">
      <c r="A313" s="1" t="s">
        <v>171</v>
      </c>
      <c r="E313" s="27" t="s">
        <v>4276</v>
      </c>
    </row>
    <row r="314">
      <c r="A314" s="1" t="s">
        <v>172</v>
      </c>
    </row>
    <row r="315">
      <c r="A315" s="1" t="s">
        <v>173</v>
      </c>
      <c r="E315" s="27" t="s">
        <v>167</v>
      </c>
    </row>
    <row r="316">
      <c r="A316" s="1" t="s">
        <v>165</v>
      </c>
      <c r="B316" s="1">
        <v>83</v>
      </c>
      <c r="C316" s="26" t="s">
        <v>4277</v>
      </c>
      <c r="D316" t="s">
        <v>167</v>
      </c>
      <c r="E316" s="27" t="s">
        <v>4278</v>
      </c>
      <c r="F316" s="28" t="s">
        <v>201</v>
      </c>
      <c r="G316" s="29">
        <v>2</v>
      </c>
      <c r="H316" s="28">
        <v>1.054</v>
      </c>
      <c r="I316" s="30">
        <f>ROUND(G316*H316,P4)</f>
        <v>0</v>
      </c>
      <c r="L316" s="31">
        <v>0</v>
      </c>
      <c r="M316" s="24">
        <f>ROUND(G316*L316,P4)</f>
        <v>0</v>
      </c>
      <c r="N316" s="25" t="s">
        <v>185</v>
      </c>
      <c r="O316" s="32">
        <f>M316*AA316</f>
        <v>0</v>
      </c>
      <c r="P316" s="1">
        <v>3</v>
      </c>
      <c r="AA316" s="1">
        <f>IF(P316=1,$O$3,IF(P316=2,$O$4,$O$5))</f>
        <v>0</v>
      </c>
    </row>
    <row r="317">
      <c r="A317" s="1" t="s">
        <v>171</v>
      </c>
      <c r="E317" s="27" t="s">
        <v>4278</v>
      </c>
    </row>
    <row r="318">
      <c r="A318" s="1" t="s">
        <v>172</v>
      </c>
    </row>
    <row r="319">
      <c r="A319" s="1" t="s">
        <v>173</v>
      </c>
      <c r="E319" s="27" t="s">
        <v>167</v>
      </c>
    </row>
    <row r="320">
      <c r="A320" s="1" t="s">
        <v>165</v>
      </c>
      <c r="B320" s="1">
        <v>84</v>
      </c>
      <c r="C320" s="26" t="s">
        <v>4279</v>
      </c>
      <c r="D320" t="s">
        <v>167</v>
      </c>
      <c r="E320" s="27" t="s">
        <v>4280</v>
      </c>
      <c r="F320" s="28" t="s">
        <v>201</v>
      </c>
      <c r="G320" s="29">
        <v>10</v>
      </c>
      <c r="H320" s="28">
        <v>0.58499999999999996</v>
      </c>
      <c r="I320" s="30">
        <f>ROUND(G320*H320,P4)</f>
        <v>0</v>
      </c>
      <c r="L320" s="31">
        <v>0</v>
      </c>
      <c r="M320" s="24">
        <f>ROUND(G320*L320,P4)</f>
        <v>0</v>
      </c>
      <c r="N320" s="25" t="s">
        <v>185</v>
      </c>
      <c r="O320" s="32">
        <f>M320*AA320</f>
        <v>0</v>
      </c>
      <c r="P320" s="1">
        <v>3</v>
      </c>
      <c r="AA320" s="1">
        <f>IF(P320=1,$O$3,IF(P320=2,$O$4,$O$5))</f>
        <v>0</v>
      </c>
    </row>
    <row r="321">
      <c r="A321" s="1" t="s">
        <v>171</v>
      </c>
      <c r="E321" s="27" t="s">
        <v>4280</v>
      </c>
    </row>
    <row r="322">
      <c r="A322" s="1" t="s">
        <v>172</v>
      </c>
    </row>
    <row r="323">
      <c r="A323" s="1" t="s">
        <v>173</v>
      </c>
      <c r="E323" s="27" t="s">
        <v>167</v>
      </c>
    </row>
    <row r="324">
      <c r="A324" s="1" t="s">
        <v>165</v>
      </c>
      <c r="B324" s="1">
        <v>85</v>
      </c>
      <c r="C324" s="26" t="s">
        <v>4281</v>
      </c>
      <c r="D324" t="s">
        <v>167</v>
      </c>
      <c r="E324" s="27" t="s">
        <v>4282</v>
      </c>
      <c r="F324" s="28" t="s">
        <v>201</v>
      </c>
      <c r="G324" s="29">
        <v>1</v>
      </c>
      <c r="H324" s="28">
        <v>0.44900000000000001</v>
      </c>
      <c r="I324" s="30">
        <f>ROUND(G324*H324,P4)</f>
        <v>0</v>
      </c>
      <c r="L324" s="31">
        <v>0</v>
      </c>
      <c r="M324" s="24">
        <f>ROUND(G324*L324,P4)</f>
        <v>0</v>
      </c>
      <c r="N324" s="25" t="s">
        <v>185</v>
      </c>
      <c r="O324" s="32">
        <f>M324*AA324</f>
        <v>0</v>
      </c>
      <c r="P324" s="1">
        <v>3</v>
      </c>
      <c r="AA324" s="1">
        <f>IF(P324=1,$O$3,IF(P324=2,$O$4,$O$5))</f>
        <v>0</v>
      </c>
    </row>
    <row r="325">
      <c r="A325" s="1" t="s">
        <v>171</v>
      </c>
      <c r="E325" s="27" t="s">
        <v>4282</v>
      </c>
    </row>
    <row r="326">
      <c r="A326" s="1" t="s">
        <v>172</v>
      </c>
    </row>
    <row r="327">
      <c r="A327" s="1" t="s">
        <v>173</v>
      </c>
      <c r="E327" s="27" t="s">
        <v>167</v>
      </c>
    </row>
    <row r="328">
      <c r="A328" s="1" t="s">
        <v>165</v>
      </c>
      <c r="B328" s="1">
        <v>56</v>
      </c>
      <c r="C328" s="26" t="s">
        <v>3211</v>
      </c>
      <c r="D328" t="s">
        <v>167</v>
      </c>
      <c r="E328" s="27" t="s">
        <v>3212</v>
      </c>
      <c r="F328" s="28" t="s">
        <v>201</v>
      </c>
      <c r="G328" s="29">
        <v>23</v>
      </c>
      <c r="H328" s="28">
        <v>0</v>
      </c>
      <c r="I328" s="30">
        <f>ROUND(G328*H328,P4)</f>
        <v>0</v>
      </c>
      <c r="L328" s="31">
        <v>0</v>
      </c>
      <c r="M328" s="24">
        <f>ROUND(G328*L328,P4)</f>
        <v>0</v>
      </c>
      <c r="N328" s="25" t="s">
        <v>185</v>
      </c>
      <c r="O328" s="32">
        <f>M328*AA328</f>
        <v>0</v>
      </c>
      <c r="P328" s="1">
        <v>3</v>
      </c>
      <c r="AA328" s="1">
        <f>IF(P328=1,$O$3,IF(P328=2,$O$4,$O$5))</f>
        <v>0</v>
      </c>
    </row>
    <row r="329">
      <c r="A329" s="1" t="s">
        <v>171</v>
      </c>
      <c r="E329" s="27" t="s">
        <v>3212</v>
      </c>
    </row>
    <row r="330">
      <c r="A330" s="1" t="s">
        <v>172</v>
      </c>
    </row>
    <row r="331">
      <c r="A331" s="1" t="s">
        <v>173</v>
      </c>
      <c r="E331" s="27" t="s">
        <v>167</v>
      </c>
    </row>
    <row r="332" ht="25.5">
      <c r="A332" s="1" t="s">
        <v>165</v>
      </c>
      <c r="B332" s="1">
        <v>57</v>
      </c>
      <c r="C332" s="26" t="s">
        <v>3213</v>
      </c>
      <c r="D332" t="s">
        <v>167</v>
      </c>
      <c r="E332" s="27" t="s">
        <v>3214</v>
      </c>
      <c r="F332" s="28" t="s">
        <v>201</v>
      </c>
      <c r="G332" s="29">
        <v>4</v>
      </c>
      <c r="H332" s="28">
        <v>0.001</v>
      </c>
      <c r="I332" s="30">
        <f>ROUND(G332*H332,P4)</f>
        <v>0</v>
      </c>
      <c r="L332" s="31">
        <v>0</v>
      </c>
      <c r="M332" s="24">
        <f>ROUND(G332*L332,P4)</f>
        <v>0</v>
      </c>
      <c r="N332" s="25" t="s">
        <v>185</v>
      </c>
      <c r="O332" s="32">
        <f>M332*AA332</f>
        <v>0</v>
      </c>
      <c r="P332" s="1">
        <v>3</v>
      </c>
      <c r="AA332" s="1">
        <f>IF(P332=1,$O$3,IF(P332=2,$O$4,$O$5))</f>
        <v>0</v>
      </c>
    </row>
    <row r="333" ht="38.25">
      <c r="A333" s="1" t="s">
        <v>171</v>
      </c>
      <c r="E333" s="27" t="s">
        <v>3215</v>
      </c>
    </row>
    <row r="334">
      <c r="A334" s="1" t="s">
        <v>172</v>
      </c>
    </row>
    <row r="335">
      <c r="A335" s="1" t="s">
        <v>173</v>
      </c>
      <c r="E335" s="27" t="s">
        <v>167</v>
      </c>
    </row>
    <row r="336" ht="25.5">
      <c r="A336" s="1" t="s">
        <v>165</v>
      </c>
      <c r="B336" s="1">
        <v>58</v>
      </c>
      <c r="C336" s="26" t="s">
        <v>3217</v>
      </c>
      <c r="D336" t="s">
        <v>167</v>
      </c>
      <c r="E336" s="27" t="s">
        <v>3218</v>
      </c>
      <c r="F336" s="28" t="s">
        <v>192</v>
      </c>
      <c r="G336" s="29">
        <v>12</v>
      </c>
      <c r="H336" s="28">
        <v>1.0000000000000001E-05</v>
      </c>
      <c r="I336" s="30">
        <f>ROUND(G336*H336,P4)</f>
        <v>0</v>
      </c>
      <c r="L336" s="31">
        <v>0</v>
      </c>
      <c r="M336" s="24">
        <f>ROUND(G336*L336,P4)</f>
        <v>0</v>
      </c>
      <c r="N336" s="25" t="s">
        <v>185</v>
      </c>
      <c r="O336" s="32">
        <f>M336*AA336</f>
        <v>0</v>
      </c>
      <c r="P336" s="1">
        <v>3</v>
      </c>
      <c r="AA336" s="1">
        <f>IF(P336=1,$O$3,IF(P336=2,$O$4,$O$5))</f>
        <v>0</v>
      </c>
    </row>
    <row r="337" ht="25.5">
      <c r="A337" s="1" t="s">
        <v>171</v>
      </c>
      <c r="E337" s="27" t="s">
        <v>3218</v>
      </c>
    </row>
    <row r="338">
      <c r="A338" s="1" t="s">
        <v>172</v>
      </c>
    </row>
    <row r="339">
      <c r="A339" s="1" t="s">
        <v>173</v>
      </c>
      <c r="E339" s="27" t="s">
        <v>167</v>
      </c>
    </row>
    <row r="340" ht="25.5">
      <c r="A340" s="1" t="s">
        <v>165</v>
      </c>
      <c r="B340" s="1">
        <v>60</v>
      </c>
      <c r="C340" s="26" t="s">
        <v>3219</v>
      </c>
      <c r="D340" t="s">
        <v>167</v>
      </c>
      <c r="E340" s="27" t="s">
        <v>3220</v>
      </c>
      <c r="F340" s="28" t="s">
        <v>192</v>
      </c>
      <c r="G340" s="29">
        <v>58.5</v>
      </c>
      <c r="H340" s="28">
        <v>1.0000000000000001E-05</v>
      </c>
      <c r="I340" s="30">
        <f>ROUND(G340*H340,P4)</f>
        <v>0</v>
      </c>
      <c r="L340" s="31">
        <v>0</v>
      </c>
      <c r="M340" s="24">
        <f>ROUND(G340*L340,P4)</f>
        <v>0</v>
      </c>
      <c r="N340" s="25" t="s">
        <v>185</v>
      </c>
      <c r="O340" s="32">
        <f>M340*AA340</f>
        <v>0</v>
      </c>
      <c r="P340" s="1">
        <v>3</v>
      </c>
      <c r="AA340" s="1">
        <f>IF(P340=1,$O$3,IF(P340=2,$O$4,$O$5))</f>
        <v>0</v>
      </c>
    </row>
    <row r="341" ht="25.5">
      <c r="A341" s="1" t="s">
        <v>171</v>
      </c>
      <c r="E341" s="27" t="s">
        <v>3220</v>
      </c>
    </row>
    <row r="342">
      <c r="A342" s="1" t="s">
        <v>172</v>
      </c>
    </row>
    <row r="343">
      <c r="A343" s="1" t="s">
        <v>173</v>
      </c>
      <c r="E343" s="27" t="s">
        <v>167</v>
      </c>
    </row>
    <row r="344" ht="25.5">
      <c r="A344" s="1" t="s">
        <v>165</v>
      </c>
      <c r="B344" s="1">
        <v>62</v>
      </c>
      <c r="C344" s="26" t="s">
        <v>4283</v>
      </c>
      <c r="D344" t="s">
        <v>167</v>
      </c>
      <c r="E344" s="27" t="s">
        <v>4284</v>
      </c>
      <c r="F344" s="28" t="s">
        <v>192</v>
      </c>
      <c r="G344" s="29">
        <v>42.100000000000001</v>
      </c>
      <c r="H344" s="28">
        <v>1.0000000000000001E-05</v>
      </c>
      <c r="I344" s="30">
        <f>ROUND(G344*H344,P4)</f>
        <v>0</v>
      </c>
      <c r="L344" s="31">
        <v>0</v>
      </c>
      <c r="M344" s="24">
        <f>ROUND(G344*L344,P4)</f>
        <v>0</v>
      </c>
      <c r="N344" s="25" t="s">
        <v>185</v>
      </c>
      <c r="O344" s="32">
        <f>M344*AA344</f>
        <v>0</v>
      </c>
      <c r="P344" s="1">
        <v>3</v>
      </c>
      <c r="AA344" s="1">
        <f>IF(P344=1,$O$3,IF(P344=2,$O$4,$O$5))</f>
        <v>0</v>
      </c>
    </row>
    <row r="345" ht="25.5">
      <c r="A345" s="1" t="s">
        <v>171</v>
      </c>
      <c r="E345" s="27" t="s">
        <v>4284</v>
      </c>
    </row>
    <row r="346" ht="25.5">
      <c r="A346" s="1" t="s">
        <v>172</v>
      </c>
      <c r="E346" s="33" t="s">
        <v>4285</v>
      </c>
    </row>
    <row r="347">
      <c r="A347" s="1" t="s">
        <v>173</v>
      </c>
      <c r="E347" s="27" t="s">
        <v>167</v>
      </c>
    </row>
    <row r="348" ht="25.5">
      <c r="A348" s="1" t="s">
        <v>165</v>
      </c>
      <c r="B348" s="1">
        <v>64</v>
      </c>
      <c r="C348" s="26" t="s">
        <v>4286</v>
      </c>
      <c r="D348" t="s">
        <v>167</v>
      </c>
      <c r="E348" s="27" t="s">
        <v>4287</v>
      </c>
      <c r="F348" s="28" t="s">
        <v>192</v>
      </c>
      <c r="G348" s="29">
        <v>97.599999999999994</v>
      </c>
      <c r="H348" s="28">
        <v>2.0000000000000002E-05</v>
      </c>
      <c r="I348" s="30">
        <f>ROUND(G348*H348,P4)</f>
        <v>0</v>
      </c>
      <c r="L348" s="31">
        <v>0</v>
      </c>
      <c r="M348" s="24">
        <f>ROUND(G348*L348,P4)</f>
        <v>0</v>
      </c>
      <c r="N348" s="25" t="s">
        <v>185</v>
      </c>
      <c r="O348" s="32">
        <f>M348*AA348</f>
        <v>0</v>
      </c>
      <c r="P348" s="1">
        <v>3</v>
      </c>
      <c r="AA348" s="1">
        <f>IF(P348=1,$O$3,IF(P348=2,$O$4,$O$5))</f>
        <v>0</v>
      </c>
    </row>
    <row r="349" ht="25.5">
      <c r="A349" s="1" t="s">
        <v>171</v>
      </c>
      <c r="E349" s="27" t="s">
        <v>4287</v>
      </c>
    </row>
    <row r="350">
      <c r="A350" s="1" t="s">
        <v>172</v>
      </c>
    </row>
    <row r="351">
      <c r="A351" s="1" t="s">
        <v>173</v>
      </c>
      <c r="E351" s="27" t="s">
        <v>167</v>
      </c>
    </row>
    <row r="352" ht="25.5">
      <c r="A352" s="1" t="s">
        <v>165</v>
      </c>
      <c r="B352" s="1">
        <v>66</v>
      </c>
      <c r="C352" s="26" t="s">
        <v>4288</v>
      </c>
      <c r="D352" t="s">
        <v>167</v>
      </c>
      <c r="E352" s="27" t="s">
        <v>4289</v>
      </c>
      <c r="F352" s="28" t="s">
        <v>192</v>
      </c>
      <c r="G352" s="29">
        <v>124</v>
      </c>
      <c r="H352" s="28">
        <v>2.0000000000000002E-05</v>
      </c>
      <c r="I352" s="30">
        <f>ROUND(G352*H352,P4)</f>
        <v>0</v>
      </c>
      <c r="L352" s="31">
        <v>0</v>
      </c>
      <c r="M352" s="24">
        <f>ROUND(G352*L352,P4)</f>
        <v>0</v>
      </c>
      <c r="N352" s="25" t="s">
        <v>185</v>
      </c>
      <c r="O352" s="32">
        <f>M352*AA352</f>
        <v>0</v>
      </c>
      <c r="P352" s="1">
        <v>3</v>
      </c>
      <c r="AA352" s="1">
        <f>IF(P352=1,$O$3,IF(P352=2,$O$4,$O$5))</f>
        <v>0</v>
      </c>
    </row>
    <row r="353" ht="25.5">
      <c r="A353" s="1" t="s">
        <v>171</v>
      </c>
      <c r="E353" s="27" t="s">
        <v>4289</v>
      </c>
    </row>
    <row r="354" ht="25.5">
      <c r="A354" s="1" t="s">
        <v>172</v>
      </c>
      <c r="E354" s="33" t="s">
        <v>4290</v>
      </c>
    </row>
    <row r="355">
      <c r="A355" s="1" t="s">
        <v>173</v>
      </c>
      <c r="E355" s="27" t="s">
        <v>167</v>
      </c>
    </row>
    <row r="356" ht="25.5">
      <c r="A356" s="1" t="s">
        <v>165</v>
      </c>
      <c r="B356" s="1">
        <v>69</v>
      </c>
      <c r="C356" s="26" t="s">
        <v>4291</v>
      </c>
      <c r="D356" t="s">
        <v>167</v>
      </c>
      <c r="E356" s="27" t="s">
        <v>4292</v>
      </c>
      <c r="F356" s="28" t="s">
        <v>201</v>
      </c>
      <c r="G356" s="29">
        <v>15</v>
      </c>
      <c r="H356" s="28">
        <v>0</v>
      </c>
      <c r="I356" s="30">
        <f>ROUND(G356*H356,P4)</f>
        <v>0</v>
      </c>
      <c r="L356" s="31">
        <v>0</v>
      </c>
      <c r="M356" s="24">
        <f>ROUND(G356*L356,P4)</f>
        <v>0</v>
      </c>
      <c r="N356" s="25" t="s">
        <v>185</v>
      </c>
      <c r="O356" s="32">
        <f>M356*AA356</f>
        <v>0</v>
      </c>
      <c r="P356" s="1">
        <v>3</v>
      </c>
      <c r="AA356" s="1">
        <f>IF(P356=1,$O$3,IF(P356=2,$O$4,$O$5))</f>
        <v>0</v>
      </c>
    </row>
    <row r="357" ht="25.5">
      <c r="A357" s="1" t="s">
        <v>171</v>
      </c>
      <c r="E357" s="27" t="s">
        <v>4292</v>
      </c>
    </row>
    <row r="358">
      <c r="A358" s="1" t="s">
        <v>172</v>
      </c>
    </row>
    <row r="359">
      <c r="A359" s="1" t="s">
        <v>173</v>
      </c>
      <c r="E359" s="27" t="s">
        <v>167</v>
      </c>
    </row>
    <row r="360" ht="25.5">
      <c r="A360" s="1" t="s">
        <v>165</v>
      </c>
      <c r="B360" s="1">
        <v>71</v>
      </c>
      <c r="C360" s="26" t="s">
        <v>4293</v>
      </c>
      <c r="D360" t="s">
        <v>167</v>
      </c>
      <c r="E360" s="27" t="s">
        <v>4294</v>
      </c>
      <c r="F360" s="28" t="s">
        <v>201</v>
      </c>
      <c r="G360" s="29">
        <v>15</v>
      </c>
      <c r="H360" s="28">
        <v>0</v>
      </c>
      <c r="I360" s="30">
        <f>ROUND(G360*H360,P4)</f>
        <v>0</v>
      </c>
      <c r="L360" s="31">
        <v>0</v>
      </c>
      <c r="M360" s="24">
        <f>ROUND(G360*L360,P4)</f>
        <v>0</v>
      </c>
      <c r="N360" s="25" t="s">
        <v>185</v>
      </c>
      <c r="O360" s="32">
        <f>M360*AA360</f>
        <v>0</v>
      </c>
      <c r="P360" s="1">
        <v>3</v>
      </c>
      <c r="AA360" s="1">
        <f>IF(P360=1,$O$3,IF(P360=2,$O$4,$O$5))</f>
        <v>0</v>
      </c>
    </row>
    <row r="361" ht="25.5">
      <c r="A361" s="1" t="s">
        <v>171</v>
      </c>
      <c r="E361" s="27" t="s">
        <v>4294</v>
      </c>
    </row>
    <row r="362">
      <c r="A362" s="1" t="s">
        <v>172</v>
      </c>
    </row>
    <row r="363">
      <c r="A363" s="1" t="s">
        <v>173</v>
      </c>
      <c r="E363" s="27" t="s">
        <v>167</v>
      </c>
    </row>
    <row r="364" ht="25.5">
      <c r="A364" s="1" t="s">
        <v>165</v>
      </c>
      <c r="B364" s="1">
        <v>74</v>
      </c>
      <c r="C364" s="26" t="s">
        <v>4295</v>
      </c>
      <c r="D364" t="s">
        <v>167</v>
      </c>
      <c r="E364" s="27" t="s">
        <v>4296</v>
      </c>
      <c r="F364" s="28" t="s">
        <v>201</v>
      </c>
      <c r="G364" s="29">
        <v>5</v>
      </c>
      <c r="H364" s="28">
        <v>0</v>
      </c>
      <c r="I364" s="30">
        <f>ROUND(G364*H364,P4)</f>
        <v>0</v>
      </c>
      <c r="L364" s="31">
        <v>0</v>
      </c>
      <c r="M364" s="24">
        <f>ROUND(G364*L364,P4)</f>
        <v>0</v>
      </c>
      <c r="N364" s="25" t="s">
        <v>185</v>
      </c>
      <c r="O364" s="32">
        <f>M364*AA364</f>
        <v>0</v>
      </c>
      <c r="P364" s="1">
        <v>3</v>
      </c>
      <c r="AA364" s="1">
        <f>IF(P364=1,$O$3,IF(P364=2,$O$4,$O$5))</f>
        <v>0</v>
      </c>
    </row>
    <row r="365" ht="25.5">
      <c r="A365" s="1" t="s">
        <v>171</v>
      </c>
      <c r="E365" s="27" t="s">
        <v>4296</v>
      </c>
    </row>
    <row r="366">
      <c r="A366" s="1" t="s">
        <v>172</v>
      </c>
    </row>
    <row r="367">
      <c r="A367" s="1" t="s">
        <v>173</v>
      </c>
      <c r="E367" s="27" t="s">
        <v>167</v>
      </c>
    </row>
    <row r="368">
      <c r="A368" s="1" t="s">
        <v>165</v>
      </c>
      <c r="B368" s="1">
        <v>76</v>
      </c>
      <c r="C368" s="26" t="s">
        <v>1746</v>
      </c>
      <c r="D368" t="s">
        <v>167</v>
      </c>
      <c r="E368" s="27" t="s">
        <v>3225</v>
      </c>
      <c r="F368" s="28" t="s">
        <v>192</v>
      </c>
      <c r="G368" s="29">
        <v>22.100000000000001</v>
      </c>
      <c r="H368" s="28">
        <v>0</v>
      </c>
      <c r="I368" s="30">
        <f>ROUND(G368*H368,P4)</f>
        <v>0</v>
      </c>
      <c r="L368" s="31">
        <v>0</v>
      </c>
      <c r="M368" s="24">
        <f>ROUND(G368*L368,P4)</f>
        <v>0</v>
      </c>
      <c r="N368" s="25" t="s">
        <v>185</v>
      </c>
      <c r="O368" s="32">
        <f>M368*AA368</f>
        <v>0</v>
      </c>
      <c r="P368" s="1">
        <v>3</v>
      </c>
      <c r="AA368" s="1">
        <f>IF(P368=1,$O$3,IF(P368=2,$O$4,$O$5))</f>
        <v>0</v>
      </c>
    </row>
    <row r="369">
      <c r="A369" s="1" t="s">
        <v>171</v>
      </c>
      <c r="E369" s="27" t="s">
        <v>3225</v>
      </c>
    </row>
    <row r="370">
      <c r="A370" s="1" t="s">
        <v>172</v>
      </c>
    </row>
    <row r="371">
      <c r="A371" s="1" t="s">
        <v>173</v>
      </c>
      <c r="E371" s="27" t="s">
        <v>167</v>
      </c>
    </row>
    <row r="372">
      <c r="A372" s="1" t="s">
        <v>165</v>
      </c>
      <c r="B372" s="1">
        <v>77</v>
      </c>
      <c r="C372" s="26" t="s">
        <v>3226</v>
      </c>
      <c r="D372" t="s">
        <v>167</v>
      </c>
      <c r="E372" s="27" t="s">
        <v>3227</v>
      </c>
      <c r="F372" s="28" t="s">
        <v>192</v>
      </c>
      <c r="G372" s="29">
        <v>265.60000000000002</v>
      </c>
      <c r="H372" s="28">
        <v>0</v>
      </c>
      <c r="I372" s="30">
        <f>ROUND(G372*H372,P4)</f>
        <v>0</v>
      </c>
      <c r="L372" s="31">
        <v>0</v>
      </c>
      <c r="M372" s="24">
        <f>ROUND(G372*L372,P4)</f>
        <v>0</v>
      </c>
      <c r="N372" s="25" t="s">
        <v>185</v>
      </c>
      <c r="O372" s="32">
        <f>M372*AA372</f>
        <v>0</v>
      </c>
      <c r="P372" s="1">
        <v>3</v>
      </c>
      <c r="AA372" s="1">
        <f>IF(P372=1,$O$3,IF(P372=2,$O$4,$O$5))</f>
        <v>0</v>
      </c>
    </row>
    <row r="373">
      <c r="A373" s="1" t="s">
        <v>171</v>
      </c>
      <c r="E373" s="27" t="s">
        <v>3227</v>
      </c>
    </row>
    <row r="374" ht="25.5">
      <c r="A374" s="1" t="s">
        <v>172</v>
      </c>
      <c r="E374" s="33" t="s">
        <v>4297</v>
      </c>
    </row>
    <row r="375">
      <c r="A375" s="1" t="s">
        <v>173</v>
      </c>
      <c r="E375" s="27" t="s">
        <v>167</v>
      </c>
    </row>
    <row r="376" ht="25.5">
      <c r="A376" s="1" t="s">
        <v>165</v>
      </c>
      <c r="B376" s="1">
        <v>78</v>
      </c>
      <c r="C376" s="26" t="s">
        <v>4298</v>
      </c>
      <c r="D376" t="s">
        <v>167</v>
      </c>
      <c r="E376" s="27" t="s">
        <v>4299</v>
      </c>
      <c r="F376" s="28" t="s">
        <v>424</v>
      </c>
      <c r="G376" s="29">
        <v>2.9689999999999999</v>
      </c>
      <c r="H376" s="28">
        <v>0</v>
      </c>
      <c r="I376" s="30">
        <f>ROUND(G376*H376,P4)</f>
        <v>0</v>
      </c>
      <c r="L376" s="31">
        <v>0</v>
      </c>
      <c r="M376" s="24">
        <f>ROUND(G376*L376,P4)</f>
        <v>0</v>
      </c>
      <c r="N376" s="25" t="s">
        <v>185</v>
      </c>
      <c r="O376" s="32">
        <f>M376*AA376</f>
        <v>0</v>
      </c>
      <c r="P376" s="1">
        <v>3</v>
      </c>
      <c r="AA376" s="1">
        <f>IF(P376=1,$O$3,IF(P376=2,$O$4,$O$5))</f>
        <v>0</v>
      </c>
    </row>
    <row r="377" ht="25.5">
      <c r="A377" s="1" t="s">
        <v>171</v>
      </c>
      <c r="E377" s="27" t="s">
        <v>4299</v>
      </c>
    </row>
    <row r="378" ht="38.25">
      <c r="A378" s="1" t="s">
        <v>172</v>
      </c>
      <c r="E378" s="33" t="s">
        <v>4300</v>
      </c>
    </row>
    <row r="379">
      <c r="A379" s="1" t="s">
        <v>173</v>
      </c>
      <c r="E379" s="27" t="s">
        <v>167</v>
      </c>
    </row>
    <row r="380" ht="25.5">
      <c r="A380" s="1" t="s">
        <v>165</v>
      </c>
      <c r="B380" s="1">
        <v>79</v>
      </c>
      <c r="C380" s="26" t="s">
        <v>4301</v>
      </c>
      <c r="D380" t="s">
        <v>167</v>
      </c>
      <c r="E380" s="27" t="s">
        <v>4302</v>
      </c>
      <c r="F380" s="28" t="s">
        <v>201</v>
      </c>
      <c r="G380" s="29">
        <v>9</v>
      </c>
      <c r="H380" s="28">
        <v>2.1158700000000001</v>
      </c>
      <c r="I380" s="30">
        <f>ROUND(G380*H380,P4)</f>
        <v>0</v>
      </c>
      <c r="L380" s="31">
        <v>0</v>
      </c>
      <c r="M380" s="24">
        <f>ROUND(G380*L380,P4)</f>
        <v>0</v>
      </c>
      <c r="N380" s="25" t="s">
        <v>185</v>
      </c>
      <c r="O380" s="32">
        <f>M380*AA380</f>
        <v>0</v>
      </c>
      <c r="P380" s="1">
        <v>3</v>
      </c>
      <c r="AA380" s="1">
        <f>IF(P380=1,$O$3,IF(P380=2,$O$4,$O$5))</f>
        <v>0</v>
      </c>
    </row>
    <row r="381" ht="25.5">
      <c r="A381" s="1" t="s">
        <v>171</v>
      </c>
      <c r="E381" s="27" t="s">
        <v>4302</v>
      </c>
    </row>
    <row r="382">
      <c r="A382" s="1" t="s">
        <v>172</v>
      </c>
    </row>
    <row r="383">
      <c r="A383" s="1" t="s">
        <v>173</v>
      </c>
      <c r="E383" s="27" t="s">
        <v>167</v>
      </c>
    </row>
    <row r="384" ht="25.5">
      <c r="A384" s="1" t="s">
        <v>165</v>
      </c>
      <c r="B384" s="1">
        <v>86</v>
      </c>
      <c r="C384" s="26" t="s">
        <v>4303</v>
      </c>
      <c r="D384" t="s">
        <v>167</v>
      </c>
      <c r="E384" s="27" t="s">
        <v>4304</v>
      </c>
      <c r="F384" s="28" t="s">
        <v>201</v>
      </c>
      <c r="G384" s="29">
        <v>1</v>
      </c>
      <c r="H384" s="28">
        <v>0.074370000000000006</v>
      </c>
      <c r="I384" s="30">
        <f>ROUND(G384*H384,P4)</f>
        <v>0</v>
      </c>
      <c r="L384" s="31">
        <v>0</v>
      </c>
      <c r="M384" s="24">
        <f>ROUND(G384*L384,P4)</f>
        <v>0</v>
      </c>
      <c r="N384" s="25" t="s">
        <v>185</v>
      </c>
      <c r="O384" s="32">
        <f>M384*AA384</f>
        <v>0</v>
      </c>
      <c r="P384" s="1">
        <v>3</v>
      </c>
      <c r="AA384" s="1">
        <f>IF(P384=1,$O$3,IF(P384=2,$O$4,$O$5))</f>
        <v>0</v>
      </c>
    </row>
    <row r="385" ht="25.5">
      <c r="A385" s="1" t="s">
        <v>171</v>
      </c>
      <c r="E385" s="27" t="s">
        <v>4304</v>
      </c>
    </row>
    <row r="386">
      <c r="A386" s="1" t="s">
        <v>172</v>
      </c>
    </row>
    <row r="387">
      <c r="A387" s="1" t="s">
        <v>173</v>
      </c>
      <c r="E387" s="27" t="s">
        <v>167</v>
      </c>
    </row>
    <row r="388" ht="25.5">
      <c r="A388" s="1" t="s">
        <v>165</v>
      </c>
      <c r="B388" s="1">
        <v>87</v>
      </c>
      <c r="C388" s="26" t="s">
        <v>4305</v>
      </c>
      <c r="D388" t="s">
        <v>167</v>
      </c>
      <c r="E388" s="27" t="s">
        <v>4306</v>
      </c>
      <c r="F388" s="28" t="s">
        <v>201</v>
      </c>
      <c r="G388" s="29">
        <v>3</v>
      </c>
      <c r="H388" s="28">
        <v>0.084150000000000003</v>
      </c>
      <c r="I388" s="30">
        <f>ROUND(G388*H388,P4)</f>
        <v>0</v>
      </c>
      <c r="L388" s="31">
        <v>0</v>
      </c>
      <c r="M388" s="24">
        <f>ROUND(G388*L388,P4)</f>
        <v>0</v>
      </c>
      <c r="N388" s="25" t="s">
        <v>185</v>
      </c>
      <c r="O388" s="32">
        <f>M388*AA388</f>
        <v>0</v>
      </c>
      <c r="P388" s="1">
        <v>3</v>
      </c>
      <c r="AA388" s="1">
        <f>IF(P388=1,$O$3,IF(P388=2,$O$4,$O$5))</f>
        <v>0</v>
      </c>
    </row>
    <row r="389" ht="25.5">
      <c r="A389" s="1" t="s">
        <v>171</v>
      </c>
      <c r="E389" s="27" t="s">
        <v>4306</v>
      </c>
    </row>
    <row r="390">
      <c r="A390" s="1" t="s">
        <v>172</v>
      </c>
    </row>
    <row r="391">
      <c r="A391" s="1" t="s">
        <v>173</v>
      </c>
      <c r="E391" s="27" t="s">
        <v>167</v>
      </c>
    </row>
    <row r="392" ht="25.5">
      <c r="A392" s="1" t="s">
        <v>165</v>
      </c>
      <c r="B392" s="1">
        <v>88</v>
      </c>
      <c r="C392" s="26" t="s">
        <v>4307</v>
      </c>
      <c r="D392" t="s">
        <v>167</v>
      </c>
      <c r="E392" s="27" t="s">
        <v>4308</v>
      </c>
      <c r="F392" s="28" t="s">
        <v>201</v>
      </c>
      <c r="G392" s="29">
        <v>1</v>
      </c>
      <c r="H392" s="28">
        <v>0.086120000000000002</v>
      </c>
      <c r="I392" s="30">
        <f>ROUND(G392*H392,P4)</f>
        <v>0</v>
      </c>
      <c r="L392" s="31">
        <v>0</v>
      </c>
      <c r="M392" s="24">
        <f>ROUND(G392*L392,P4)</f>
        <v>0</v>
      </c>
      <c r="N392" s="25" t="s">
        <v>185</v>
      </c>
      <c r="O392" s="32">
        <f>M392*AA392</f>
        <v>0</v>
      </c>
      <c r="P392" s="1">
        <v>3</v>
      </c>
      <c r="AA392" s="1">
        <f>IF(P392=1,$O$3,IF(P392=2,$O$4,$O$5))</f>
        <v>0</v>
      </c>
    </row>
    <row r="393" ht="25.5">
      <c r="A393" s="1" t="s">
        <v>171</v>
      </c>
      <c r="E393" s="27" t="s">
        <v>4308</v>
      </c>
    </row>
    <row r="394">
      <c r="A394" s="1" t="s">
        <v>172</v>
      </c>
    </row>
    <row r="395">
      <c r="A395" s="1" t="s">
        <v>173</v>
      </c>
      <c r="E395" s="27" t="s">
        <v>167</v>
      </c>
    </row>
    <row r="396" ht="25.5">
      <c r="A396" s="1" t="s">
        <v>165</v>
      </c>
      <c r="B396" s="1">
        <v>89</v>
      </c>
      <c r="C396" s="26" t="s">
        <v>4309</v>
      </c>
      <c r="D396" t="s">
        <v>167</v>
      </c>
      <c r="E396" s="27" t="s">
        <v>4310</v>
      </c>
      <c r="F396" s="28" t="s">
        <v>201</v>
      </c>
      <c r="G396" s="29">
        <v>5</v>
      </c>
      <c r="H396" s="28">
        <v>0.01136</v>
      </c>
      <c r="I396" s="30">
        <f>ROUND(G396*H396,P4)</f>
        <v>0</v>
      </c>
      <c r="L396" s="31">
        <v>0</v>
      </c>
      <c r="M396" s="24">
        <f>ROUND(G396*L396,P4)</f>
        <v>0</v>
      </c>
      <c r="N396" s="25" t="s">
        <v>185</v>
      </c>
      <c r="O396" s="32">
        <f>M396*AA396</f>
        <v>0</v>
      </c>
      <c r="P396" s="1">
        <v>3</v>
      </c>
      <c r="AA396" s="1">
        <f>IF(P396=1,$O$3,IF(P396=2,$O$4,$O$5))</f>
        <v>0</v>
      </c>
    </row>
    <row r="397" ht="25.5">
      <c r="A397" s="1" t="s">
        <v>171</v>
      </c>
      <c r="E397" s="27" t="s">
        <v>4310</v>
      </c>
    </row>
    <row r="398">
      <c r="A398" s="1" t="s">
        <v>172</v>
      </c>
    </row>
    <row r="399">
      <c r="A399" s="1" t="s">
        <v>173</v>
      </c>
      <c r="E399" s="27" t="s">
        <v>167</v>
      </c>
    </row>
    <row r="400" ht="25.5">
      <c r="A400" s="1" t="s">
        <v>165</v>
      </c>
      <c r="B400" s="1">
        <v>90</v>
      </c>
      <c r="C400" s="26" t="s">
        <v>4311</v>
      </c>
      <c r="D400" t="s">
        <v>167</v>
      </c>
      <c r="E400" s="27" t="s">
        <v>4312</v>
      </c>
      <c r="F400" s="28" t="s">
        <v>201</v>
      </c>
      <c r="G400" s="29">
        <v>5</v>
      </c>
      <c r="H400" s="28">
        <v>0.01242</v>
      </c>
      <c r="I400" s="30">
        <f>ROUND(G400*H400,P4)</f>
        <v>0</v>
      </c>
      <c r="L400" s="31">
        <v>0</v>
      </c>
      <c r="M400" s="24">
        <f>ROUND(G400*L400,P4)</f>
        <v>0</v>
      </c>
      <c r="N400" s="25" t="s">
        <v>185</v>
      </c>
      <c r="O400" s="32">
        <f>M400*AA400</f>
        <v>0</v>
      </c>
      <c r="P400" s="1">
        <v>3</v>
      </c>
      <c r="AA400" s="1">
        <f>IF(P400=1,$O$3,IF(P400=2,$O$4,$O$5))</f>
        <v>0</v>
      </c>
    </row>
    <row r="401" ht="25.5">
      <c r="A401" s="1" t="s">
        <v>171</v>
      </c>
      <c r="E401" s="27" t="s">
        <v>4312</v>
      </c>
    </row>
    <row r="402">
      <c r="A402" s="1" t="s">
        <v>172</v>
      </c>
    </row>
    <row r="403">
      <c r="A403" s="1" t="s">
        <v>173</v>
      </c>
      <c r="E403" s="27" t="s">
        <v>167</v>
      </c>
    </row>
    <row r="404" ht="25.5">
      <c r="A404" s="1" t="s">
        <v>165</v>
      </c>
      <c r="B404" s="1">
        <v>91</v>
      </c>
      <c r="C404" s="26" t="s">
        <v>4313</v>
      </c>
      <c r="D404" t="s">
        <v>167</v>
      </c>
      <c r="E404" s="27" t="s">
        <v>4314</v>
      </c>
      <c r="F404" s="28" t="s">
        <v>201</v>
      </c>
      <c r="G404" s="29">
        <v>5</v>
      </c>
      <c r="H404" s="28">
        <v>0</v>
      </c>
      <c r="I404" s="30">
        <f>ROUND(G404*H404,P4)</f>
        <v>0</v>
      </c>
      <c r="L404" s="31">
        <v>0</v>
      </c>
      <c r="M404" s="24">
        <f>ROUND(G404*L404,P4)</f>
        <v>0</v>
      </c>
      <c r="N404" s="25" t="s">
        <v>185</v>
      </c>
      <c r="O404" s="32">
        <f>M404*AA404</f>
        <v>0</v>
      </c>
      <c r="P404" s="1">
        <v>3</v>
      </c>
      <c r="AA404" s="1">
        <f>IF(P404=1,$O$3,IF(P404=2,$O$4,$O$5))</f>
        <v>0</v>
      </c>
    </row>
    <row r="405" ht="25.5">
      <c r="A405" s="1" t="s">
        <v>171</v>
      </c>
      <c r="E405" s="27" t="s">
        <v>4314</v>
      </c>
    </row>
    <row r="406">
      <c r="A406" s="1" t="s">
        <v>172</v>
      </c>
    </row>
    <row r="407">
      <c r="A407" s="1" t="s">
        <v>173</v>
      </c>
      <c r="E407" s="27" t="s">
        <v>167</v>
      </c>
    </row>
    <row r="408" ht="25.5">
      <c r="A408" s="1" t="s">
        <v>165</v>
      </c>
      <c r="B408" s="1">
        <v>92</v>
      </c>
      <c r="C408" s="26" t="s">
        <v>4315</v>
      </c>
      <c r="D408" t="s">
        <v>167</v>
      </c>
      <c r="E408" s="27" t="s">
        <v>4316</v>
      </c>
      <c r="F408" s="28" t="s">
        <v>201</v>
      </c>
      <c r="G408" s="29">
        <v>5</v>
      </c>
      <c r="H408" s="28">
        <v>0.054539999999999998</v>
      </c>
      <c r="I408" s="30">
        <f>ROUND(G408*H408,P4)</f>
        <v>0</v>
      </c>
      <c r="L408" s="31">
        <v>0</v>
      </c>
      <c r="M408" s="24">
        <f>ROUND(G408*L408,P4)</f>
        <v>0</v>
      </c>
      <c r="N408" s="25" t="s">
        <v>185</v>
      </c>
      <c r="O408" s="32">
        <f>M408*AA408</f>
        <v>0</v>
      </c>
      <c r="P408" s="1">
        <v>3</v>
      </c>
      <c r="AA408" s="1">
        <f>IF(P408=1,$O$3,IF(P408=2,$O$4,$O$5))</f>
        <v>0</v>
      </c>
    </row>
    <row r="409" ht="25.5">
      <c r="A409" s="1" t="s">
        <v>171</v>
      </c>
      <c r="E409" s="27" t="s">
        <v>4316</v>
      </c>
    </row>
    <row r="410">
      <c r="A410" s="1" t="s">
        <v>172</v>
      </c>
    </row>
    <row r="411">
      <c r="A411" s="1" t="s">
        <v>173</v>
      </c>
      <c r="E411" s="27" t="s">
        <v>167</v>
      </c>
    </row>
    <row r="412" ht="25.5">
      <c r="A412" s="1" t="s">
        <v>165</v>
      </c>
      <c r="B412" s="1">
        <v>93</v>
      </c>
      <c r="C412" s="26" t="s">
        <v>4317</v>
      </c>
      <c r="D412" t="s">
        <v>167</v>
      </c>
      <c r="E412" s="27" t="s">
        <v>4318</v>
      </c>
      <c r="F412" s="28" t="s">
        <v>192</v>
      </c>
      <c r="G412" s="29">
        <v>18</v>
      </c>
      <c r="H412" s="28">
        <v>0.024240000000000001</v>
      </c>
      <c r="I412" s="30">
        <f>ROUND(G412*H412,P4)</f>
        <v>0</v>
      </c>
      <c r="L412" s="31">
        <v>0</v>
      </c>
      <c r="M412" s="24">
        <f>ROUND(G412*L412,P4)</f>
        <v>0</v>
      </c>
      <c r="N412" s="25" t="s">
        <v>185</v>
      </c>
      <c r="O412" s="32">
        <f>M412*AA412</f>
        <v>0</v>
      </c>
      <c r="P412" s="1">
        <v>3</v>
      </c>
      <c r="AA412" s="1">
        <f>IF(P412=1,$O$3,IF(P412=2,$O$4,$O$5))</f>
        <v>0</v>
      </c>
    </row>
    <row r="413" ht="25.5">
      <c r="A413" s="1" t="s">
        <v>171</v>
      </c>
      <c r="E413" s="27" t="s">
        <v>4318</v>
      </c>
    </row>
    <row r="414">
      <c r="A414" s="1" t="s">
        <v>172</v>
      </c>
    </row>
    <row r="415">
      <c r="A415" s="1" t="s">
        <v>173</v>
      </c>
      <c r="E415" s="27" t="s">
        <v>167</v>
      </c>
    </row>
    <row r="416">
      <c r="A416" s="1" t="s">
        <v>165</v>
      </c>
      <c r="B416" s="1">
        <v>94</v>
      </c>
      <c r="C416" s="26" t="s">
        <v>3228</v>
      </c>
      <c r="D416" t="s">
        <v>167</v>
      </c>
      <c r="E416" s="27" t="s">
        <v>3229</v>
      </c>
      <c r="F416" s="28" t="s">
        <v>201</v>
      </c>
      <c r="G416" s="29">
        <v>11</v>
      </c>
      <c r="H416" s="28">
        <v>0</v>
      </c>
      <c r="I416" s="30">
        <f>ROUND(G416*H416,P4)</f>
        <v>0</v>
      </c>
      <c r="L416" s="31">
        <v>0</v>
      </c>
      <c r="M416" s="24">
        <f>ROUND(G416*L416,P4)</f>
        <v>0</v>
      </c>
      <c r="N416" s="25" t="s">
        <v>185</v>
      </c>
      <c r="O416" s="32">
        <f>M416*AA416</f>
        <v>0</v>
      </c>
      <c r="P416" s="1">
        <v>3</v>
      </c>
      <c r="AA416" s="1">
        <f>IF(P416=1,$O$3,IF(P416=2,$O$4,$O$5))</f>
        <v>0</v>
      </c>
    </row>
    <row r="417">
      <c r="A417" s="1" t="s">
        <v>171</v>
      </c>
      <c r="E417" s="27" t="s">
        <v>3229</v>
      </c>
    </row>
    <row r="418">
      <c r="A418" s="1" t="s">
        <v>172</v>
      </c>
    </row>
    <row r="419">
      <c r="A419" s="1" t="s">
        <v>173</v>
      </c>
      <c r="E419" s="27" t="s">
        <v>167</v>
      </c>
    </row>
    <row r="420">
      <c r="A420" s="1" t="s">
        <v>162</v>
      </c>
      <c r="C420" s="22" t="s">
        <v>1259</v>
      </c>
      <c r="E420" s="23" t="s">
        <v>3236</v>
      </c>
      <c r="L420" s="24">
        <f>SUMIFS(L421:L456,A421:A456,"P")</f>
        <v>0</v>
      </c>
      <c r="M420" s="24">
        <f>SUMIFS(M421:M456,A421:A456,"P")</f>
        <v>0</v>
      </c>
      <c r="N420" s="25"/>
    </row>
    <row r="421" ht="25.5">
      <c r="A421" s="1" t="s">
        <v>165</v>
      </c>
      <c r="B421" s="1">
        <v>101</v>
      </c>
      <c r="C421" s="26" t="s">
        <v>610</v>
      </c>
      <c r="D421" t="s">
        <v>167</v>
      </c>
      <c r="E421" s="27" t="s">
        <v>607</v>
      </c>
      <c r="F421" s="28" t="s">
        <v>424</v>
      </c>
      <c r="G421" s="29">
        <v>383.92899999999997</v>
      </c>
      <c r="H421" s="28">
        <v>0</v>
      </c>
      <c r="I421" s="30">
        <f>ROUND(G421*H421,P4)</f>
        <v>0</v>
      </c>
      <c r="L421" s="31">
        <v>0</v>
      </c>
      <c r="M421" s="24">
        <f>ROUND(G421*L421,P4)</f>
        <v>0</v>
      </c>
      <c r="N421" s="25" t="s">
        <v>185</v>
      </c>
      <c r="O421" s="32">
        <f>M421*AA421</f>
        <v>0</v>
      </c>
      <c r="P421" s="1">
        <v>3</v>
      </c>
      <c r="AA421" s="1">
        <f>IF(P421=1,$O$3,IF(P421=2,$O$4,$O$5))</f>
        <v>0</v>
      </c>
    </row>
    <row r="422" ht="51">
      <c r="A422" s="1" t="s">
        <v>171</v>
      </c>
      <c r="E422" s="27" t="s">
        <v>4319</v>
      </c>
    </row>
    <row r="423" ht="25.5">
      <c r="A423" s="1" t="s">
        <v>172</v>
      </c>
      <c r="E423" s="33" t="s">
        <v>4320</v>
      </c>
    </row>
    <row r="424">
      <c r="A424" s="1" t="s">
        <v>173</v>
      </c>
      <c r="E424" s="27" t="s">
        <v>167</v>
      </c>
    </row>
    <row r="425" ht="25.5">
      <c r="A425" s="1" t="s">
        <v>165</v>
      </c>
      <c r="B425" s="1">
        <v>97</v>
      </c>
      <c r="C425" s="26" t="s">
        <v>3237</v>
      </c>
      <c r="D425" t="s">
        <v>167</v>
      </c>
      <c r="E425" s="27" t="s">
        <v>3238</v>
      </c>
      <c r="F425" s="28" t="s">
        <v>192</v>
      </c>
      <c r="G425" s="29">
        <v>40</v>
      </c>
      <c r="H425" s="28">
        <v>0.00059999999999999995</v>
      </c>
      <c r="I425" s="30">
        <f>ROUND(G425*H425,P4)</f>
        <v>0</v>
      </c>
      <c r="L425" s="31">
        <v>0</v>
      </c>
      <c r="M425" s="24">
        <f>ROUND(G425*L425,P4)</f>
        <v>0</v>
      </c>
      <c r="N425" s="25" t="s">
        <v>185</v>
      </c>
      <c r="O425" s="32">
        <f>M425*AA425</f>
        <v>0</v>
      </c>
      <c r="P425" s="1">
        <v>3</v>
      </c>
      <c r="AA425" s="1">
        <f>IF(P425=1,$O$3,IF(P425=2,$O$4,$O$5))</f>
        <v>0</v>
      </c>
    </row>
    <row r="426" ht="38.25">
      <c r="A426" s="1" t="s">
        <v>171</v>
      </c>
      <c r="E426" s="27" t="s">
        <v>3239</v>
      </c>
    </row>
    <row r="427" ht="25.5">
      <c r="A427" s="1" t="s">
        <v>172</v>
      </c>
      <c r="E427" s="33" t="s">
        <v>4321</v>
      </c>
    </row>
    <row r="428">
      <c r="A428" s="1" t="s">
        <v>173</v>
      </c>
      <c r="E428" s="27" t="s">
        <v>167</v>
      </c>
    </row>
    <row r="429">
      <c r="A429" s="1" t="s">
        <v>165</v>
      </c>
      <c r="B429" s="1">
        <v>98</v>
      </c>
      <c r="C429" s="26" t="s">
        <v>3241</v>
      </c>
      <c r="D429" t="s">
        <v>167</v>
      </c>
      <c r="E429" s="27" t="s">
        <v>3242</v>
      </c>
      <c r="F429" s="28" t="s">
        <v>192</v>
      </c>
      <c r="G429" s="29">
        <v>40</v>
      </c>
      <c r="H429" s="28">
        <v>0</v>
      </c>
      <c r="I429" s="30">
        <f>ROUND(G429*H429,P4)</f>
        <v>0</v>
      </c>
      <c r="L429" s="31">
        <v>0</v>
      </c>
      <c r="M429" s="24">
        <f>ROUND(G429*L429,P4)</f>
        <v>0</v>
      </c>
      <c r="N429" s="25" t="s">
        <v>185</v>
      </c>
      <c r="O429" s="32">
        <f>M429*AA429</f>
        <v>0</v>
      </c>
      <c r="P429" s="1">
        <v>3</v>
      </c>
      <c r="AA429" s="1">
        <f>IF(P429=1,$O$3,IF(P429=2,$O$4,$O$5))</f>
        <v>0</v>
      </c>
    </row>
    <row r="430">
      <c r="A430" s="1" t="s">
        <v>171</v>
      </c>
      <c r="E430" s="27" t="s">
        <v>3242</v>
      </c>
    </row>
    <row r="431">
      <c r="A431" s="1" t="s">
        <v>172</v>
      </c>
    </row>
    <row r="432">
      <c r="A432" s="1" t="s">
        <v>173</v>
      </c>
      <c r="E432" s="27" t="s">
        <v>167</v>
      </c>
    </row>
    <row r="433" ht="25.5">
      <c r="A433" s="1" t="s">
        <v>165</v>
      </c>
      <c r="B433" s="1">
        <v>99</v>
      </c>
      <c r="C433" s="26" t="s">
        <v>3246</v>
      </c>
      <c r="D433" t="s">
        <v>167</v>
      </c>
      <c r="E433" s="27" t="s">
        <v>3247</v>
      </c>
      <c r="F433" s="28" t="s">
        <v>192</v>
      </c>
      <c r="G433" s="29">
        <v>0.5</v>
      </c>
      <c r="H433" s="28">
        <v>0.0039500000000000004</v>
      </c>
      <c r="I433" s="30">
        <f>ROUND(G433*H433,P4)</f>
        <v>0</v>
      </c>
      <c r="L433" s="31">
        <v>0</v>
      </c>
      <c r="M433" s="24">
        <f>ROUND(G433*L433,P4)</f>
        <v>0</v>
      </c>
      <c r="N433" s="25" t="s">
        <v>185</v>
      </c>
      <c r="O433" s="32">
        <f>M433*AA433</f>
        <v>0</v>
      </c>
      <c r="P433" s="1">
        <v>3</v>
      </c>
      <c r="AA433" s="1">
        <f>IF(P433=1,$O$3,IF(P433=2,$O$4,$O$5))</f>
        <v>0</v>
      </c>
    </row>
    <row r="434" ht="25.5">
      <c r="A434" s="1" t="s">
        <v>171</v>
      </c>
      <c r="E434" s="27" t="s">
        <v>3247</v>
      </c>
    </row>
    <row r="435">
      <c r="A435" s="1" t="s">
        <v>172</v>
      </c>
    </row>
    <row r="436">
      <c r="A436" s="1" t="s">
        <v>173</v>
      </c>
      <c r="E436" s="27" t="s">
        <v>167</v>
      </c>
    </row>
    <row r="437">
      <c r="A437" s="1" t="s">
        <v>165</v>
      </c>
      <c r="B437" s="1">
        <v>102</v>
      </c>
      <c r="C437" s="26" t="s">
        <v>3252</v>
      </c>
      <c r="D437" t="s">
        <v>167</v>
      </c>
      <c r="E437" s="27" t="s">
        <v>3253</v>
      </c>
      <c r="F437" s="28" t="s">
        <v>432</v>
      </c>
      <c r="G437" s="29">
        <v>68.254000000000005</v>
      </c>
      <c r="H437" s="28">
        <v>0</v>
      </c>
      <c r="I437" s="30">
        <f>ROUND(G437*H437,P4)</f>
        <v>0</v>
      </c>
      <c r="L437" s="31">
        <v>0</v>
      </c>
      <c r="M437" s="24">
        <f>ROUND(G437*L437,P4)</f>
        <v>0</v>
      </c>
      <c r="N437" s="25" t="s">
        <v>185</v>
      </c>
      <c r="O437" s="32">
        <f>M437*AA437</f>
        <v>0</v>
      </c>
      <c r="P437" s="1">
        <v>3</v>
      </c>
      <c r="AA437" s="1">
        <f>IF(P437=1,$O$3,IF(P437=2,$O$4,$O$5))</f>
        <v>0</v>
      </c>
    </row>
    <row r="438">
      <c r="A438" s="1" t="s">
        <v>171</v>
      </c>
      <c r="E438" s="27" t="s">
        <v>3253</v>
      </c>
    </row>
    <row r="439">
      <c r="A439" s="1" t="s">
        <v>172</v>
      </c>
    </row>
    <row r="440">
      <c r="A440" s="1" t="s">
        <v>173</v>
      </c>
      <c r="E440" s="27" t="s">
        <v>167</v>
      </c>
    </row>
    <row r="441" ht="25.5">
      <c r="A441" s="1" t="s">
        <v>165</v>
      </c>
      <c r="B441" s="1">
        <v>104</v>
      </c>
      <c r="C441" s="26" t="s">
        <v>3256</v>
      </c>
      <c r="D441" t="s">
        <v>3257</v>
      </c>
      <c r="E441" s="27" t="s">
        <v>3258</v>
      </c>
      <c r="F441" s="28" t="s">
        <v>432</v>
      </c>
      <c r="G441" s="29">
        <v>30</v>
      </c>
      <c r="H441" s="28">
        <v>0</v>
      </c>
      <c r="I441" s="30">
        <f>ROUND(G441*H441,P4)</f>
        <v>0</v>
      </c>
      <c r="L441" s="31">
        <v>0</v>
      </c>
      <c r="M441" s="24">
        <f>ROUND(G441*L441,P4)</f>
        <v>0</v>
      </c>
      <c r="N441" s="25" t="s">
        <v>185</v>
      </c>
      <c r="O441" s="32">
        <f>M441*AA441</f>
        <v>0</v>
      </c>
      <c r="P441" s="1">
        <v>3</v>
      </c>
      <c r="AA441" s="1">
        <f>IF(P441=1,$O$3,IF(P441=2,$O$4,$O$5))</f>
        <v>0</v>
      </c>
    </row>
    <row r="442">
      <c r="A442" s="1" t="s">
        <v>171</v>
      </c>
      <c r="E442" s="27" t="s">
        <v>3259</v>
      </c>
    </row>
    <row r="443">
      <c r="A443" s="1" t="s">
        <v>172</v>
      </c>
    </row>
    <row r="444">
      <c r="A444" s="1" t="s">
        <v>173</v>
      </c>
      <c r="E444" s="27" t="s">
        <v>167</v>
      </c>
    </row>
    <row r="445" ht="25.5">
      <c r="A445" s="1" t="s">
        <v>165</v>
      </c>
      <c r="B445" s="1">
        <v>100</v>
      </c>
      <c r="C445" s="26" t="s">
        <v>4322</v>
      </c>
      <c r="D445" t="s">
        <v>167</v>
      </c>
      <c r="E445" s="27" t="s">
        <v>4323</v>
      </c>
      <c r="F445" s="28" t="s">
        <v>432</v>
      </c>
      <c r="G445" s="29">
        <v>68.254000000000005</v>
      </c>
      <c r="H445" s="28">
        <v>0</v>
      </c>
      <c r="I445" s="30">
        <f>ROUND(G445*H445,P4)</f>
        <v>0</v>
      </c>
      <c r="L445" s="31">
        <v>0</v>
      </c>
      <c r="M445" s="24">
        <f>ROUND(G445*L445,P4)</f>
        <v>0</v>
      </c>
      <c r="N445" s="25" t="s">
        <v>185</v>
      </c>
      <c r="O445" s="32">
        <f>M445*AA445</f>
        <v>0</v>
      </c>
      <c r="P445" s="1">
        <v>3</v>
      </c>
      <c r="AA445" s="1">
        <f>IF(P445=1,$O$3,IF(P445=2,$O$4,$O$5))</f>
        <v>0</v>
      </c>
    </row>
    <row r="446" ht="25.5">
      <c r="A446" s="1" t="s">
        <v>171</v>
      </c>
      <c r="E446" s="27" t="s">
        <v>4323</v>
      </c>
    </row>
    <row r="447">
      <c r="A447" s="1" t="s">
        <v>172</v>
      </c>
    </row>
    <row r="448">
      <c r="A448" s="1" t="s">
        <v>173</v>
      </c>
      <c r="E448" s="27" t="s">
        <v>167</v>
      </c>
    </row>
    <row r="449">
      <c r="A449" s="1" t="s">
        <v>165</v>
      </c>
      <c r="B449" s="1">
        <v>103</v>
      </c>
      <c r="C449" s="26" t="s">
        <v>4324</v>
      </c>
      <c r="D449" t="s">
        <v>167</v>
      </c>
      <c r="E449" s="27" t="s">
        <v>4325</v>
      </c>
      <c r="F449" s="28" t="s">
        <v>432</v>
      </c>
      <c r="G449" s="29">
        <v>68.254000000000005</v>
      </c>
      <c r="H449" s="28">
        <v>0</v>
      </c>
      <c r="I449" s="30">
        <f>ROUND(G449*H449,P4)</f>
        <v>0</v>
      </c>
      <c r="L449" s="31">
        <v>0</v>
      </c>
      <c r="M449" s="24">
        <f>ROUND(G449*L449,P4)</f>
        <v>0</v>
      </c>
      <c r="N449" s="25" t="s">
        <v>185</v>
      </c>
      <c r="O449" s="32">
        <f>M449*AA449</f>
        <v>0</v>
      </c>
      <c r="P449" s="1">
        <v>3</v>
      </c>
      <c r="AA449" s="1">
        <f>IF(P449=1,$O$3,IF(P449=2,$O$4,$O$5))</f>
        <v>0</v>
      </c>
    </row>
    <row r="450">
      <c r="A450" s="1" t="s">
        <v>171</v>
      </c>
      <c r="E450" s="27" t="s">
        <v>4325</v>
      </c>
    </row>
    <row r="451">
      <c r="A451" s="1" t="s">
        <v>172</v>
      </c>
    </row>
    <row r="452">
      <c r="A452" s="1" t="s">
        <v>173</v>
      </c>
      <c r="E452" s="27" t="s">
        <v>167</v>
      </c>
    </row>
    <row r="453" ht="25.5">
      <c r="A453" s="1" t="s">
        <v>165</v>
      </c>
      <c r="B453" s="1">
        <v>105</v>
      </c>
      <c r="C453" s="26" t="s">
        <v>4326</v>
      </c>
      <c r="D453" t="s">
        <v>167</v>
      </c>
      <c r="E453" s="27" t="s">
        <v>4039</v>
      </c>
      <c r="F453" s="28" t="s">
        <v>432</v>
      </c>
      <c r="G453" s="29">
        <v>38.253999999999998</v>
      </c>
      <c r="H453" s="28">
        <v>0</v>
      </c>
      <c r="I453" s="30">
        <f>ROUND(G453*H453,P4)</f>
        <v>0</v>
      </c>
      <c r="L453" s="31">
        <v>0</v>
      </c>
      <c r="M453" s="24">
        <f>ROUND(G453*L453,P4)</f>
        <v>0</v>
      </c>
      <c r="N453" s="25" t="s">
        <v>185</v>
      </c>
      <c r="O453" s="32">
        <f>M453*AA453</f>
        <v>0</v>
      </c>
      <c r="P453" s="1">
        <v>3</v>
      </c>
      <c r="AA453" s="1">
        <f>IF(P453=1,$O$3,IF(P453=2,$O$4,$O$5))</f>
        <v>0</v>
      </c>
    </row>
    <row r="454" ht="25.5">
      <c r="A454" s="1" t="s">
        <v>171</v>
      </c>
      <c r="E454" s="27" t="s">
        <v>4039</v>
      </c>
    </row>
    <row r="455">
      <c r="A455" s="1" t="s">
        <v>172</v>
      </c>
    </row>
    <row r="456">
      <c r="A456" s="1" t="s">
        <v>173</v>
      </c>
      <c r="E456" s="27" t="s">
        <v>167</v>
      </c>
    </row>
    <row r="457">
      <c r="A457" s="1" t="s">
        <v>162</v>
      </c>
      <c r="C457" s="22" t="s">
        <v>3260</v>
      </c>
      <c r="E457" s="23" t="s">
        <v>500</v>
      </c>
      <c r="L457" s="24">
        <f>SUMIFS(L458:L465,A458:A465,"P")</f>
        <v>0</v>
      </c>
      <c r="M457" s="24">
        <f>SUMIFS(M458:M465,A458:A465,"P")</f>
        <v>0</v>
      </c>
      <c r="N457" s="25"/>
    </row>
    <row r="458" ht="25.5">
      <c r="A458" s="1" t="s">
        <v>165</v>
      </c>
      <c r="B458" s="1">
        <v>106</v>
      </c>
      <c r="C458" s="26" t="s">
        <v>501</v>
      </c>
      <c r="D458" t="s">
        <v>167</v>
      </c>
      <c r="E458" s="27" t="s">
        <v>502</v>
      </c>
      <c r="F458" s="28" t="s">
        <v>432</v>
      </c>
      <c r="G458" s="29">
        <v>1623.2</v>
      </c>
      <c r="H458" s="28">
        <v>0</v>
      </c>
      <c r="I458" s="30">
        <f>ROUND(G458*H458,P4)</f>
        <v>0</v>
      </c>
      <c r="L458" s="31">
        <v>0</v>
      </c>
      <c r="M458" s="24">
        <f>ROUND(G458*L458,P4)</f>
        <v>0</v>
      </c>
      <c r="N458" s="25" t="s">
        <v>185</v>
      </c>
      <c r="O458" s="32">
        <f>M458*AA458</f>
        <v>0</v>
      </c>
      <c r="P458" s="1">
        <v>3</v>
      </c>
      <c r="AA458" s="1">
        <f>IF(P458=1,$O$3,IF(P458=2,$O$4,$O$5))</f>
        <v>0</v>
      </c>
    </row>
    <row r="459" ht="25.5">
      <c r="A459" s="1" t="s">
        <v>171</v>
      </c>
      <c r="E459" s="27" t="s">
        <v>502</v>
      </c>
    </row>
    <row r="460">
      <c r="A460" s="1" t="s">
        <v>172</v>
      </c>
    </row>
    <row r="461">
      <c r="A461" s="1" t="s">
        <v>173</v>
      </c>
      <c r="E461" s="27" t="s">
        <v>167</v>
      </c>
    </row>
    <row r="462" ht="38.25">
      <c r="A462" s="1" t="s">
        <v>165</v>
      </c>
      <c r="B462" s="1">
        <v>107</v>
      </c>
      <c r="C462" s="26" t="s">
        <v>3261</v>
      </c>
      <c r="D462" t="s">
        <v>167</v>
      </c>
      <c r="E462" s="27" t="s">
        <v>3262</v>
      </c>
      <c r="F462" s="28" t="s">
        <v>432</v>
      </c>
      <c r="G462" s="29">
        <v>126.31100000000001</v>
      </c>
      <c r="H462" s="28">
        <v>0</v>
      </c>
      <c r="I462" s="30">
        <f>ROUND(G462*H462,P4)</f>
        <v>0</v>
      </c>
      <c r="L462" s="31">
        <v>0</v>
      </c>
      <c r="M462" s="24">
        <f>ROUND(G462*L462,P4)</f>
        <v>0</v>
      </c>
      <c r="N462" s="25" t="s">
        <v>185</v>
      </c>
      <c r="O462" s="32">
        <f>M462*AA462</f>
        <v>0</v>
      </c>
      <c r="P462" s="1">
        <v>3</v>
      </c>
      <c r="AA462" s="1">
        <f>IF(P462=1,$O$3,IF(P462=2,$O$4,$O$5))</f>
        <v>0</v>
      </c>
    </row>
    <row r="463" ht="38.25">
      <c r="A463" s="1" t="s">
        <v>171</v>
      </c>
      <c r="E463" s="27" t="s">
        <v>3263</v>
      </c>
    </row>
    <row r="464">
      <c r="A464" s="1" t="s">
        <v>172</v>
      </c>
    </row>
    <row r="465">
      <c r="A465" s="1" t="s">
        <v>173</v>
      </c>
      <c r="E465" s="27" t="s">
        <v>167</v>
      </c>
    </row>
  </sheetData>
  <sheetProtection sheet="1" objects="1" scenarios="1" spinCount="100000" saltValue="WFYsRf2I5kcza4VJPvyT/dbwNFJ9G/+fuFYaDsmTDhFX+jT9Rl5AH9Xn7eA0Bm9zhthAiCU481vr/jUBN7MT3A==" hashValue="NpOxvbZd9epj1IDpbBY/5gaqFMHHiWfnSF/dTRd3rSMqtUS1ge1cnV2a7UEs3qwktZBappaejJNlTUVn2Rvi3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110</v>
      </c>
      <c r="M3" s="20">
        <f>Rekapitulace!C59</f>
        <v>0</v>
      </c>
      <c r="N3" s="6" t="s">
        <v>3</v>
      </c>
      <c r="O3">
        <v>0</v>
      </c>
      <c r="P3">
        <v>2</v>
      </c>
    </row>
    <row r="4" ht="34.01575" customHeight="1">
      <c r="A4" s="16" t="s">
        <v>143</v>
      </c>
      <c r="B4" s="17" t="s">
        <v>144</v>
      </c>
      <c r="C4" s="18" t="s">
        <v>110</v>
      </c>
      <c r="D4" s="1"/>
      <c r="E4" s="17" t="s">
        <v>111</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COUNTIFS(L8:L202,"=0",A8:A202,"P")+COUNTIFS(L8:L202,"",A8:A202,"P")+SUM(Q8:Q202)</f>
        <v>0</v>
      </c>
    </row>
    <row r="8">
      <c r="A8" s="1" t="s">
        <v>160</v>
      </c>
      <c r="C8" s="22" t="s">
        <v>4327</v>
      </c>
      <c r="E8" s="23" t="s">
        <v>125</v>
      </c>
      <c r="L8" s="24">
        <f>L9+L82+L87+L92+L193</f>
        <v>0</v>
      </c>
      <c r="M8" s="24">
        <f>M9+M82+M87+M92+M193</f>
        <v>0</v>
      </c>
      <c r="N8" s="25"/>
    </row>
    <row r="9">
      <c r="A9" s="1" t="s">
        <v>162</v>
      </c>
      <c r="C9" s="22" t="s">
        <v>394</v>
      </c>
      <c r="E9" s="23" t="s">
        <v>421</v>
      </c>
      <c r="L9" s="24">
        <f>SUMIFS(L10:L81,A10:A81,"P")</f>
        <v>0</v>
      </c>
      <c r="M9" s="24">
        <f>SUMIFS(M10:M81,A10:A81,"P")</f>
        <v>0</v>
      </c>
      <c r="N9" s="25"/>
    </row>
    <row r="10">
      <c r="A10" s="1" t="s">
        <v>165</v>
      </c>
      <c r="B10" s="1">
        <v>18</v>
      </c>
      <c r="C10" s="26" t="s">
        <v>4328</v>
      </c>
      <c r="D10" t="s">
        <v>167</v>
      </c>
      <c r="E10" s="27" t="s">
        <v>4329</v>
      </c>
      <c r="F10" s="28" t="s">
        <v>331</v>
      </c>
      <c r="G10" s="29">
        <v>1.288</v>
      </c>
      <c r="H10" s="28">
        <v>0</v>
      </c>
      <c r="I10" s="30">
        <f>ROUND(G10*H10,P4)</f>
        <v>0</v>
      </c>
      <c r="L10" s="31">
        <v>0</v>
      </c>
      <c r="M10" s="24">
        <f>ROUND(G10*L10,P4)</f>
        <v>0</v>
      </c>
      <c r="N10" s="25" t="s">
        <v>185</v>
      </c>
      <c r="O10" s="32">
        <f>M10*AA10</f>
        <v>0</v>
      </c>
      <c r="P10" s="1">
        <v>3</v>
      </c>
      <c r="AA10" s="1">
        <f>IF(P10=1,$O$3,IF(P10=2,$O$4,$O$5))</f>
        <v>0</v>
      </c>
    </row>
    <row r="11">
      <c r="A11" s="1" t="s">
        <v>171</v>
      </c>
      <c r="E11" s="27" t="s">
        <v>4329</v>
      </c>
    </row>
    <row r="12" ht="38.25">
      <c r="A12" s="1" t="s">
        <v>172</v>
      </c>
      <c r="E12" s="33" t="s">
        <v>4330</v>
      </c>
    </row>
    <row r="13">
      <c r="A13" s="1" t="s">
        <v>173</v>
      </c>
      <c r="E13" s="27" t="s">
        <v>167</v>
      </c>
    </row>
    <row r="14">
      <c r="A14" s="1" t="s">
        <v>165</v>
      </c>
      <c r="B14" s="1">
        <v>16</v>
      </c>
      <c r="C14" s="26" t="s">
        <v>4331</v>
      </c>
      <c r="D14" t="s">
        <v>167</v>
      </c>
      <c r="E14" s="27" t="s">
        <v>4332</v>
      </c>
      <c r="F14" s="28" t="s">
        <v>424</v>
      </c>
      <c r="G14" s="29">
        <v>10.300000000000001</v>
      </c>
      <c r="H14" s="28">
        <v>0</v>
      </c>
      <c r="I14" s="30">
        <f>ROUND(G14*H14,P4)</f>
        <v>0</v>
      </c>
      <c r="L14" s="31">
        <v>0</v>
      </c>
      <c r="M14" s="24">
        <f>ROUND(G14*L14,P4)</f>
        <v>0</v>
      </c>
      <c r="N14" s="25" t="s">
        <v>170</v>
      </c>
      <c r="O14" s="32">
        <f>M14*AA14</f>
        <v>0</v>
      </c>
      <c r="P14" s="1">
        <v>3</v>
      </c>
      <c r="AA14" s="1">
        <f>IF(P14=1,$O$3,IF(P14=2,$O$4,$O$5))</f>
        <v>0</v>
      </c>
    </row>
    <row r="15">
      <c r="A15" s="1" t="s">
        <v>171</v>
      </c>
      <c r="E15" s="27" t="s">
        <v>4332</v>
      </c>
    </row>
    <row r="16" ht="25.5">
      <c r="A16" s="1" t="s">
        <v>172</v>
      </c>
      <c r="E16" s="33" t="s">
        <v>4333</v>
      </c>
    </row>
    <row r="17">
      <c r="A17" s="1" t="s">
        <v>173</v>
      </c>
      <c r="E17" s="27" t="s">
        <v>167</v>
      </c>
    </row>
    <row r="18">
      <c r="A18" s="1" t="s">
        <v>165</v>
      </c>
      <c r="B18" s="1">
        <v>1</v>
      </c>
      <c r="C18" s="26" t="s">
        <v>4093</v>
      </c>
      <c r="D18" t="s">
        <v>167</v>
      </c>
      <c r="E18" s="27" t="s">
        <v>4094</v>
      </c>
      <c r="F18" s="28" t="s">
        <v>424</v>
      </c>
      <c r="G18" s="29">
        <v>9.1999999999999993</v>
      </c>
      <c r="H18" s="28">
        <v>0</v>
      </c>
      <c r="I18" s="30">
        <f>ROUND(G18*H18,P4)</f>
        <v>0</v>
      </c>
      <c r="L18" s="31">
        <v>0</v>
      </c>
      <c r="M18" s="24">
        <f>ROUND(G18*L18,P4)</f>
        <v>0</v>
      </c>
      <c r="N18" s="25" t="s">
        <v>185</v>
      </c>
      <c r="O18" s="32">
        <f>M18*AA18</f>
        <v>0</v>
      </c>
      <c r="P18" s="1">
        <v>3</v>
      </c>
      <c r="AA18" s="1">
        <f>IF(P18=1,$O$3,IF(P18=2,$O$4,$O$5))</f>
        <v>0</v>
      </c>
    </row>
    <row r="19">
      <c r="A19" s="1" t="s">
        <v>171</v>
      </c>
      <c r="E19" s="27" t="s">
        <v>4094</v>
      </c>
    </row>
    <row r="20" ht="38.25">
      <c r="A20" s="1" t="s">
        <v>172</v>
      </c>
      <c r="E20" s="33" t="s">
        <v>4334</v>
      </c>
    </row>
    <row r="21">
      <c r="A21" s="1" t="s">
        <v>173</v>
      </c>
      <c r="E21" s="27" t="s">
        <v>167</v>
      </c>
    </row>
    <row r="22">
      <c r="A22" s="1" t="s">
        <v>165</v>
      </c>
      <c r="B22" s="1">
        <v>2</v>
      </c>
      <c r="C22" s="26" t="s">
        <v>4095</v>
      </c>
      <c r="D22" t="s">
        <v>167</v>
      </c>
      <c r="E22" s="27" t="s">
        <v>4096</v>
      </c>
      <c r="F22" s="28" t="s">
        <v>424</v>
      </c>
      <c r="G22" s="29">
        <v>4.5999999999999996</v>
      </c>
      <c r="H22" s="28">
        <v>0</v>
      </c>
      <c r="I22" s="30">
        <f>ROUND(G22*H22,P4)</f>
        <v>0</v>
      </c>
      <c r="L22" s="31">
        <v>0</v>
      </c>
      <c r="M22" s="24">
        <f>ROUND(G22*L22,P4)</f>
        <v>0</v>
      </c>
      <c r="N22" s="25" t="s">
        <v>185</v>
      </c>
      <c r="O22" s="32">
        <f>M22*AA22</f>
        <v>0</v>
      </c>
      <c r="P22" s="1">
        <v>3</v>
      </c>
      <c r="AA22" s="1">
        <f>IF(P22=1,$O$3,IF(P22=2,$O$4,$O$5))</f>
        <v>0</v>
      </c>
    </row>
    <row r="23">
      <c r="A23" s="1" t="s">
        <v>171</v>
      </c>
      <c r="E23" s="27" t="s">
        <v>4096</v>
      </c>
    </row>
    <row r="24" ht="25.5">
      <c r="A24" s="1" t="s">
        <v>172</v>
      </c>
      <c r="E24" s="33" t="s">
        <v>4335</v>
      </c>
    </row>
    <row r="25">
      <c r="A25" s="1" t="s">
        <v>173</v>
      </c>
      <c r="E25" s="27" t="s">
        <v>167</v>
      </c>
    </row>
    <row r="26">
      <c r="A26" s="1" t="s">
        <v>165</v>
      </c>
      <c r="B26" s="1">
        <v>3</v>
      </c>
      <c r="C26" s="26" t="s">
        <v>1658</v>
      </c>
      <c r="D26" t="s">
        <v>167</v>
      </c>
      <c r="E26" s="27" t="s">
        <v>1659</v>
      </c>
      <c r="F26" s="28" t="s">
        <v>424</v>
      </c>
      <c r="G26" s="29">
        <v>172.80000000000001</v>
      </c>
      <c r="H26" s="28">
        <v>0</v>
      </c>
      <c r="I26" s="30">
        <f>ROUND(G26*H26,P4)</f>
        <v>0</v>
      </c>
      <c r="L26" s="31">
        <v>0</v>
      </c>
      <c r="M26" s="24">
        <f>ROUND(G26*L26,P4)</f>
        <v>0</v>
      </c>
      <c r="N26" s="25" t="s">
        <v>185</v>
      </c>
      <c r="O26" s="32">
        <f>M26*AA26</f>
        <v>0</v>
      </c>
      <c r="P26" s="1">
        <v>3</v>
      </c>
      <c r="AA26" s="1">
        <f>IF(P26=1,$O$3,IF(P26=2,$O$4,$O$5))</f>
        <v>0</v>
      </c>
    </row>
    <row r="27">
      <c r="A27" s="1" t="s">
        <v>171</v>
      </c>
      <c r="E27" s="27" t="s">
        <v>1659</v>
      </c>
    </row>
    <row r="28" ht="38.25">
      <c r="A28" s="1" t="s">
        <v>172</v>
      </c>
      <c r="E28" s="33" t="s">
        <v>4336</v>
      </c>
    </row>
    <row r="29">
      <c r="A29" s="1" t="s">
        <v>173</v>
      </c>
      <c r="E29" s="27" t="s">
        <v>167</v>
      </c>
    </row>
    <row r="30">
      <c r="A30" s="1" t="s">
        <v>165</v>
      </c>
      <c r="B30" s="1">
        <v>4</v>
      </c>
      <c r="C30" s="26" t="s">
        <v>3107</v>
      </c>
      <c r="D30" t="s">
        <v>167</v>
      </c>
      <c r="E30" s="27" t="s">
        <v>3108</v>
      </c>
      <c r="F30" s="28" t="s">
        <v>424</v>
      </c>
      <c r="G30" s="29">
        <v>86.400000000000006</v>
      </c>
      <c r="H30" s="28">
        <v>0</v>
      </c>
      <c r="I30" s="30">
        <f>ROUND(G30*H30,P4)</f>
        <v>0</v>
      </c>
      <c r="L30" s="31">
        <v>0</v>
      </c>
      <c r="M30" s="24">
        <f>ROUND(G30*L30,P4)</f>
        <v>0</v>
      </c>
      <c r="N30" s="25" t="s">
        <v>185</v>
      </c>
      <c r="O30" s="32">
        <f>M30*AA30</f>
        <v>0</v>
      </c>
      <c r="P30" s="1">
        <v>3</v>
      </c>
      <c r="AA30" s="1">
        <f>IF(P30=1,$O$3,IF(P30=2,$O$4,$O$5))</f>
        <v>0</v>
      </c>
    </row>
    <row r="31">
      <c r="A31" s="1" t="s">
        <v>171</v>
      </c>
      <c r="E31" s="27" t="s">
        <v>3108</v>
      </c>
    </row>
    <row r="32" ht="25.5">
      <c r="A32" s="1" t="s">
        <v>172</v>
      </c>
      <c r="E32" s="33" t="s">
        <v>4337</v>
      </c>
    </row>
    <row r="33">
      <c r="A33" s="1" t="s">
        <v>173</v>
      </c>
      <c r="E33" s="27" t="s">
        <v>167</v>
      </c>
    </row>
    <row r="34">
      <c r="A34" s="1" t="s">
        <v>165</v>
      </c>
      <c r="B34" s="1">
        <v>5</v>
      </c>
      <c r="C34" s="26" t="s">
        <v>4338</v>
      </c>
      <c r="D34" t="s">
        <v>167</v>
      </c>
      <c r="E34" s="27" t="s">
        <v>4339</v>
      </c>
      <c r="F34" s="28" t="s">
        <v>192</v>
      </c>
      <c r="G34" s="29">
        <v>15</v>
      </c>
      <c r="H34" s="28">
        <v>0</v>
      </c>
      <c r="I34" s="30">
        <f>ROUND(G34*H34,P4)</f>
        <v>0</v>
      </c>
      <c r="L34" s="31">
        <v>0</v>
      </c>
      <c r="M34" s="24">
        <f>ROUND(G34*L34,P4)</f>
        <v>0</v>
      </c>
      <c r="N34" s="25" t="s">
        <v>185</v>
      </c>
      <c r="O34" s="32">
        <f>M34*AA34</f>
        <v>0</v>
      </c>
      <c r="P34" s="1">
        <v>3</v>
      </c>
      <c r="AA34" s="1">
        <f>IF(P34=1,$O$3,IF(P34=2,$O$4,$O$5))</f>
        <v>0</v>
      </c>
    </row>
    <row r="35">
      <c r="A35" s="1" t="s">
        <v>171</v>
      </c>
      <c r="E35" s="27" t="s">
        <v>4339</v>
      </c>
    </row>
    <row r="36" ht="38.25">
      <c r="A36" s="1" t="s">
        <v>172</v>
      </c>
      <c r="E36" s="33" t="s">
        <v>4340</v>
      </c>
    </row>
    <row r="37">
      <c r="A37" s="1" t="s">
        <v>173</v>
      </c>
      <c r="E37" s="27" t="s">
        <v>167</v>
      </c>
    </row>
    <row r="38">
      <c r="A38" s="1" t="s">
        <v>165</v>
      </c>
      <c r="B38" s="1">
        <v>7</v>
      </c>
      <c r="C38" s="26" t="s">
        <v>4200</v>
      </c>
      <c r="D38" t="s">
        <v>167</v>
      </c>
      <c r="E38" s="27" t="s">
        <v>4341</v>
      </c>
      <c r="F38" s="28" t="s">
        <v>447</v>
      </c>
      <c r="G38" s="29">
        <v>112</v>
      </c>
      <c r="H38" s="28">
        <v>0</v>
      </c>
      <c r="I38" s="30">
        <f>ROUND(G38*H38,P4)</f>
        <v>0</v>
      </c>
      <c r="L38" s="31">
        <v>0</v>
      </c>
      <c r="M38" s="24">
        <f>ROUND(G38*L38,P4)</f>
        <v>0</v>
      </c>
      <c r="N38" s="25" t="s">
        <v>185</v>
      </c>
      <c r="O38" s="32">
        <f>M38*AA38</f>
        <v>0</v>
      </c>
      <c r="P38" s="1">
        <v>3</v>
      </c>
      <c r="AA38" s="1">
        <f>IF(P38=1,$O$3,IF(P38=2,$O$4,$O$5))</f>
        <v>0</v>
      </c>
    </row>
    <row r="39">
      <c r="A39" s="1" t="s">
        <v>171</v>
      </c>
      <c r="E39" s="27" t="s">
        <v>4341</v>
      </c>
    </row>
    <row r="40" ht="38.25">
      <c r="A40" s="1" t="s">
        <v>172</v>
      </c>
      <c r="E40" s="33" t="s">
        <v>4342</v>
      </c>
    </row>
    <row r="41">
      <c r="A41" s="1" t="s">
        <v>173</v>
      </c>
      <c r="E41" s="27" t="s">
        <v>167</v>
      </c>
    </row>
    <row r="42">
      <c r="A42" s="1" t="s">
        <v>165</v>
      </c>
      <c r="B42" s="1">
        <v>8</v>
      </c>
      <c r="C42" s="26" t="s">
        <v>4203</v>
      </c>
      <c r="D42" t="s">
        <v>167</v>
      </c>
      <c r="E42" s="27" t="s">
        <v>4343</v>
      </c>
      <c r="F42" s="28" t="s">
        <v>447</v>
      </c>
      <c r="G42" s="29">
        <v>112</v>
      </c>
      <c r="H42" s="28">
        <v>0</v>
      </c>
      <c r="I42" s="30">
        <f>ROUND(G42*H42,P4)</f>
        <v>0</v>
      </c>
      <c r="L42" s="31">
        <v>0</v>
      </c>
      <c r="M42" s="24">
        <f>ROUND(G42*L42,P4)</f>
        <v>0</v>
      </c>
      <c r="N42" s="25" t="s">
        <v>185</v>
      </c>
      <c r="O42" s="32">
        <f>M42*AA42</f>
        <v>0</v>
      </c>
      <c r="P42" s="1">
        <v>3</v>
      </c>
      <c r="AA42" s="1">
        <f>IF(P42=1,$O$3,IF(P42=2,$O$4,$O$5))</f>
        <v>0</v>
      </c>
    </row>
    <row r="43">
      <c r="A43" s="1" t="s">
        <v>171</v>
      </c>
      <c r="E43" s="27" t="s">
        <v>4343</v>
      </c>
    </row>
    <row r="44" ht="25.5">
      <c r="A44" s="1" t="s">
        <v>172</v>
      </c>
      <c r="E44" s="33" t="s">
        <v>4344</v>
      </c>
    </row>
    <row r="45">
      <c r="A45" s="1" t="s">
        <v>173</v>
      </c>
      <c r="E45" s="27" t="s">
        <v>167</v>
      </c>
    </row>
    <row r="46">
      <c r="A46" s="1" t="s">
        <v>165</v>
      </c>
      <c r="B46" s="1">
        <v>9</v>
      </c>
      <c r="C46" s="26" t="s">
        <v>4205</v>
      </c>
      <c r="D46" t="s">
        <v>167</v>
      </c>
      <c r="E46" s="27" t="s">
        <v>4206</v>
      </c>
      <c r="F46" s="28" t="s">
        <v>424</v>
      </c>
      <c r="G46" s="29">
        <v>182</v>
      </c>
      <c r="H46" s="28">
        <v>0</v>
      </c>
      <c r="I46" s="30">
        <f>ROUND(G46*H46,P4)</f>
        <v>0</v>
      </c>
      <c r="L46" s="31">
        <v>0</v>
      </c>
      <c r="M46" s="24">
        <f>ROUND(G46*L46,P4)</f>
        <v>0</v>
      </c>
      <c r="N46" s="25" t="s">
        <v>185</v>
      </c>
      <c r="O46" s="32">
        <f>M46*AA46</f>
        <v>0</v>
      </c>
      <c r="P46" s="1">
        <v>3</v>
      </c>
      <c r="AA46" s="1">
        <f>IF(P46=1,$O$3,IF(P46=2,$O$4,$O$5))</f>
        <v>0</v>
      </c>
    </row>
    <row r="47">
      <c r="A47" s="1" t="s">
        <v>171</v>
      </c>
      <c r="E47" s="27" t="s">
        <v>4206</v>
      </c>
    </row>
    <row r="48" ht="25.5">
      <c r="A48" s="1" t="s">
        <v>172</v>
      </c>
      <c r="E48" s="33" t="s">
        <v>4345</v>
      </c>
    </row>
    <row r="49">
      <c r="A49" s="1" t="s">
        <v>173</v>
      </c>
      <c r="E49" s="27" t="s">
        <v>167</v>
      </c>
    </row>
    <row r="50">
      <c r="A50" s="1" t="s">
        <v>165</v>
      </c>
      <c r="B50" s="1">
        <v>10</v>
      </c>
      <c r="C50" s="26" t="s">
        <v>1666</v>
      </c>
      <c r="D50" t="s">
        <v>167</v>
      </c>
      <c r="E50" s="27" t="s">
        <v>1667</v>
      </c>
      <c r="F50" s="28" t="s">
        <v>424</v>
      </c>
      <c r="G50" s="29">
        <v>62.799999999999997</v>
      </c>
      <c r="H50" s="28">
        <v>0</v>
      </c>
      <c r="I50" s="30">
        <f>ROUND(G50*H50,P4)</f>
        <v>0</v>
      </c>
      <c r="L50" s="31">
        <v>0</v>
      </c>
      <c r="M50" s="24">
        <f>ROUND(G50*L50,P4)</f>
        <v>0</v>
      </c>
      <c r="N50" s="25" t="s">
        <v>185</v>
      </c>
      <c r="O50" s="32">
        <f>M50*AA50</f>
        <v>0</v>
      </c>
      <c r="P50" s="1">
        <v>3</v>
      </c>
      <c r="AA50" s="1">
        <f>IF(P50=1,$O$3,IF(P50=2,$O$4,$O$5))</f>
        <v>0</v>
      </c>
    </row>
    <row r="51">
      <c r="A51" s="1" t="s">
        <v>171</v>
      </c>
      <c r="E51" s="27" t="s">
        <v>1667</v>
      </c>
    </row>
    <row r="52" ht="38.25">
      <c r="A52" s="1" t="s">
        <v>172</v>
      </c>
      <c r="E52" s="33" t="s">
        <v>4346</v>
      </c>
    </row>
    <row r="53">
      <c r="A53" s="1" t="s">
        <v>173</v>
      </c>
      <c r="E53" s="27" t="s">
        <v>167</v>
      </c>
    </row>
    <row r="54" ht="25.5">
      <c r="A54" s="1" t="s">
        <v>165</v>
      </c>
      <c r="B54" s="1">
        <v>11</v>
      </c>
      <c r="C54" s="26" t="s">
        <v>4347</v>
      </c>
      <c r="D54" t="s">
        <v>167</v>
      </c>
      <c r="E54" s="27" t="s">
        <v>4348</v>
      </c>
      <c r="F54" s="28" t="s">
        <v>424</v>
      </c>
      <c r="G54" s="29">
        <v>251.19999999999999</v>
      </c>
      <c r="H54" s="28">
        <v>0</v>
      </c>
      <c r="I54" s="30">
        <f>ROUND(G54*H54,P4)</f>
        <v>0</v>
      </c>
      <c r="L54" s="31">
        <v>0</v>
      </c>
      <c r="M54" s="24">
        <f>ROUND(G54*L54,P4)</f>
        <v>0</v>
      </c>
      <c r="N54" s="25" t="s">
        <v>185</v>
      </c>
      <c r="O54" s="32">
        <f>M54*AA54</f>
        <v>0</v>
      </c>
      <c r="P54" s="1">
        <v>3</v>
      </c>
      <c r="AA54" s="1">
        <f>IF(P54=1,$O$3,IF(P54=2,$O$4,$O$5))</f>
        <v>0</v>
      </c>
    </row>
    <row r="55" ht="25.5">
      <c r="A55" s="1" t="s">
        <v>171</v>
      </c>
      <c r="E55" s="27" t="s">
        <v>4348</v>
      </c>
    </row>
    <row r="56" ht="25.5">
      <c r="A56" s="1" t="s">
        <v>172</v>
      </c>
      <c r="E56" s="33" t="s">
        <v>4349</v>
      </c>
    </row>
    <row r="57">
      <c r="A57" s="1" t="s">
        <v>173</v>
      </c>
      <c r="E57" s="27" t="s">
        <v>167</v>
      </c>
    </row>
    <row r="58" ht="25.5">
      <c r="A58" s="1" t="s">
        <v>165</v>
      </c>
      <c r="B58" s="1">
        <v>12</v>
      </c>
      <c r="C58" s="26" t="s">
        <v>3972</v>
      </c>
      <c r="D58" t="s">
        <v>3973</v>
      </c>
      <c r="E58" s="27" t="s">
        <v>3974</v>
      </c>
      <c r="F58" s="28" t="s">
        <v>432</v>
      </c>
      <c r="G58" s="29">
        <v>106.76000000000001</v>
      </c>
      <c r="H58" s="28">
        <v>0</v>
      </c>
      <c r="I58" s="30">
        <f>ROUND(G58*H58,P4)</f>
        <v>0</v>
      </c>
      <c r="L58" s="31">
        <v>0</v>
      </c>
      <c r="M58" s="24">
        <f>ROUND(G58*L58,P4)</f>
        <v>0</v>
      </c>
      <c r="N58" s="25" t="s">
        <v>185</v>
      </c>
      <c r="O58" s="32">
        <f>M58*AA58</f>
        <v>0</v>
      </c>
      <c r="P58" s="1">
        <v>3</v>
      </c>
      <c r="AA58" s="1">
        <f>IF(P58=1,$O$3,IF(P58=2,$O$4,$O$5))</f>
        <v>0</v>
      </c>
    </row>
    <row r="59" ht="25.5">
      <c r="A59" s="1" t="s">
        <v>171</v>
      </c>
      <c r="E59" s="27" t="s">
        <v>3975</v>
      </c>
    </row>
    <row r="60" ht="25.5">
      <c r="A60" s="1" t="s">
        <v>172</v>
      </c>
      <c r="E60" s="33" t="s">
        <v>4350</v>
      </c>
    </row>
    <row r="61">
      <c r="A61" s="1" t="s">
        <v>173</v>
      </c>
      <c r="E61" s="27" t="s">
        <v>167</v>
      </c>
    </row>
    <row r="62" ht="25.5">
      <c r="A62" s="1" t="s">
        <v>165</v>
      </c>
      <c r="B62" s="1">
        <v>13</v>
      </c>
      <c r="C62" s="26" t="s">
        <v>2333</v>
      </c>
      <c r="D62" t="s">
        <v>167</v>
      </c>
      <c r="E62" s="27" t="s">
        <v>2334</v>
      </c>
      <c r="F62" s="28" t="s">
        <v>424</v>
      </c>
      <c r="G62" s="29">
        <v>62.799999999999997</v>
      </c>
      <c r="H62" s="28">
        <v>0</v>
      </c>
      <c r="I62" s="30">
        <f>ROUND(G62*H62,P4)</f>
        <v>0</v>
      </c>
      <c r="L62" s="31">
        <v>0</v>
      </c>
      <c r="M62" s="24">
        <f>ROUND(G62*L62,P4)</f>
        <v>0</v>
      </c>
      <c r="N62" s="25" t="s">
        <v>185</v>
      </c>
      <c r="O62" s="32">
        <f>M62*AA62</f>
        <v>0</v>
      </c>
      <c r="P62" s="1">
        <v>3</v>
      </c>
      <c r="AA62" s="1">
        <f>IF(P62=1,$O$3,IF(P62=2,$O$4,$O$5))</f>
        <v>0</v>
      </c>
    </row>
    <row r="63" ht="25.5">
      <c r="A63" s="1" t="s">
        <v>171</v>
      </c>
      <c r="E63" s="27" t="s">
        <v>2334</v>
      </c>
    </row>
    <row r="64">
      <c r="A64" s="1" t="s">
        <v>172</v>
      </c>
    </row>
    <row r="65">
      <c r="A65" s="1" t="s">
        <v>173</v>
      </c>
      <c r="E65" s="27" t="s">
        <v>167</v>
      </c>
    </row>
    <row r="66" ht="25.5">
      <c r="A66" s="1" t="s">
        <v>165</v>
      </c>
      <c r="B66" s="1">
        <v>14</v>
      </c>
      <c r="C66" s="26" t="s">
        <v>425</v>
      </c>
      <c r="D66" t="s">
        <v>167</v>
      </c>
      <c r="E66" s="27" t="s">
        <v>426</v>
      </c>
      <c r="F66" s="28" t="s">
        <v>424</v>
      </c>
      <c r="G66" s="29">
        <v>119.2</v>
      </c>
      <c r="H66" s="28">
        <v>0</v>
      </c>
      <c r="I66" s="30">
        <f>ROUND(G66*H66,P4)</f>
        <v>0</v>
      </c>
      <c r="L66" s="31">
        <v>0</v>
      </c>
      <c r="M66" s="24">
        <f>ROUND(G66*L66,P4)</f>
        <v>0</v>
      </c>
      <c r="N66" s="25" t="s">
        <v>185</v>
      </c>
      <c r="O66" s="32">
        <f>M66*AA66</f>
        <v>0</v>
      </c>
      <c r="P66" s="1">
        <v>3</v>
      </c>
      <c r="AA66" s="1">
        <f>IF(P66=1,$O$3,IF(P66=2,$O$4,$O$5))</f>
        <v>0</v>
      </c>
    </row>
    <row r="67" ht="25.5">
      <c r="A67" s="1" t="s">
        <v>171</v>
      </c>
      <c r="E67" s="27" t="s">
        <v>426</v>
      </c>
    </row>
    <row r="68" ht="38.25">
      <c r="A68" s="1" t="s">
        <v>172</v>
      </c>
      <c r="E68" s="33" t="s">
        <v>4351</v>
      </c>
    </row>
    <row r="69">
      <c r="A69" s="1" t="s">
        <v>173</v>
      </c>
      <c r="E69" s="27" t="s">
        <v>167</v>
      </c>
    </row>
    <row r="70" ht="25.5">
      <c r="A70" s="1" t="s">
        <v>165</v>
      </c>
      <c r="B70" s="1">
        <v>15</v>
      </c>
      <c r="C70" s="26" t="s">
        <v>4352</v>
      </c>
      <c r="D70" t="s">
        <v>167</v>
      </c>
      <c r="E70" s="27" t="s">
        <v>4353</v>
      </c>
      <c r="F70" s="28" t="s">
        <v>447</v>
      </c>
      <c r="G70" s="29">
        <v>50</v>
      </c>
      <c r="H70" s="28">
        <v>0</v>
      </c>
      <c r="I70" s="30">
        <f>ROUND(G70*H70,P4)</f>
        <v>0</v>
      </c>
      <c r="L70" s="31">
        <v>0</v>
      </c>
      <c r="M70" s="24">
        <f>ROUND(G70*L70,P4)</f>
        <v>0</v>
      </c>
      <c r="N70" s="25" t="s">
        <v>185</v>
      </c>
      <c r="O70" s="32">
        <f>M70*AA70</f>
        <v>0</v>
      </c>
      <c r="P70" s="1">
        <v>3</v>
      </c>
      <c r="AA70" s="1">
        <f>IF(P70=1,$O$3,IF(P70=2,$O$4,$O$5))</f>
        <v>0</v>
      </c>
    </row>
    <row r="71" ht="25.5">
      <c r="A71" s="1" t="s">
        <v>171</v>
      </c>
      <c r="E71" s="27" t="s">
        <v>4353</v>
      </c>
    </row>
    <row r="72" ht="38.25">
      <c r="A72" s="1" t="s">
        <v>172</v>
      </c>
      <c r="E72" s="33" t="s">
        <v>4354</v>
      </c>
    </row>
    <row r="73">
      <c r="A73" s="1" t="s">
        <v>173</v>
      </c>
      <c r="E73" s="27" t="s">
        <v>167</v>
      </c>
    </row>
    <row r="74" ht="25.5">
      <c r="A74" s="1" t="s">
        <v>165</v>
      </c>
      <c r="B74" s="1">
        <v>17</v>
      </c>
      <c r="C74" s="26" t="s">
        <v>4355</v>
      </c>
      <c r="D74" t="s">
        <v>167</v>
      </c>
      <c r="E74" s="27" t="s">
        <v>4356</v>
      </c>
      <c r="F74" s="28" t="s">
        <v>447</v>
      </c>
      <c r="G74" s="29">
        <v>50</v>
      </c>
      <c r="H74" s="28">
        <v>0</v>
      </c>
      <c r="I74" s="30">
        <f>ROUND(G74*H74,P4)</f>
        <v>0</v>
      </c>
      <c r="L74" s="31">
        <v>0</v>
      </c>
      <c r="M74" s="24">
        <f>ROUND(G74*L74,P4)</f>
        <v>0</v>
      </c>
      <c r="N74" s="25" t="s">
        <v>185</v>
      </c>
      <c r="O74" s="32">
        <f>M74*AA74</f>
        <v>0</v>
      </c>
      <c r="P74" s="1">
        <v>3</v>
      </c>
      <c r="AA74" s="1">
        <f>IF(P74=1,$O$3,IF(P74=2,$O$4,$O$5))</f>
        <v>0</v>
      </c>
    </row>
    <row r="75" ht="25.5">
      <c r="A75" s="1" t="s">
        <v>171</v>
      </c>
      <c r="E75" s="27" t="s">
        <v>4356</v>
      </c>
    </row>
    <row r="76" ht="38.25">
      <c r="A76" s="1" t="s">
        <v>172</v>
      </c>
      <c r="E76" s="33" t="s">
        <v>4354</v>
      </c>
    </row>
    <row r="77">
      <c r="A77" s="1" t="s">
        <v>173</v>
      </c>
      <c r="E77" s="27" t="s">
        <v>167</v>
      </c>
    </row>
    <row r="78">
      <c r="A78" s="1" t="s">
        <v>165</v>
      </c>
      <c r="B78" s="1">
        <v>6</v>
      </c>
      <c r="C78" s="26" t="s">
        <v>4357</v>
      </c>
      <c r="D78" t="s">
        <v>167</v>
      </c>
      <c r="E78" s="27" t="s">
        <v>4358</v>
      </c>
      <c r="F78" s="28" t="s">
        <v>192</v>
      </c>
      <c r="G78" s="29">
        <v>15.525</v>
      </c>
      <c r="H78" s="28">
        <v>0</v>
      </c>
      <c r="I78" s="30">
        <f>ROUND(G78*H78,P4)</f>
        <v>0</v>
      </c>
      <c r="L78" s="31">
        <v>0</v>
      </c>
      <c r="M78" s="24">
        <f>ROUND(G78*L78,P4)</f>
        <v>0</v>
      </c>
      <c r="N78" s="25" t="s">
        <v>185</v>
      </c>
      <c r="O78" s="32">
        <f>M78*AA78</f>
        <v>0</v>
      </c>
      <c r="P78" s="1">
        <v>3</v>
      </c>
      <c r="AA78" s="1">
        <f>IF(P78=1,$O$3,IF(P78=2,$O$4,$O$5))</f>
        <v>0</v>
      </c>
    </row>
    <row r="79">
      <c r="A79" s="1" t="s">
        <v>171</v>
      </c>
      <c r="E79" s="27" t="s">
        <v>4358</v>
      </c>
    </row>
    <row r="80" ht="25.5">
      <c r="A80" s="1" t="s">
        <v>172</v>
      </c>
      <c r="E80" s="33" t="s">
        <v>4359</v>
      </c>
    </row>
    <row r="81">
      <c r="A81" s="1" t="s">
        <v>173</v>
      </c>
      <c r="E81" s="27" t="s">
        <v>167</v>
      </c>
    </row>
    <row r="82">
      <c r="A82" s="1" t="s">
        <v>162</v>
      </c>
      <c r="C82" s="22" t="s">
        <v>433</v>
      </c>
      <c r="E82" s="23" t="s">
        <v>434</v>
      </c>
      <c r="L82" s="24">
        <f>SUMIFS(L83:L86,A83:A86,"P")</f>
        <v>0</v>
      </c>
      <c r="M82" s="24">
        <f>SUMIFS(M83:M86,A83:A86,"P")</f>
        <v>0</v>
      </c>
      <c r="N82" s="25"/>
    </row>
    <row r="83" ht="25.5">
      <c r="A83" s="1" t="s">
        <v>165</v>
      </c>
      <c r="B83" s="1">
        <v>19</v>
      </c>
      <c r="C83" s="26" t="s">
        <v>437</v>
      </c>
      <c r="D83" t="s">
        <v>167</v>
      </c>
      <c r="E83" s="27" t="s">
        <v>438</v>
      </c>
      <c r="F83" s="28" t="s">
        <v>424</v>
      </c>
      <c r="G83" s="29">
        <v>49.600000000000001</v>
      </c>
      <c r="H83" s="28">
        <v>0</v>
      </c>
      <c r="I83" s="30">
        <f>ROUND(G83*H83,P4)</f>
        <v>0</v>
      </c>
      <c r="L83" s="31">
        <v>0</v>
      </c>
      <c r="M83" s="24">
        <f>ROUND(G83*L83,P4)</f>
        <v>0</v>
      </c>
      <c r="N83" s="25" t="s">
        <v>185</v>
      </c>
      <c r="O83" s="32">
        <f>M83*AA83</f>
        <v>0</v>
      </c>
      <c r="P83" s="1">
        <v>3</v>
      </c>
      <c r="AA83" s="1">
        <f>IF(P83=1,$O$3,IF(P83=2,$O$4,$O$5))</f>
        <v>0</v>
      </c>
    </row>
    <row r="84" ht="25.5">
      <c r="A84" s="1" t="s">
        <v>171</v>
      </c>
      <c r="E84" s="27" t="s">
        <v>438</v>
      </c>
    </row>
    <row r="85" ht="38.25">
      <c r="A85" s="1" t="s">
        <v>172</v>
      </c>
      <c r="E85" s="33" t="s">
        <v>4360</v>
      </c>
    </row>
    <row r="86">
      <c r="A86" s="1" t="s">
        <v>173</v>
      </c>
      <c r="E86" s="27" t="s">
        <v>167</v>
      </c>
    </row>
    <row r="87">
      <c r="A87" s="1" t="s">
        <v>162</v>
      </c>
      <c r="C87" s="22" t="s">
        <v>443</v>
      </c>
      <c r="E87" s="23" t="s">
        <v>444</v>
      </c>
      <c r="L87" s="24">
        <f>SUMIFS(L88:L91,A88:A91,"P")</f>
        <v>0</v>
      </c>
      <c r="M87" s="24">
        <f>SUMIFS(M88:M91,A88:A91,"P")</f>
        <v>0</v>
      </c>
      <c r="N87" s="25"/>
    </row>
    <row r="88">
      <c r="A88" s="1" t="s">
        <v>165</v>
      </c>
      <c r="B88" s="1">
        <v>20</v>
      </c>
      <c r="C88" s="26" t="s">
        <v>4361</v>
      </c>
      <c r="D88" t="s">
        <v>167</v>
      </c>
      <c r="E88" s="27" t="s">
        <v>4362</v>
      </c>
      <c r="F88" s="28" t="s">
        <v>424</v>
      </c>
      <c r="G88" s="29">
        <v>5</v>
      </c>
      <c r="H88" s="28">
        <v>0</v>
      </c>
      <c r="I88" s="30">
        <f>ROUND(G88*H88,P4)</f>
        <v>0</v>
      </c>
      <c r="L88" s="31">
        <v>0</v>
      </c>
      <c r="M88" s="24">
        <f>ROUND(G88*L88,P4)</f>
        <v>0</v>
      </c>
      <c r="N88" s="25" t="s">
        <v>170</v>
      </c>
      <c r="O88" s="32">
        <f>M88*AA88</f>
        <v>0</v>
      </c>
      <c r="P88" s="1">
        <v>3</v>
      </c>
      <c r="AA88" s="1">
        <f>IF(P88=1,$O$3,IF(P88=2,$O$4,$O$5))</f>
        <v>0</v>
      </c>
    </row>
    <row r="89">
      <c r="A89" s="1" t="s">
        <v>171</v>
      </c>
      <c r="E89" s="27" t="s">
        <v>4362</v>
      </c>
    </row>
    <row r="90">
      <c r="A90" s="1" t="s">
        <v>172</v>
      </c>
    </row>
    <row r="91">
      <c r="A91" s="1" t="s">
        <v>173</v>
      </c>
      <c r="E91" s="27" t="s">
        <v>167</v>
      </c>
    </row>
    <row r="92">
      <c r="A92" s="1" t="s">
        <v>162</v>
      </c>
      <c r="C92" s="22" t="s">
        <v>493</v>
      </c>
      <c r="E92" s="23" t="s">
        <v>494</v>
      </c>
      <c r="L92" s="24">
        <f>SUMIFS(L93:L192,A93:A192,"P")</f>
        <v>0</v>
      </c>
      <c r="M92" s="24">
        <f>SUMIFS(M93:M192,A93:A192,"P")</f>
        <v>0</v>
      </c>
      <c r="N92" s="25"/>
    </row>
    <row r="93">
      <c r="A93" s="1" t="s">
        <v>165</v>
      </c>
      <c r="B93" s="1">
        <v>45</v>
      </c>
      <c r="C93" s="26" t="s">
        <v>4363</v>
      </c>
      <c r="D93" t="s">
        <v>167</v>
      </c>
      <c r="E93" s="27" t="s">
        <v>4364</v>
      </c>
      <c r="F93" s="28" t="s">
        <v>169</v>
      </c>
      <c r="G93" s="29">
        <v>1</v>
      </c>
      <c r="H93" s="28">
        <v>0</v>
      </c>
      <c r="I93" s="30">
        <f>ROUND(G93*H93,P4)</f>
        <v>0</v>
      </c>
      <c r="L93" s="31">
        <v>0</v>
      </c>
      <c r="M93" s="24">
        <f>ROUND(G93*L93,P4)</f>
        <v>0</v>
      </c>
      <c r="N93" s="25" t="s">
        <v>185</v>
      </c>
      <c r="O93" s="32">
        <f>M93*AA93</f>
        <v>0</v>
      </c>
      <c r="P93" s="1">
        <v>3</v>
      </c>
      <c r="AA93" s="1">
        <f>IF(P93=1,$O$3,IF(P93=2,$O$4,$O$5))</f>
        <v>0</v>
      </c>
    </row>
    <row r="94">
      <c r="A94" s="1" t="s">
        <v>171</v>
      </c>
      <c r="E94" s="27" t="s">
        <v>4364</v>
      </c>
    </row>
    <row r="95" ht="25.5">
      <c r="A95" s="1" t="s">
        <v>172</v>
      </c>
      <c r="E95" s="33" t="s">
        <v>4365</v>
      </c>
    </row>
    <row r="96">
      <c r="A96" s="1" t="s">
        <v>173</v>
      </c>
      <c r="E96" s="27" t="s">
        <v>167</v>
      </c>
    </row>
    <row r="97">
      <c r="A97" s="1" t="s">
        <v>165</v>
      </c>
      <c r="B97" s="1">
        <v>23</v>
      </c>
      <c r="C97" s="26" t="s">
        <v>4366</v>
      </c>
      <c r="D97" t="s">
        <v>167</v>
      </c>
      <c r="E97" s="27" t="s">
        <v>4367</v>
      </c>
      <c r="F97" s="28" t="s">
        <v>192</v>
      </c>
      <c r="G97" s="29">
        <v>1</v>
      </c>
      <c r="H97" s="28">
        <v>0</v>
      </c>
      <c r="I97" s="30">
        <f>ROUND(G97*H97,P4)</f>
        <v>0</v>
      </c>
      <c r="L97" s="31">
        <v>0</v>
      </c>
      <c r="M97" s="24">
        <f>ROUND(G97*L97,P4)</f>
        <v>0</v>
      </c>
      <c r="N97" s="25" t="s">
        <v>185</v>
      </c>
      <c r="O97" s="32">
        <f>M97*AA97</f>
        <v>0</v>
      </c>
      <c r="P97" s="1">
        <v>3</v>
      </c>
      <c r="AA97" s="1">
        <f>IF(P97=1,$O$3,IF(P97=2,$O$4,$O$5))</f>
        <v>0</v>
      </c>
    </row>
    <row r="98">
      <c r="A98" s="1" t="s">
        <v>171</v>
      </c>
      <c r="E98" s="27" t="s">
        <v>4367</v>
      </c>
    </row>
    <row r="99">
      <c r="A99" s="1" t="s">
        <v>172</v>
      </c>
    </row>
    <row r="100">
      <c r="A100" s="1" t="s">
        <v>173</v>
      </c>
      <c r="E100" s="27" t="s">
        <v>167</v>
      </c>
    </row>
    <row r="101">
      <c r="A101" s="1" t="s">
        <v>165</v>
      </c>
      <c r="B101" s="1">
        <v>25</v>
      </c>
      <c r="C101" s="26" t="s">
        <v>4368</v>
      </c>
      <c r="D101" t="s">
        <v>167</v>
      </c>
      <c r="E101" s="27" t="s">
        <v>4369</v>
      </c>
      <c r="F101" s="28" t="s">
        <v>192</v>
      </c>
      <c r="G101" s="29">
        <v>155.25</v>
      </c>
      <c r="H101" s="28">
        <v>0</v>
      </c>
      <c r="I101" s="30">
        <f>ROUND(G101*H101,P4)</f>
        <v>0</v>
      </c>
      <c r="L101" s="31">
        <v>0</v>
      </c>
      <c r="M101" s="24">
        <f>ROUND(G101*L101,P4)</f>
        <v>0</v>
      </c>
      <c r="N101" s="25" t="s">
        <v>185</v>
      </c>
      <c r="O101" s="32">
        <f>M101*AA101</f>
        <v>0</v>
      </c>
      <c r="P101" s="1">
        <v>3</v>
      </c>
      <c r="AA101" s="1">
        <f>IF(P101=1,$O$3,IF(P101=2,$O$4,$O$5))</f>
        <v>0</v>
      </c>
    </row>
    <row r="102">
      <c r="A102" s="1" t="s">
        <v>171</v>
      </c>
      <c r="E102" s="27" t="s">
        <v>4369</v>
      </c>
    </row>
    <row r="103" ht="38.25">
      <c r="A103" s="1" t="s">
        <v>172</v>
      </c>
      <c r="E103" s="33" t="s">
        <v>4370</v>
      </c>
    </row>
    <row r="104">
      <c r="A104" s="1" t="s">
        <v>173</v>
      </c>
      <c r="E104" s="27" t="s">
        <v>167</v>
      </c>
    </row>
    <row r="105">
      <c r="A105" s="1" t="s">
        <v>165</v>
      </c>
      <c r="B105" s="1">
        <v>27</v>
      </c>
      <c r="C105" s="26" t="s">
        <v>4371</v>
      </c>
      <c r="D105" t="s">
        <v>167</v>
      </c>
      <c r="E105" s="27" t="s">
        <v>4372</v>
      </c>
      <c r="F105" s="28" t="s">
        <v>192</v>
      </c>
      <c r="G105" s="29">
        <v>15.007999999999999</v>
      </c>
      <c r="H105" s="28">
        <v>0</v>
      </c>
      <c r="I105" s="30">
        <f>ROUND(G105*H105,P4)</f>
        <v>0</v>
      </c>
      <c r="L105" s="31">
        <v>0</v>
      </c>
      <c r="M105" s="24">
        <f>ROUND(G105*L105,P4)</f>
        <v>0</v>
      </c>
      <c r="N105" s="25" t="s">
        <v>185</v>
      </c>
      <c r="O105" s="32">
        <f>M105*AA105</f>
        <v>0</v>
      </c>
      <c r="P105" s="1">
        <v>3</v>
      </c>
      <c r="AA105" s="1">
        <f>IF(P105=1,$O$3,IF(P105=2,$O$4,$O$5))</f>
        <v>0</v>
      </c>
    </row>
    <row r="106">
      <c r="A106" s="1" t="s">
        <v>171</v>
      </c>
      <c r="E106" s="27" t="s">
        <v>4372</v>
      </c>
    </row>
    <row r="107" ht="25.5">
      <c r="A107" s="1" t="s">
        <v>172</v>
      </c>
      <c r="E107" s="33" t="s">
        <v>4373</v>
      </c>
    </row>
    <row r="108">
      <c r="A108" s="1" t="s">
        <v>173</v>
      </c>
      <c r="E108" s="27" t="s">
        <v>167</v>
      </c>
    </row>
    <row r="109">
      <c r="A109" s="1" t="s">
        <v>165</v>
      </c>
      <c r="B109" s="1">
        <v>39</v>
      </c>
      <c r="C109" s="26" t="s">
        <v>4374</v>
      </c>
      <c r="D109" t="s">
        <v>167</v>
      </c>
      <c r="E109" s="27" t="s">
        <v>4375</v>
      </c>
      <c r="F109" s="28" t="s">
        <v>201</v>
      </c>
      <c r="G109" s="29">
        <v>1</v>
      </c>
      <c r="H109" s="28">
        <v>0</v>
      </c>
      <c r="I109" s="30">
        <f>ROUND(G109*H109,P4)</f>
        <v>0</v>
      </c>
      <c r="L109" s="31">
        <v>0</v>
      </c>
      <c r="M109" s="24">
        <f>ROUND(G109*L109,P4)</f>
        <v>0</v>
      </c>
      <c r="N109" s="25" t="s">
        <v>185</v>
      </c>
      <c r="O109" s="32">
        <f>M109*AA109</f>
        <v>0</v>
      </c>
      <c r="P109" s="1">
        <v>3</v>
      </c>
      <c r="AA109" s="1">
        <f>IF(P109=1,$O$3,IF(P109=2,$O$4,$O$5))</f>
        <v>0</v>
      </c>
    </row>
    <row r="110">
      <c r="A110" s="1" t="s">
        <v>171</v>
      </c>
      <c r="E110" s="27" t="s">
        <v>4375</v>
      </c>
    </row>
    <row r="111">
      <c r="A111" s="1" t="s">
        <v>172</v>
      </c>
    </row>
    <row r="112">
      <c r="A112" s="1" t="s">
        <v>173</v>
      </c>
      <c r="E112" s="27" t="s">
        <v>167</v>
      </c>
    </row>
    <row r="113">
      <c r="A113" s="1" t="s">
        <v>165</v>
      </c>
      <c r="B113" s="1">
        <v>30</v>
      </c>
      <c r="C113" s="26" t="s">
        <v>4376</v>
      </c>
      <c r="D113" t="s">
        <v>167</v>
      </c>
      <c r="E113" s="27" t="s">
        <v>4377</v>
      </c>
      <c r="F113" s="28" t="s">
        <v>201</v>
      </c>
      <c r="G113" s="29">
        <v>2</v>
      </c>
      <c r="H113" s="28">
        <v>0</v>
      </c>
      <c r="I113" s="30">
        <f>ROUND(G113*H113,P4)</f>
        <v>0</v>
      </c>
      <c r="L113" s="31">
        <v>0</v>
      </c>
      <c r="M113" s="24">
        <f>ROUND(G113*L113,P4)</f>
        <v>0</v>
      </c>
      <c r="N113" s="25" t="s">
        <v>170</v>
      </c>
      <c r="O113" s="32">
        <f>M113*AA113</f>
        <v>0</v>
      </c>
      <c r="P113" s="1">
        <v>3</v>
      </c>
      <c r="AA113" s="1">
        <f>IF(P113=1,$O$3,IF(P113=2,$O$4,$O$5))</f>
        <v>0</v>
      </c>
    </row>
    <row r="114">
      <c r="A114" s="1" t="s">
        <v>171</v>
      </c>
      <c r="E114" s="27" t="s">
        <v>4377</v>
      </c>
    </row>
    <row r="115">
      <c r="A115" s="1" t="s">
        <v>172</v>
      </c>
    </row>
    <row r="116">
      <c r="A116" s="1" t="s">
        <v>173</v>
      </c>
      <c r="E116" s="27" t="s">
        <v>167</v>
      </c>
    </row>
    <row r="117">
      <c r="A117" s="1" t="s">
        <v>165</v>
      </c>
      <c r="B117" s="1">
        <v>33</v>
      </c>
      <c r="C117" s="26" t="s">
        <v>4378</v>
      </c>
      <c r="D117" t="s">
        <v>167</v>
      </c>
      <c r="E117" s="27" t="s">
        <v>4379</v>
      </c>
      <c r="F117" s="28" t="s">
        <v>201</v>
      </c>
      <c r="G117" s="29">
        <v>2</v>
      </c>
      <c r="H117" s="28">
        <v>0</v>
      </c>
      <c r="I117" s="30">
        <f>ROUND(G117*H117,P4)</f>
        <v>0</v>
      </c>
      <c r="L117" s="31">
        <v>0</v>
      </c>
      <c r="M117" s="24">
        <f>ROUND(G117*L117,P4)</f>
        <v>0</v>
      </c>
      <c r="N117" s="25" t="s">
        <v>170</v>
      </c>
      <c r="O117" s="32">
        <f>M117*AA117</f>
        <v>0</v>
      </c>
      <c r="P117" s="1">
        <v>3</v>
      </c>
      <c r="AA117" s="1">
        <f>IF(P117=1,$O$3,IF(P117=2,$O$4,$O$5))</f>
        <v>0</v>
      </c>
    </row>
    <row r="118">
      <c r="A118" s="1" t="s">
        <v>171</v>
      </c>
      <c r="E118" s="27" t="s">
        <v>4379</v>
      </c>
    </row>
    <row r="119">
      <c r="A119" s="1" t="s">
        <v>172</v>
      </c>
    </row>
    <row r="120">
      <c r="A120" s="1" t="s">
        <v>173</v>
      </c>
      <c r="E120" s="27" t="s">
        <v>167</v>
      </c>
    </row>
    <row r="121">
      <c r="A121" s="1" t="s">
        <v>165</v>
      </c>
      <c r="B121" s="1">
        <v>35</v>
      </c>
      <c r="C121" s="26" t="s">
        <v>4380</v>
      </c>
      <c r="D121" t="s">
        <v>167</v>
      </c>
      <c r="E121" s="27" t="s">
        <v>4381</v>
      </c>
      <c r="F121" s="28" t="s">
        <v>201</v>
      </c>
      <c r="G121" s="29">
        <v>1</v>
      </c>
      <c r="H121" s="28">
        <v>0</v>
      </c>
      <c r="I121" s="30">
        <f>ROUND(G121*H121,P4)</f>
        <v>0</v>
      </c>
      <c r="L121" s="31">
        <v>0</v>
      </c>
      <c r="M121" s="24">
        <f>ROUND(G121*L121,P4)</f>
        <v>0</v>
      </c>
      <c r="N121" s="25" t="s">
        <v>170</v>
      </c>
      <c r="O121" s="32">
        <f>M121*AA121</f>
        <v>0</v>
      </c>
      <c r="P121" s="1">
        <v>3</v>
      </c>
      <c r="AA121" s="1">
        <f>IF(P121=1,$O$3,IF(P121=2,$O$4,$O$5))</f>
        <v>0</v>
      </c>
    </row>
    <row r="122">
      <c r="A122" s="1" t="s">
        <v>171</v>
      </c>
      <c r="E122" s="27" t="s">
        <v>4381</v>
      </c>
    </row>
    <row r="123" ht="25.5">
      <c r="A123" s="1" t="s">
        <v>172</v>
      </c>
      <c r="E123" s="33" t="s">
        <v>4382</v>
      </c>
    </row>
    <row r="124">
      <c r="A124" s="1" t="s">
        <v>173</v>
      </c>
      <c r="E124" s="27" t="s">
        <v>167</v>
      </c>
    </row>
    <row r="125">
      <c r="A125" s="1" t="s">
        <v>165</v>
      </c>
      <c r="B125" s="1">
        <v>36</v>
      </c>
      <c r="C125" s="26" t="s">
        <v>4383</v>
      </c>
      <c r="D125" t="s">
        <v>167</v>
      </c>
      <c r="E125" s="27" t="s">
        <v>4384</v>
      </c>
      <c r="F125" s="28" t="s">
        <v>201</v>
      </c>
      <c r="G125" s="29">
        <v>1</v>
      </c>
      <c r="H125" s="28">
        <v>0</v>
      </c>
      <c r="I125" s="30">
        <f>ROUND(G125*H125,P4)</f>
        <v>0</v>
      </c>
      <c r="L125" s="31">
        <v>0</v>
      </c>
      <c r="M125" s="24">
        <f>ROUND(G125*L125,P4)</f>
        <v>0</v>
      </c>
      <c r="N125" s="25" t="s">
        <v>170</v>
      </c>
      <c r="O125" s="32">
        <f>M125*AA125</f>
        <v>0</v>
      </c>
      <c r="P125" s="1">
        <v>3</v>
      </c>
      <c r="AA125" s="1">
        <f>IF(P125=1,$O$3,IF(P125=2,$O$4,$O$5))</f>
        <v>0</v>
      </c>
    </row>
    <row r="126">
      <c r="A126" s="1" t="s">
        <v>171</v>
      </c>
      <c r="E126" s="27" t="s">
        <v>4384</v>
      </c>
    </row>
    <row r="127" ht="25.5">
      <c r="A127" s="1" t="s">
        <v>172</v>
      </c>
      <c r="E127" s="33" t="s">
        <v>4385</v>
      </c>
    </row>
    <row r="128">
      <c r="A128" s="1" t="s">
        <v>173</v>
      </c>
      <c r="E128" s="27" t="s">
        <v>167</v>
      </c>
    </row>
    <row r="129">
      <c r="A129" s="1" t="s">
        <v>165</v>
      </c>
      <c r="B129" s="1">
        <v>28</v>
      </c>
      <c r="C129" s="26" t="s">
        <v>4386</v>
      </c>
      <c r="D129" t="s">
        <v>167</v>
      </c>
      <c r="E129" s="27" t="s">
        <v>4387</v>
      </c>
      <c r="F129" s="28" t="s">
        <v>201</v>
      </c>
      <c r="G129" s="29">
        <v>2</v>
      </c>
      <c r="H129" s="28">
        <v>0</v>
      </c>
      <c r="I129" s="30">
        <f>ROUND(G129*H129,P4)</f>
        <v>0</v>
      </c>
      <c r="L129" s="31">
        <v>0</v>
      </c>
      <c r="M129" s="24">
        <f>ROUND(G129*L129,P4)</f>
        <v>0</v>
      </c>
      <c r="N129" s="25" t="s">
        <v>185</v>
      </c>
      <c r="O129" s="32">
        <f>M129*AA129</f>
        <v>0</v>
      </c>
      <c r="P129" s="1">
        <v>3</v>
      </c>
      <c r="AA129" s="1">
        <f>IF(P129=1,$O$3,IF(P129=2,$O$4,$O$5))</f>
        <v>0</v>
      </c>
    </row>
    <row r="130">
      <c r="A130" s="1" t="s">
        <v>171</v>
      </c>
      <c r="E130" s="27" t="s">
        <v>4387</v>
      </c>
    </row>
    <row r="131">
      <c r="A131" s="1" t="s">
        <v>172</v>
      </c>
    </row>
    <row r="132">
      <c r="A132" s="1" t="s">
        <v>173</v>
      </c>
      <c r="E132" s="27" t="s">
        <v>167</v>
      </c>
    </row>
    <row r="133">
      <c r="A133" s="1" t="s">
        <v>165</v>
      </c>
      <c r="B133" s="1">
        <v>37</v>
      </c>
      <c r="C133" s="26" t="s">
        <v>4388</v>
      </c>
      <c r="D133" t="s">
        <v>167</v>
      </c>
      <c r="E133" s="27" t="s">
        <v>4389</v>
      </c>
      <c r="F133" s="28" t="s">
        <v>201</v>
      </c>
      <c r="G133" s="29">
        <v>10</v>
      </c>
      <c r="H133" s="28">
        <v>0</v>
      </c>
      <c r="I133" s="30">
        <f>ROUND(G133*H133,P4)</f>
        <v>0</v>
      </c>
      <c r="L133" s="31">
        <v>0</v>
      </c>
      <c r="M133" s="24">
        <f>ROUND(G133*L133,P4)</f>
        <v>0</v>
      </c>
      <c r="N133" s="25" t="s">
        <v>170</v>
      </c>
      <c r="O133" s="32">
        <f>M133*AA133</f>
        <v>0</v>
      </c>
      <c r="P133" s="1">
        <v>3</v>
      </c>
      <c r="AA133" s="1">
        <f>IF(P133=1,$O$3,IF(P133=2,$O$4,$O$5))</f>
        <v>0</v>
      </c>
    </row>
    <row r="134">
      <c r="A134" s="1" t="s">
        <v>171</v>
      </c>
      <c r="E134" s="27" t="s">
        <v>4389</v>
      </c>
    </row>
    <row r="135" ht="25.5">
      <c r="A135" s="1" t="s">
        <v>172</v>
      </c>
      <c r="E135" s="33" t="s">
        <v>4390</v>
      </c>
    </row>
    <row r="136">
      <c r="A136" s="1" t="s">
        <v>173</v>
      </c>
      <c r="E136" s="27" t="s">
        <v>167</v>
      </c>
    </row>
    <row r="137">
      <c r="A137" s="1" t="s">
        <v>165</v>
      </c>
      <c r="B137" s="1">
        <v>31</v>
      </c>
      <c r="C137" s="26" t="s">
        <v>4391</v>
      </c>
      <c r="D137" t="s">
        <v>167</v>
      </c>
      <c r="E137" s="27" t="s">
        <v>4392</v>
      </c>
      <c r="F137" s="28" t="s">
        <v>201</v>
      </c>
      <c r="G137" s="29">
        <v>1</v>
      </c>
      <c r="H137" s="28">
        <v>0</v>
      </c>
      <c r="I137" s="30">
        <f>ROUND(G137*H137,P4)</f>
        <v>0</v>
      </c>
      <c r="L137" s="31">
        <v>0</v>
      </c>
      <c r="M137" s="24">
        <f>ROUND(G137*L137,P4)</f>
        <v>0</v>
      </c>
      <c r="N137" s="25" t="s">
        <v>170</v>
      </c>
      <c r="O137" s="32">
        <f>M137*AA137</f>
        <v>0</v>
      </c>
      <c r="P137" s="1">
        <v>3</v>
      </c>
      <c r="AA137" s="1">
        <f>IF(P137=1,$O$3,IF(P137=2,$O$4,$O$5))</f>
        <v>0</v>
      </c>
    </row>
    <row r="138">
      <c r="A138" s="1" t="s">
        <v>171</v>
      </c>
      <c r="E138" s="27" t="s">
        <v>4392</v>
      </c>
    </row>
    <row r="139">
      <c r="A139" s="1" t="s">
        <v>172</v>
      </c>
    </row>
    <row r="140">
      <c r="A140" s="1" t="s">
        <v>173</v>
      </c>
      <c r="E140" s="27" t="s">
        <v>167</v>
      </c>
    </row>
    <row r="141">
      <c r="A141" s="1" t="s">
        <v>165</v>
      </c>
      <c r="B141" s="1">
        <v>41</v>
      </c>
      <c r="C141" s="26" t="s">
        <v>4393</v>
      </c>
      <c r="D141" t="s">
        <v>167</v>
      </c>
      <c r="E141" s="27" t="s">
        <v>4394</v>
      </c>
      <c r="F141" s="28" t="s">
        <v>201</v>
      </c>
      <c r="G141" s="29">
        <v>1</v>
      </c>
      <c r="H141" s="28">
        <v>0</v>
      </c>
      <c r="I141" s="30">
        <f>ROUND(G141*H141,P4)</f>
        <v>0</v>
      </c>
      <c r="L141" s="31">
        <v>0</v>
      </c>
      <c r="M141" s="24">
        <f>ROUND(G141*L141,P4)</f>
        <v>0</v>
      </c>
      <c r="N141" s="25" t="s">
        <v>185</v>
      </c>
      <c r="O141" s="32">
        <f>M141*AA141</f>
        <v>0</v>
      </c>
      <c r="P141" s="1">
        <v>3</v>
      </c>
      <c r="AA141" s="1">
        <f>IF(P141=1,$O$3,IF(P141=2,$O$4,$O$5))</f>
        <v>0</v>
      </c>
    </row>
    <row r="142">
      <c r="A142" s="1" t="s">
        <v>171</v>
      </c>
      <c r="E142" s="27" t="s">
        <v>4394</v>
      </c>
    </row>
    <row r="143">
      <c r="A143" s="1" t="s">
        <v>172</v>
      </c>
    </row>
    <row r="144">
      <c r="A144" s="1" t="s">
        <v>173</v>
      </c>
      <c r="E144" s="27" t="s">
        <v>167</v>
      </c>
    </row>
    <row r="145">
      <c r="A145" s="1" t="s">
        <v>165</v>
      </c>
      <c r="B145" s="1">
        <v>21</v>
      </c>
      <c r="C145" s="26" t="s">
        <v>4395</v>
      </c>
      <c r="D145" t="s">
        <v>167</v>
      </c>
      <c r="E145" s="27" t="s">
        <v>4396</v>
      </c>
      <c r="F145" s="28" t="s">
        <v>169</v>
      </c>
      <c r="G145" s="29">
        <v>1</v>
      </c>
      <c r="H145" s="28">
        <v>0</v>
      </c>
      <c r="I145" s="30">
        <f>ROUND(G145*H145,P4)</f>
        <v>0</v>
      </c>
      <c r="L145" s="31">
        <v>0</v>
      </c>
      <c r="M145" s="24">
        <f>ROUND(G145*L145,P4)</f>
        <v>0</v>
      </c>
      <c r="N145" s="25" t="s">
        <v>170</v>
      </c>
      <c r="O145" s="32">
        <f>M145*AA145</f>
        <v>0</v>
      </c>
      <c r="P145" s="1">
        <v>3</v>
      </c>
      <c r="AA145" s="1">
        <f>IF(P145=1,$O$3,IF(P145=2,$O$4,$O$5))</f>
        <v>0</v>
      </c>
    </row>
    <row r="146">
      <c r="A146" s="1" t="s">
        <v>171</v>
      </c>
      <c r="E146" s="27" t="s">
        <v>4396</v>
      </c>
    </row>
    <row r="147" ht="51">
      <c r="A147" s="1" t="s">
        <v>172</v>
      </c>
      <c r="E147" s="33" t="s">
        <v>4397</v>
      </c>
    </row>
    <row r="148">
      <c r="A148" s="1" t="s">
        <v>173</v>
      </c>
      <c r="E148" s="27" t="s">
        <v>167</v>
      </c>
    </row>
    <row r="149">
      <c r="A149" s="1" t="s">
        <v>165</v>
      </c>
      <c r="B149" s="1">
        <v>22</v>
      </c>
      <c r="C149" s="26" t="s">
        <v>4398</v>
      </c>
      <c r="D149" t="s">
        <v>167</v>
      </c>
      <c r="E149" s="27" t="s">
        <v>4399</v>
      </c>
      <c r="F149" s="28" t="s">
        <v>192</v>
      </c>
      <c r="G149" s="29">
        <v>1</v>
      </c>
      <c r="H149" s="28">
        <v>0</v>
      </c>
      <c r="I149" s="30">
        <f>ROUND(G149*H149,P4)</f>
        <v>0</v>
      </c>
      <c r="L149" s="31">
        <v>0</v>
      </c>
      <c r="M149" s="24">
        <f>ROUND(G149*L149,P4)</f>
        <v>0</v>
      </c>
      <c r="N149" s="25" t="s">
        <v>185</v>
      </c>
      <c r="O149" s="32">
        <f>M149*AA149</f>
        <v>0</v>
      </c>
      <c r="P149" s="1">
        <v>3</v>
      </c>
      <c r="AA149" s="1">
        <f>IF(P149=1,$O$3,IF(P149=2,$O$4,$O$5))</f>
        <v>0</v>
      </c>
    </row>
    <row r="150">
      <c r="A150" s="1" t="s">
        <v>171</v>
      </c>
      <c r="E150" s="27" t="s">
        <v>4399</v>
      </c>
    </row>
    <row r="151" ht="38.25">
      <c r="A151" s="1" t="s">
        <v>172</v>
      </c>
      <c r="E151" s="33" t="s">
        <v>4400</v>
      </c>
    </row>
    <row r="152">
      <c r="A152" s="1" t="s">
        <v>173</v>
      </c>
      <c r="E152" s="27" t="s">
        <v>167</v>
      </c>
    </row>
    <row r="153">
      <c r="A153" s="1" t="s">
        <v>165</v>
      </c>
      <c r="B153" s="1">
        <v>24</v>
      </c>
      <c r="C153" s="26" t="s">
        <v>4401</v>
      </c>
      <c r="D153" t="s">
        <v>167</v>
      </c>
      <c r="E153" s="27" t="s">
        <v>4402</v>
      </c>
      <c r="F153" s="28" t="s">
        <v>192</v>
      </c>
      <c r="G153" s="29">
        <v>150</v>
      </c>
      <c r="H153" s="28">
        <v>0</v>
      </c>
      <c r="I153" s="30">
        <f>ROUND(G153*H153,P4)</f>
        <v>0</v>
      </c>
      <c r="L153" s="31">
        <v>0</v>
      </c>
      <c r="M153" s="24">
        <f>ROUND(G153*L153,P4)</f>
        <v>0</v>
      </c>
      <c r="N153" s="25" t="s">
        <v>185</v>
      </c>
      <c r="O153" s="32">
        <f>M153*AA153</f>
        <v>0</v>
      </c>
      <c r="P153" s="1">
        <v>3</v>
      </c>
      <c r="AA153" s="1">
        <f>IF(P153=1,$O$3,IF(P153=2,$O$4,$O$5))</f>
        <v>0</v>
      </c>
    </row>
    <row r="154">
      <c r="A154" s="1" t="s">
        <v>171</v>
      </c>
      <c r="E154" s="27" t="s">
        <v>4402</v>
      </c>
    </row>
    <row r="155" ht="38.25">
      <c r="A155" s="1" t="s">
        <v>172</v>
      </c>
      <c r="E155" s="33" t="s">
        <v>4403</v>
      </c>
    </row>
    <row r="156">
      <c r="A156" s="1" t="s">
        <v>173</v>
      </c>
      <c r="E156" s="27" t="s">
        <v>167</v>
      </c>
    </row>
    <row r="157">
      <c r="A157" s="1" t="s">
        <v>165</v>
      </c>
      <c r="B157" s="1">
        <v>26</v>
      </c>
      <c r="C157" s="26" t="s">
        <v>4404</v>
      </c>
      <c r="D157" t="s">
        <v>167</v>
      </c>
      <c r="E157" s="27" t="s">
        <v>4405</v>
      </c>
      <c r="F157" s="28" t="s">
        <v>192</v>
      </c>
      <c r="G157" s="29">
        <v>14.5</v>
      </c>
      <c r="H157" s="28">
        <v>0</v>
      </c>
      <c r="I157" s="30">
        <f>ROUND(G157*H157,P4)</f>
        <v>0</v>
      </c>
      <c r="L157" s="31">
        <v>0</v>
      </c>
      <c r="M157" s="24">
        <f>ROUND(G157*L157,P4)</f>
        <v>0</v>
      </c>
      <c r="N157" s="25" t="s">
        <v>185</v>
      </c>
      <c r="O157" s="32">
        <f>M157*AA157</f>
        <v>0</v>
      </c>
      <c r="P157" s="1">
        <v>3</v>
      </c>
      <c r="AA157" s="1">
        <f>IF(P157=1,$O$3,IF(P157=2,$O$4,$O$5))</f>
        <v>0</v>
      </c>
    </row>
    <row r="158">
      <c r="A158" s="1" t="s">
        <v>171</v>
      </c>
      <c r="E158" s="27" t="s">
        <v>4405</v>
      </c>
    </row>
    <row r="159" ht="38.25">
      <c r="A159" s="1" t="s">
        <v>172</v>
      </c>
      <c r="E159" s="33" t="s">
        <v>4406</v>
      </c>
    </row>
    <row r="160">
      <c r="A160" s="1" t="s">
        <v>173</v>
      </c>
      <c r="E160" s="27" t="s">
        <v>167</v>
      </c>
    </row>
    <row r="161">
      <c r="A161" s="1" t="s">
        <v>165</v>
      </c>
      <c r="B161" s="1">
        <v>29</v>
      </c>
      <c r="C161" s="26" t="s">
        <v>4407</v>
      </c>
      <c r="D161" t="s">
        <v>167</v>
      </c>
      <c r="E161" s="27" t="s">
        <v>4408</v>
      </c>
      <c r="F161" s="28" t="s">
        <v>201</v>
      </c>
      <c r="G161" s="29">
        <v>3</v>
      </c>
      <c r="H161" s="28">
        <v>0</v>
      </c>
      <c r="I161" s="30">
        <f>ROUND(G161*H161,P4)</f>
        <v>0</v>
      </c>
      <c r="L161" s="31">
        <v>0</v>
      </c>
      <c r="M161" s="24">
        <f>ROUND(G161*L161,P4)</f>
        <v>0</v>
      </c>
      <c r="N161" s="25" t="s">
        <v>185</v>
      </c>
      <c r="O161" s="32">
        <f>M161*AA161</f>
        <v>0</v>
      </c>
      <c r="P161" s="1">
        <v>3</v>
      </c>
      <c r="AA161" s="1">
        <f>IF(P161=1,$O$3,IF(P161=2,$O$4,$O$5))</f>
        <v>0</v>
      </c>
    </row>
    <row r="162">
      <c r="A162" s="1" t="s">
        <v>171</v>
      </c>
      <c r="E162" s="27" t="s">
        <v>4408</v>
      </c>
    </row>
    <row r="163" ht="38.25">
      <c r="A163" s="1" t="s">
        <v>172</v>
      </c>
      <c r="E163" s="33" t="s">
        <v>4409</v>
      </c>
    </row>
    <row r="164">
      <c r="A164" s="1" t="s">
        <v>173</v>
      </c>
      <c r="E164" s="27" t="s">
        <v>167</v>
      </c>
    </row>
    <row r="165">
      <c r="A165" s="1" t="s">
        <v>165</v>
      </c>
      <c r="B165" s="1">
        <v>32</v>
      </c>
      <c r="C165" s="26" t="s">
        <v>4410</v>
      </c>
      <c r="D165" t="s">
        <v>167</v>
      </c>
      <c r="E165" s="27" t="s">
        <v>4411</v>
      </c>
      <c r="F165" s="28" t="s">
        <v>201</v>
      </c>
      <c r="G165" s="29">
        <v>2</v>
      </c>
      <c r="H165" s="28">
        <v>0</v>
      </c>
      <c r="I165" s="30">
        <f>ROUND(G165*H165,P4)</f>
        <v>0</v>
      </c>
      <c r="L165" s="31">
        <v>0</v>
      </c>
      <c r="M165" s="24">
        <f>ROUND(G165*L165,P4)</f>
        <v>0</v>
      </c>
      <c r="N165" s="25" t="s">
        <v>185</v>
      </c>
      <c r="O165" s="32">
        <f>M165*AA165</f>
        <v>0</v>
      </c>
      <c r="P165" s="1">
        <v>3</v>
      </c>
      <c r="AA165" s="1">
        <f>IF(P165=1,$O$3,IF(P165=2,$O$4,$O$5))</f>
        <v>0</v>
      </c>
    </row>
    <row r="166">
      <c r="A166" s="1" t="s">
        <v>171</v>
      </c>
      <c r="E166" s="27" t="s">
        <v>4411</v>
      </c>
    </row>
    <row r="167" ht="38.25">
      <c r="A167" s="1" t="s">
        <v>172</v>
      </c>
      <c r="E167" s="33" t="s">
        <v>4412</v>
      </c>
    </row>
    <row r="168">
      <c r="A168" s="1" t="s">
        <v>173</v>
      </c>
      <c r="E168" s="27" t="s">
        <v>167</v>
      </c>
    </row>
    <row r="169">
      <c r="A169" s="1" t="s">
        <v>165</v>
      </c>
      <c r="B169" s="1">
        <v>34</v>
      </c>
      <c r="C169" s="26" t="s">
        <v>4413</v>
      </c>
      <c r="D169" t="s">
        <v>167</v>
      </c>
      <c r="E169" s="27" t="s">
        <v>4414</v>
      </c>
      <c r="F169" s="28" t="s">
        <v>201</v>
      </c>
      <c r="G169" s="29">
        <v>12</v>
      </c>
      <c r="H169" s="28">
        <v>0</v>
      </c>
      <c r="I169" s="30">
        <f>ROUND(G169*H169,P4)</f>
        <v>0</v>
      </c>
      <c r="L169" s="31">
        <v>0</v>
      </c>
      <c r="M169" s="24">
        <f>ROUND(G169*L169,P4)</f>
        <v>0</v>
      </c>
      <c r="N169" s="25" t="s">
        <v>185</v>
      </c>
      <c r="O169" s="32">
        <f>M169*AA169</f>
        <v>0</v>
      </c>
      <c r="P169" s="1">
        <v>3</v>
      </c>
      <c r="AA169" s="1">
        <f>IF(P169=1,$O$3,IF(P169=2,$O$4,$O$5))</f>
        <v>0</v>
      </c>
    </row>
    <row r="170">
      <c r="A170" s="1" t="s">
        <v>171</v>
      </c>
      <c r="E170" s="27" t="s">
        <v>4414</v>
      </c>
    </row>
    <row r="171" ht="38.25">
      <c r="A171" s="1" t="s">
        <v>172</v>
      </c>
      <c r="E171" s="33" t="s">
        <v>4415</v>
      </c>
    </row>
    <row r="172">
      <c r="A172" s="1" t="s">
        <v>173</v>
      </c>
      <c r="E172" s="27" t="s">
        <v>167</v>
      </c>
    </row>
    <row r="173">
      <c r="A173" s="1" t="s">
        <v>165</v>
      </c>
      <c r="B173" s="1">
        <v>38</v>
      </c>
      <c r="C173" s="26" t="s">
        <v>4416</v>
      </c>
      <c r="D173" t="s">
        <v>167</v>
      </c>
      <c r="E173" s="27" t="s">
        <v>4417</v>
      </c>
      <c r="F173" s="28" t="s">
        <v>201</v>
      </c>
      <c r="G173" s="29">
        <v>1</v>
      </c>
      <c r="H173" s="28">
        <v>0</v>
      </c>
      <c r="I173" s="30">
        <f>ROUND(G173*H173,P4)</f>
        <v>0</v>
      </c>
      <c r="L173" s="31">
        <v>0</v>
      </c>
      <c r="M173" s="24">
        <f>ROUND(G173*L173,P4)</f>
        <v>0</v>
      </c>
      <c r="N173" s="25" t="s">
        <v>185</v>
      </c>
      <c r="O173" s="32">
        <f>M173*AA173</f>
        <v>0</v>
      </c>
      <c r="P173" s="1">
        <v>3</v>
      </c>
      <c r="AA173" s="1">
        <f>IF(P173=1,$O$3,IF(P173=2,$O$4,$O$5))</f>
        <v>0</v>
      </c>
    </row>
    <row r="174">
      <c r="A174" s="1" t="s">
        <v>171</v>
      </c>
      <c r="E174" s="27" t="s">
        <v>4417</v>
      </c>
    </row>
    <row r="175">
      <c r="A175" s="1" t="s">
        <v>172</v>
      </c>
    </row>
    <row r="176">
      <c r="A176" s="1" t="s">
        <v>173</v>
      </c>
      <c r="E176" s="27" t="s">
        <v>167</v>
      </c>
    </row>
    <row r="177" ht="25.5">
      <c r="A177" s="1" t="s">
        <v>165</v>
      </c>
      <c r="B177" s="1">
        <v>40</v>
      </c>
      <c r="C177" s="26" t="s">
        <v>4418</v>
      </c>
      <c r="D177" t="s">
        <v>167</v>
      </c>
      <c r="E177" s="27" t="s">
        <v>4419</v>
      </c>
      <c r="F177" s="28" t="s">
        <v>201</v>
      </c>
      <c r="G177" s="29">
        <v>1</v>
      </c>
      <c r="H177" s="28">
        <v>0</v>
      </c>
      <c r="I177" s="30">
        <f>ROUND(G177*H177,P4)</f>
        <v>0</v>
      </c>
      <c r="L177" s="31">
        <v>0</v>
      </c>
      <c r="M177" s="24">
        <f>ROUND(G177*L177,P4)</f>
        <v>0</v>
      </c>
      <c r="N177" s="25" t="s">
        <v>185</v>
      </c>
      <c r="O177" s="32">
        <f>M177*AA177</f>
        <v>0</v>
      </c>
      <c r="P177" s="1">
        <v>3</v>
      </c>
      <c r="AA177" s="1">
        <f>IF(P177=1,$O$3,IF(P177=2,$O$4,$O$5))</f>
        <v>0</v>
      </c>
    </row>
    <row r="178" ht="25.5">
      <c r="A178" s="1" t="s">
        <v>171</v>
      </c>
      <c r="E178" s="27" t="s">
        <v>4419</v>
      </c>
    </row>
    <row r="179" ht="38.25">
      <c r="A179" s="1" t="s">
        <v>172</v>
      </c>
      <c r="E179" s="33" t="s">
        <v>4400</v>
      </c>
    </row>
    <row r="180">
      <c r="A180" s="1" t="s">
        <v>173</v>
      </c>
      <c r="E180" s="27" t="s">
        <v>167</v>
      </c>
    </row>
    <row r="181">
      <c r="A181" s="1" t="s">
        <v>165</v>
      </c>
      <c r="B181" s="1">
        <v>42</v>
      </c>
      <c r="C181" s="26" t="s">
        <v>4420</v>
      </c>
      <c r="D181" t="s">
        <v>167</v>
      </c>
      <c r="E181" s="27" t="s">
        <v>4421</v>
      </c>
      <c r="F181" s="28" t="s">
        <v>192</v>
      </c>
      <c r="G181" s="29">
        <v>151</v>
      </c>
      <c r="H181" s="28">
        <v>0</v>
      </c>
      <c r="I181" s="30">
        <f>ROUND(G181*H181,P4)</f>
        <v>0</v>
      </c>
      <c r="L181" s="31">
        <v>0</v>
      </c>
      <c r="M181" s="24">
        <f>ROUND(G181*L181,P4)</f>
        <v>0</v>
      </c>
      <c r="N181" s="25" t="s">
        <v>185</v>
      </c>
      <c r="O181" s="32">
        <f>M181*AA181</f>
        <v>0</v>
      </c>
      <c r="P181" s="1">
        <v>3</v>
      </c>
      <c r="AA181" s="1">
        <f>IF(P181=1,$O$3,IF(P181=2,$O$4,$O$5))</f>
        <v>0</v>
      </c>
    </row>
    <row r="182">
      <c r="A182" s="1" t="s">
        <v>171</v>
      </c>
      <c r="E182" s="27" t="s">
        <v>4421</v>
      </c>
    </row>
    <row r="183">
      <c r="A183" s="1" t="s">
        <v>172</v>
      </c>
    </row>
    <row r="184">
      <c r="A184" s="1" t="s">
        <v>173</v>
      </c>
      <c r="E184" s="27" t="s">
        <v>167</v>
      </c>
    </row>
    <row r="185">
      <c r="A185" s="1" t="s">
        <v>165</v>
      </c>
      <c r="B185" s="1">
        <v>43</v>
      </c>
      <c r="C185" s="26" t="s">
        <v>4422</v>
      </c>
      <c r="D185" t="s">
        <v>167</v>
      </c>
      <c r="E185" s="27" t="s">
        <v>4423</v>
      </c>
      <c r="F185" s="28" t="s">
        <v>192</v>
      </c>
      <c r="G185" s="29">
        <v>151</v>
      </c>
      <c r="H185" s="28">
        <v>0</v>
      </c>
      <c r="I185" s="30">
        <f>ROUND(G185*H185,P4)</f>
        <v>0</v>
      </c>
      <c r="L185" s="31">
        <v>0</v>
      </c>
      <c r="M185" s="24">
        <f>ROUND(G185*L185,P4)</f>
        <v>0</v>
      </c>
      <c r="N185" s="25" t="s">
        <v>185</v>
      </c>
      <c r="O185" s="32">
        <f>M185*AA185</f>
        <v>0</v>
      </c>
      <c r="P185" s="1">
        <v>3</v>
      </c>
      <c r="AA185" s="1">
        <f>IF(P185=1,$O$3,IF(P185=2,$O$4,$O$5))</f>
        <v>0</v>
      </c>
    </row>
    <row r="186">
      <c r="A186" s="1" t="s">
        <v>171</v>
      </c>
      <c r="E186" s="27" t="s">
        <v>4423</v>
      </c>
    </row>
    <row r="187" ht="25.5">
      <c r="A187" s="1" t="s">
        <v>172</v>
      </c>
      <c r="E187" s="33" t="s">
        <v>4424</v>
      </c>
    </row>
    <row r="188">
      <c r="A188" s="1" t="s">
        <v>173</v>
      </c>
      <c r="E188" s="27" t="s">
        <v>167</v>
      </c>
    </row>
    <row r="189">
      <c r="A189" s="1" t="s">
        <v>165</v>
      </c>
      <c r="B189" s="1">
        <v>44</v>
      </c>
      <c r="C189" s="26" t="s">
        <v>497</v>
      </c>
      <c r="D189" t="s">
        <v>167</v>
      </c>
      <c r="E189" s="27" t="s">
        <v>4425</v>
      </c>
      <c r="F189" s="28" t="s">
        <v>192</v>
      </c>
      <c r="G189" s="29">
        <v>135</v>
      </c>
      <c r="H189" s="28">
        <v>0</v>
      </c>
      <c r="I189" s="30">
        <f>ROUND(G189*H189,P4)</f>
        <v>0</v>
      </c>
      <c r="L189" s="31">
        <v>0</v>
      </c>
      <c r="M189" s="24">
        <f>ROUND(G189*L189,P4)</f>
        <v>0</v>
      </c>
      <c r="N189" s="25" t="s">
        <v>185</v>
      </c>
      <c r="O189" s="32">
        <f>M189*AA189</f>
        <v>0</v>
      </c>
      <c r="P189" s="1">
        <v>3</v>
      </c>
      <c r="AA189" s="1">
        <f>IF(P189=1,$O$3,IF(P189=2,$O$4,$O$5))</f>
        <v>0</v>
      </c>
    </row>
    <row r="190">
      <c r="A190" s="1" t="s">
        <v>171</v>
      </c>
      <c r="E190" s="27" t="s">
        <v>4425</v>
      </c>
    </row>
    <row r="191" ht="38.25">
      <c r="A191" s="1" t="s">
        <v>172</v>
      </c>
      <c r="E191" s="33" t="s">
        <v>4426</v>
      </c>
    </row>
    <row r="192">
      <c r="A192" s="1" t="s">
        <v>173</v>
      </c>
      <c r="E192" s="27" t="s">
        <v>167</v>
      </c>
    </row>
    <row r="193">
      <c r="A193" s="1" t="s">
        <v>162</v>
      </c>
      <c r="C193" s="22" t="s">
        <v>499</v>
      </c>
      <c r="E193" s="23" t="s">
        <v>500</v>
      </c>
      <c r="L193" s="24">
        <f>SUMIFS(L194:L201,A194:A201,"P")</f>
        <v>0</v>
      </c>
      <c r="M193" s="24">
        <f>SUMIFS(M194:M201,A194:A201,"P")</f>
        <v>0</v>
      </c>
      <c r="N193" s="25"/>
    </row>
    <row r="194">
      <c r="A194" s="1" t="s">
        <v>165</v>
      </c>
      <c r="B194" s="1">
        <v>47</v>
      </c>
      <c r="C194" s="26" t="s">
        <v>3261</v>
      </c>
      <c r="D194" t="s">
        <v>167</v>
      </c>
      <c r="E194" s="27" t="s">
        <v>4427</v>
      </c>
      <c r="F194" s="28" t="s">
        <v>432</v>
      </c>
      <c r="G194" s="29">
        <v>0.371</v>
      </c>
      <c r="H194" s="28">
        <v>0</v>
      </c>
      <c r="I194" s="30">
        <f>ROUND(G194*H194,P4)</f>
        <v>0</v>
      </c>
      <c r="L194" s="31">
        <v>0</v>
      </c>
      <c r="M194" s="24">
        <f>ROUND(G194*L194,P4)</f>
        <v>0</v>
      </c>
      <c r="N194" s="25" t="s">
        <v>185</v>
      </c>
      <c r="O194" s="32">
        <f>M194*AA194</f>
        <v>0</v>
      </c>
      <c r="P194" s="1">
        <v>3</v>
      </c>
      <c r="AA194" s="1">
        <f>IF(P194=1,$O$3,IF(P194=2,$O$4,$O$5))</f>
        <v>0</v>
      </c>
    </row>
    <row r="195">
      <c r="A195" s="1" t="s">
        <v>171</v>
      </c>
      <c r="E195" s="27" t="s">
        <v>4427</v>
      </c>
    </row>
    <row r="196">
      <c r="A196" s="1" t="s">
        <v>172</v>
      </c>
    </row>
    <row r="197">
      <c r="A197" s="1" t="s">
        <v>173</v>
      </c>
      <c r="E197" s="27" t="s">
        <v>167</v>
      </c>
    </row>
    <row r="198" ht="25.5">
      <c r="A198" s="1" t="s">
        <v>165</v>
      </c>
      <c r="B198" s="1">
        <v>46</v>
      </c>
      <c r="C198" s="26" t="s">
        <v>4428</v>
      </c>
      <c r="D198" t="s">
        <v>167</v>
      </c>
      <c r="E198" s="27" t="s">
        <v>4429</v>
      </c>
      <c r="F198" s="28" t="s">
        <v>432</v>
      </c>
      <c r="G198" s="29">
        <v>0.371</v>
      </c>
      <c r="H198" s="28">
        <v>0</v>
      </c>
      <c r="I198" s="30">
        <f>ROUND(G198*H198,P4)</f>
        <v>0</v>
      </c>
      <c r="L198" s="31">
        <v>0</v>
      </c>
      <c r="M198" s="24">
        <f>ROUND(G198*L198,P4)</f>
        <v>0</v>
      </c>
      <c r="N198" s="25" t="s">
        <v>185</v>
      </c>
      <c r="O198" s="32">
        <f>M198*AA198</f>
        <v>0</v>
      </c>
      <c r="P198" s="1">
        <v>3</v>
      </c>
      <c r="AA198" s="1">
        <f>IF(P198=1,$O$3,IF(P198=2,$O$4,$O$5))</f>
        <v>0</v>
      </c>
    </row>
    <row r="199" ht="25.5">
      <c r="A199" s="1" t="s">
        <v>171</v>
      </c>
      <c r="E199" s="27" t="s">
        <v>4429</v>
      </c>
    </row>
    <row r="200">
      <c r="A200" s="1" t="s">
        <v>172</v>
      </c>
    </row>
    <row r="201">
      <c r="A201" s="1" t="s">
        <v>173</v>
      </c>
      <c r="E201" s="27" t="s">
        <v>167</v>
      </c>
    </row>
  </sheetData>
  <sheetProtection sheet="1" objects="1" scenarios="1" spinCount="100000" saltValue="bkf5T51PZwJJ6Zs5E6Nnm2S8OvaG52PxYHy3b5KVoSqV0JjpwVN4qmBY/Ja45wtNdKaTvA03k0SwlOxV7MQkvA==" hashValue="wJRO2446lNaGZmNDSd1ioUXkWiOuJAuDZrBLdFYLfLAtv1/gMVmuj3u7I3BvgqsYCGf2eXdDdmb4n3d8s7BCN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126</v>
      </c>
      <c r="M3" s="20">
        <f>Rekapitulace!C67</f>
        <v>0</v>
      </c>
      <c r="N3" s="6" t="s">
        <v>3</v>
      </c>
      <c r="O3">
        <v>0</v>
      </c>
      <c r="P3">
        <v>2</v>
      </c>
    </row>
    <row r="4" ht="34.01575" customHeight="1">
      <c r="A4" s="16" t="s">
        <v>143</v>
      </c>
      <c r="B4" s="17" t="s">
        <v>144</v>
      </c>
      <c r="C4" s="18" t="s">
        <v>126</v>
      </c>
      <c r="D4" s="1"/>
      <c r="E4" s="17" t="s">
        <v>127</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COUNTIFS(L8:L27,"=0",A8:A27,"P")+COUNTIFS(L8:L27,"",A8:A27,"P")+SUM(Q8:Q27)</f>
        <v>0</v>
      </c>
    </row>
    <row r="8">
      <c r="A8" s="1" t="s">
        <v>160</v>
      </c>
      <c r="C8" s="22" t="s">
        <v>4430</v>
      </c>
      <c r="E8" s="23" t="s">
        <v>129</v>
      </c>
      <c r="L8" s="24">
        <f>L9+L22</f>
        <v>0</v>
      </c>
      <c r="M8" s="24">
        <f>M9+M22</f>
        <v>0</v>
      </c>
      <c r="N8" s="25"/>
    </row>
    <row r="9">
      <c r="A9" s="1" t="s">
        <v>162</v>
      </c>
      <c r="C9" s="22" t="s">
        <v>163</v>
      </c>
      <c r="E9" s="23" t="s">
        <v>164</v>
      </c>
      <c r="L9" s="24">
        <f>SUMIFS(L10:L21,A10:A21,"P")</f>
        <v>0</v>
      </c>
      <c r="M9" s="24">
        <f>SUMIFS(M10:M21,A10:A21,"P")</f>
        <v>0</v>
      </c>
      <c r="N9" s="25"/>
    </row>
    <row r="10">
      <c r="A10" s="1" t="s">
        <v>165</v>
      </c>
      <c r="B10" s="1">
        <v>1</v>
      </c>
      <c r="C10" s="26" t="s">
        <v>166</v>
      </c>
      <c r="D10" t="s">
        <v>167</v>
      </c>
      <c r="E10" s="27" t="s">
        <v>4431</v>
      </c>
      <c r="F10" s="28" t="s">
        <v>169</v>
      </c>
      <c r="G10" s="29">
        <v>1</v>
      </c>
      <c r="H10" s="28">
        <v>0</v>
      </c>
      <c r="I10" s="30">
        <f>ROUND(G10*H10,P4)</f>
        <v>0</v>
      </c>
      <c r="L10" s="31">
        <v>0</v>
      </c>
      <c r="M10" s="24">
        <f>ROUND(G10*L10,P4)</f>
        <v>0</v>
      </c>
      <c r="N10" s="25" t="s">
        <v>170</v>
      </c>
      <c r="O10" s="32">
        <f>M10*AA10</f>
        <v>0</v>
      </c>
      <c r="P10" s="1">
        <v>3</v>
      </c>
      <c r="AA10" s="1">
        <f>IF(P10=1,$O$3,IF(P10=2,$O$4,$O$5))</f>
        <v>0</v>
      </c>
    </row>
    <row r="11">
      <c r="A11" s="1" t="s">
        <v>171</v>
      </c>
      <c r="E11" s="27" t="s">
        <v>4431</v>
      </c>
    </row>
    <row r="12">
      <c r="A12" s="1" t="s">
        <v>172</v>
      </c>
    </row>
    <row r="13">
      <c r="A13" s="1" t="s">
        <v>173</v>
      </c>
      <c r="E13" s="27" t="s">
        <v>167</v>
      </c>
    </row>
    <row r="14">
      <c r="A14" s="1" t="s">
        <v>165</v>
      </c>
      <c r="B14" s="1">
        <v>2</v>
      </c>
      <c r="C14" s="26" t="s">
        <v>174</v>
      </c>
      <c r="D14" t="s">
        <v>167</v>
      </c>
      <c r="E14" s="27" t="s">
        <v>4432</v>
      </c>
      <c r="F14" s="28" t="s">
        <v>169</v>
      </c>
      <c r="G14" s="29">
        <v>1</v>
      </c>
      <c r="H14" s="28">
        <v>0</v>
      </c>
      <c r="I14" s="30">
        <f>ROUND(G14*H14,P4)</f>
        <v>0</v>
      </c>
      <c r="L14" s="31">
        <v>0</v>
      </c>
      <c r="M14" s="24">
        <f>ROUND(G14*L14,P4)</f>
        <v>0</v>
      </c>
      <c r="N14" s="25" t="s">
        <v>170</v>
      </c>
      <c r="O14" s="32">
        <f>M14*AA14</f>
        <v>0</v>
      </c>
      <c r="P14" s="1">
        <v>3</v>
      </c>
      <c r="AA14" s="1">
        <f>IF(P14=1,$O$3,IF(P14=2,$O$4,$O$5))</f>
        <v>0</v>
      </c>
    </row>
    <row r="15">
      <c r="A15" s="1" t="s">
        <v>171</v>
      </c>
      <c r="E15" s="27" t="s">
        <v>4432</v>
      </c>
    </row>
    <row r="16">
      <c r="A16" s="1" t="s">
        <v>172</v>
      </c>
    </row>
    <row r="17">
      <c r="A17" s="1" t="s">
        <v>173</v>
      </c>
      <c r="E17" s="27" t="s">
        <v>167</v>
      </c>
    </row>
    <row r="18">
      <c r="A18" s="1" t="s">
        <v>165</v>
      </c>
      <c r="B18" s="1">
        <v>3</v>
      </c>
      <c r="C18" s="26" t="s">
        <v>178</v>
      </c>
      <c r="D18" t="s">
        <v>167</v>
      </c>
      <c r="E18" s="27" t="s">
        <v>4433</v>
      </c>
      <c r="F18" s="28" t="s">
        <v>1485</v>
      </c>
      <c r="G18" s="29">
        <v>1</v>
      </c>
      <c r="H18" s="28">
        <v>0</v>
      </c>
      <c r="I18" s="30">
        <f>ROUND(G18*H18,P4)</f>
        <v>0</v>
      </c>
      <c r="L18" s="31">
        <v>0</v>
      </c>
      <c r="M18" s="24">
        <f>ROUND(G18*L18,P4)</f>
        <v>0</v>
      </c>
      <c r="N18" s="25" t="s">
        <v>170</v>
      </c>
      <c r="O18" s="32">
        <f>M18*AA18</f>
        <v>0</v>
      </c>
      <c r="P18" s="1">
        <v>3</v>
      </c>
      <c r="AA18" s="1">
        <f>IF(P18=1,$O$3,IF(P18=2,$O$4,$O$5))</f>
        <v>0</v>
      </c>
    </row>
    <row r="19">
      <c r="A19" s="1" t="s">
        <v>171</v>
      </c>
      <c r="E19" s="27" t="s">
        <v>4433</v>
      </c>
    </row>
    <row r="20">
      <c r="A20" s="1" t="s">
        <v>172</v>
      </c>
    </row>
    <row r="21">
      <c r="A21" s="1" t="s">
        <v>173</v>
      </c>
      <c r="E21" s="27" t="s">
        <v>167</v>
      </c>
    </row>
    <row r="22">
      <c r="A22" s="1" t="s">
        <v>162</v>
      </c>
      <c r="C22" s="22" t="s">
        <v>176</v>
      </c>
      <c r="E22" s="23" t="s">
        <v>4434</v>
      </c>
      <c r="L22" s="24">
        <f>SUMIFS(L23:L26,A23:A26,"P")</f>
        <v>0</v>
      </c>
      <c r="M22" s="24">
        <f>SUMIFS(M23:M26,A23:A26,"P")</f>
        <v>0</v>
      </c>
      <c r="N22" s="25"/>
    </row>
    <row r="23">
      <c r="A23" s="1" t="s">
        <v>165</v>
      </c>
      <c r="B23" s="1">
        <v>4</v>
      </c>
      <c r="C23" s="26" t="s">
        <v>194</v>
      </c>
      <c r="D23" t="s">
        <v>167</v>
      </c>
      <c r="E23" s="27" t="s">
        <v>195</v>
      </c>
      <c r="F23" s="28" t="s">
        <v>169</v>
      </c>
      <c r="G23" s="29">
        <v>1</v>
      </c>
      <c r="H23" s="28">
        <v>0</v>
      </c>
      <c r="I23" s="30">
        <f>ROUND(G23*H23,P4)</f>
        <v>0</v>
      </c>
      <c r="L23" s="31">
        <v>0</v>
      </c>
      <c r="M23" s="24">
        <f>ROUND(G23*L23,P4)</f>
        <v>0</v>
      </c>
      <c r="N23" s="25" t="s">
        <v>170</v>
      </c>
      <c r="O23" s="32">
        <f>M23*AA23</f>
        <v>0</v>
      </c>
      <c r="P23" s="1">
        <v>3</v>
      </c>
      <c r="AA23" s="1">
        <f>IF(P23=1,$O$3,IF(P23=2,$O$4,$O$5))</f>
        <v>0</v>
      </c>
    </row>
    <row r="24">
      <c r="A24" s="1" t="s">
        <v>171</v>
      </c>
      <c r="E24" s="27" t="s">
        <v>195</v>
      </c>
    </row>
    <row r="25">
      <c r="A25" s="1" t="s">
        <v>172</v>
      </c>
    </row>
    <row r="26">
      <c r="A26" s="1" t="s">
        <v>173</v>
      </c>
      <c r="E26" s="27" t="s">
        <v>167</v>
      </c>
    </row>
  </sheetData>
  <sheetProtection sheet="1" objects="1" scenarios="1" spinCount="100000" saltValue="GWQRuteuNN1eNJmKJjtyk6vV0jmEDQr0Q/+B1SCTbTX/UPQpV8ivdphJgr+qbM6nZbLG9O6Ac7JK45wLZ8G4dg==" hashValue="WxwvPNYgDJjipF3qY7ynD6vmGV23Lddx1RtEGHk6ACjjiP/5I1HeaNTCy8i/AdKp6siWFd/1x9AayWg+YzrsF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126</v>
      </c>
      <c r="M3" s="20">
        <f>Rekapitulace!C67</f>
        <v>0</v>
      </c>
      <c r="N3" s="6" t="s">
        <v>3</v>
      </c>
      <c r="O3">
        <v>0</v>
      </c>
      <c r="P3">
        <v>2</v>
      </c>
    </row>
    <row r="4" ht="34.01575" customHeight="1">
      <c r="A4" s="16" t="s">
        <v>143</v>
      </c>
      <c r="B4" s="17" t="s">
        <v>144</v>
      </c>
      <c r="C4" s="18" t="s">
        <v>126</v>
      </c>
      <c r="D4" s="1"/>
      <c r="E4" s="17" t="s">
        <v>127</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COUNTIFS(L8:L99,"=0",A8:A99,"P")+COUNTIFS(L8:L99,"",A8:A99,"P")+SUM(Q8:Q99)</f>
        <v>0</v>
      </c>
    </row>
    <row r="8">
      <c r="A8" s="1" t="s">
        <v>160</v>
      </c>
      <c r="C8" s="22" t="s">
        <v>4435</v>
      </c>
      <c r="E8" s="23" t="s">
        <v>131</v>
      </c>
      <c r="L8" s="24">
        <f>L9+L38+L63+L84+L89+L94</f>
        <v>0</v>
      </c>
      <c r="M8" s="24">
        <f>M9+M38+M63+M84+M89+M94</f>
        <v>0</v>
      </c>
      <c r="N8" s="25"/>
    </row>
    <row r="9">
      <c r="A9" s="1" t="s">
        <v>162</v>
      </c>
      <c r="C9" s="22" t="s">
        <v>394</v>
      </c>
      <c r="E9" s="23" t="s">
        <v>421</v>
      </c>
      <c r="L9" s="24">
        <f>SUMIFS(L10:L37,A10:A37,"P")</f>
        <v>0</v>
      </c>
      <c r="M9" s="24">
        <f>SUMIFS(M10:M37,A10:A37,"P")</f>
        <v>0</v>
      </c>
      <c r="N9" s="25"/>
    </row>
    <row r="10" ht="25.5">
      <c r="A10" s="1" t="s">
        <v>165</v>
      </c>
      <c r="B10" s="1">
        <v>1</v>
      </c>
      <c r="C10" s="26" t="s">
        <v>2095</v>
      </c>
      <c r="D10" t="s">
        <v>167</v>
      </c>
      <c r="E10" s="27" t="s">
        <v>2096</v>
      </c>
      <c r="F10" s="28" t="s">
        <v>424</v>
      </c>
      <c r="G10" s="29">
        <v>18.719999999999999</v>
      </c>
      <c r="H10" s="28">
        <v>0</v>
      </c>
      <c r="I10" s="30">
        <f>ROUND(G10*H10,P4)</f>
        <v>0</v>
      </c>
      <c r="L10" s="31">
        <v>0</v>
      </c>
      <c r="M10" s="24">
        <f>ROUND(G10*L10,P4)</f>
        <v>0</v>
      </c>
      <c r="N10" s="25" t="s">
        <v>185</v>
      </c>
      <c r="O10" s="32">
        <f>M10*AA10</f>
        <v>0</v>
      </c>
      <c r="P10" s="1">
        <v>3</v>
      </c>
      <c r="AA10" s="1">
        <f>IF(P10=1,$O$3,IF(P10=2,$O$4,$O$5))</f>
        <v>0</v>
      </c>
    </row>
    <row r="11" ht="25.5">
      <c r="A11" s="1" t="s">
        <v>171</v>
      </c>
      <c r="E11" s="27" t="s">
        <v>2096</v>
      </c>
    </row>
    <row r="12" ht="102">
      <c r="A12" s="1" t="s">
        <v>172</v>
      </c>
      <c r="E12" s="33" t="s">
        <v>4436</v>
      </c>
    </row>
    <row r="13">
      <c r="A13" s="1" t="s">
        <v>173</v>
      </c>
      <c r="E13" s="27" t="s">
        <v>167</v>
      </c>
    </row>
    <row r="14" ht="25.5">
      <c r="A14" s="1" t="s">
        <v>165</v>
      </c>
      <c r="B14" s="1">
        <v>2</v>
      </c>
      <c r="C14" s="26" t="s">
        <v>606</v>
      </c>
      <c r="D14" t="s">
        <v>167</v>
      </c>
      <c r="E14" s="27" t="s">
        <v>607</v>
      </c>
      <c r="F14" s="28" t="s">
        <v>424</v>
      </c>
      <c r="G14" s="29">
        <v>15.720000000000001</v>
      </c>
      <c r="H14" s="28">
        <v>0</v>
      </c>
      <c r="I14" s="30">
        <f>ROUND(G14*H14,P4)</f>
        <v>0</v>
      </c>
      <c r="L14" s="31">
        <v>0</v>
      </c>
      <c r="M14" s="24">
        <f>ROUND(G14*L14,P4)</f>
        <v>0</v>
      </c>
      <c r="N14" s="25" t="s">
        <v>185</v>
      </c>
      <c r="O14" s="32">
        <f>M14*AA14</f>
        <v>0</v>
      </c>
      <c r="P14" s="1">
        <v>3</v>
      </c>
      <c r="AA14" s="1">
        <f>IF(P14=1,$O$3,IF(P14=2,$O$4,$O$5))</f>
        <v>0</v>
      </c>
    </row>
    <row r="15" ht="38.25">
      <c r="A15" s="1" t="s">
        <v>171</v>
      </c>
      <c r="E15" s="27" t="s">
        <v>608</v>
      </c>
    </row>
    <row r="16" ht="38.25">
      <c r="A16" s="1" t="s">
        <v>172</v>
      </c>
      <c r="E16" s="33" t="s">
        <v>4437</v>
      </c>
    </row>
    <row r="17">
      <c r="A17" s="1" t="s">
        <v>173</v>
      </c>
      <c r="E17" s="27" t="s">
        <v>167</v>
      </c>
    </row>
    <row r="18" ht="25.5">
      <c r="A18" s="1" t="s">
        <v>165</v>
      </c>
      <c r="B18" s="1">
        <v>3</v>
      </c>
      <c r="C18" s="26" t="s">
        <v>610</v>
      </c>
      <c r="D18" t="s">
        <v>167</v>
      </c>
      <c r="E18" s="27" t="s">
        <v>607</v>
      </c>
      <c r="F18" s="28" t="s">
        <v>424</v>
      </c>
      <c r="G18" s="29">
        <v>157.19999999999999</v>
      </c>
      <c r="H18" s="28">
        <v>0</v>
      </c>
      <c r="I18" s="30">
        <f>ROUND(G18*H18,P4)</f>
        <v>0</v>
      </c>
      <c r="L18" s="31">
        <v>0</v>
      </c>
      <c r="M18" s="24">
        <f>ROUND(G18*L18,P4)</f>
        <v>0</v>
      </c>
      <c r="N18" s="25" t="s">
        <v>185</v>
      </c>
      <c r="O18" s="32">
        <f>M18*AA18</f>
        <v>0</v>
      </c>
      <c r="P18" s="1">
        <v>3</v>
      </c>
      <c r="AA18" s="1">
        <f>IF(P18=1,$O$3,IF(P18=2,$O$4,$O$5))</f>
        <v>0</v>
      </c>
    </row>
    <row r="19" ht="51">
      <c r="A19" s="1" t="s">
        <v>171</v>
      </c>
      <c r="E19" s="27" t="s">
        <v>4319</v>
      </c>
    </row>
    <row r="20" ht="25.5">
      <c r="A20" s="1" t="s">
        <v>172</v>
      </c>
      <c r="E20" s="33" t="s">
        <v>4438</v>
      </c>
    </row>
    <row r="21">
      <c r="A21" s="1" t="s">
        <v>173</v>
      </c>
      <c r="E21" s="27" t="s">
        <v>167</v>
      </c>
    </row>
    <row r="22" ht="25.5">
      <c r="A22" s="1" t="s">
        <v>165</v>
      </c>
      <c r="B22" s="1">
        <v>4</v>
      </c>
      <c r="C22" s="26" t="s">
        <v>613</v>
      </c>
      <c r="D22" t="s">
        <v>614</v>
      </c>
      <c r="E22" s="27" t="s">
        <v>615</v>
      </c>
      <c r="F22" s="28" t="s">
        <v>432</v>
      </c>
      <c r="G22" s="29">
        <v>25.959</v>
      </c>
      <c r="H22" s="28">
        <v>0</v>
      </c>
      <c r="I22" s="30">
        <f>ROUND(G22*H22,P4)</f>
        <v>0</v>
      </c>
      <c r="L22" s="31">
        <v>0</v>
      </c>
      <c r="M22" s="24">
        <f>ROUND(G22*L22,P4)</f>
        <v>0</v>
      </c>
      <c r="N22" s="25" t="s">
        <v>185</v>
      </c>
      <c r="O22" s="32">
        <f>M22*AA22</f>
        <v>0</v>
      </c>
      <c r="P22" s="1">
        <v>3</v>
      </c>
      <c r="AA22" s="1">
        <f>IF(P22=1,$O$3,IF(P22=2,$O$4,$O$5))</f>
        <v>0</v>
      </c>
    </row>
    <row r="23" ht="25.5">
      <c r="A23" s="1" t="s">
        <v>171</v>
      </c>
      <c r="E23" s="27" t="s">
        <v>616</v>
      </c>
    </row>
    <row r="24" ht="25.5">
      <c r="A24" s="1" t="s">
        <v>172</v>
      </c>
      <c r="E24" s="33" t="s">
        <v>4439</v>
      </c>
    </row>
    <row r="25">
      <c r="A25" s="1" t="s">
        <v>173</v>
      </c>
      <c r="E25" s="27" t="s">
        <v>167</v>
      </c>
    </row>
    <row r="26" ht="25.5">
      <c r="A26" s="1" t="s">
        <v>165</v>
      </c>
      <c r="B26" s="1">
        <v>5</v>
      </c>
      <c r="C26" s="26" t="s">
        <v>4440</v>
      </c>
      <c r="D26" t="s">
        <v>167</v>
      </c>
      <c r="E26" s="27" t="s">
        <v>4441</v>
      </c>
      <c r="F26" s="28" t="s">
        <v>424</v>
      </c>
      <c r="G26" s="29">
        <v>3</v>
      </c>
      <c r="H26" s="28">
        <v>0</v>
      </c>
      <c r="I26" s="30">
        <f>ROUND(G26*H26,P4)</f>
        <v>0</v>
      </c>
      <c r="L26" s="31">
        <v>0</v>
      </c>
      <c r="M26" s="24">
        <f>ROUND(G26*L26,P4)</f>
        <v>0</v>
      </c>
      <c r="N26" s="25" t="s">
        <v>185</v>
      </c>
      <c r="O26" s="32">
        <f>M26*AA26</f>
        <v>0</v>
      </c>
      <c r="P26" s="1">
        <v>3</v>
      </c>
      <c r="AA26" s="1">
        <f>IF(P26=1,$O$3,IF(P26=2,$O$4,$O$5))</f>
        <v>0</v>
      </c>
    </row>
    <row r="27" ht="25.5">
      <c r="A27" s="1" t="s">
        <v>171</v>
      </c>
      <c r="E27" s="27" t="s">
        <v>4441</v>
      </c>
    </row>
    <row r="28" ht="51">
      <c r="A28" s="1" t="s">
        <v>172</v>
      </c>
      <c r="E28" s="33" t="s">
        <v>4442</v>
      </c>
    </row>
    <row r="29">
      <c r="A29" s="1" t="s">
        <v>173</v>
      </c>
      <c r="E29" s="27" t="s">
        <v>167</v>
      </c>
    </row>
    <row r="30" ht="25.5">
      <c r="A30" s="1" t="s">
        <v>165</v>
      </c>
      <c r="B30" s="1">
        <v>6</v>
      </c>
      <c r="C30" s="26" t="s">
        <v>4443</v>
      </c>
      <c r="D30" t="s">
        <v>167</v>
      </c>
      <c r="E30" s="27" t="s">
        <v>4444</v>
      </c>
      <c r="F30" s="28" t="s">
        <v>424</v>
      </c>
      <c r="G30" s="29">
        <v>3</v>
      </c>
      <c r="H30" s="28">
        <v>0</v>
      </c>
      <c r="I30" s="30">
        <f>ROUND(G30*H30,P4)</f>
        <v>0</v>
      </c>
      <c r="L30" s="31">
        <v>0</v>
      </c>
      <c r="M30" s="24">
        <f>ROUND(G30*L30,P4)</f>
        <v>0</v>
      </c>
      <c r="N30" s="25" t="s">
        <v>185</v>
      </c>
      <c r="O30" s="32">
        <f>M30*AA30</f>
        <v>0</v>
      </c>
      <c r="P30" s="1">
        <v>3</v>
      </c>
      <c r="AA30" s="1">
        <f>IF(P30=1,$O$3,IF(P30=2,$O$4,$O$5))</f>
        <v>0</v>
      </c>
    </row>
    <row r="31" ht="25.5">
      <c r="A31" s="1" t="s">
        <v>171</v>
      </c>
      <c r="E31" s="27" t="s">
        <v>4444</v>
      </c>
    </row>
    <row r="32">
      <c r="A32" s="1" t="s">
        <v>172</v>
      </c>
    </row>
    <row r="33">
      <c r="A33" s="1" t="s">
        <v>173</v>
      </c>
      <c r="E33" s="27" t="s">
        <v>167</v>
      </c>
    </row>
    <row r="34" ht="25.5">
      <c r="A34" s="1" t="s">
        <v>165</v>
      </c>
      <c r="B34" s="1">
        <v>7</v>
      </c>
      <c r="C34" s="26" t="s">
        <v>621</v>
      </c>
      <c r="D34" t="s">
        <v>167</v>
      </c>
      <c r="E34" s="27" t="s">
        <v>622</v>
      </c>
      <c r="F34" s="28" t="s">
        <v>447</v>
      </c>
      <c r="G34" s="29">
        <v>31.600000000000001</v>
      </c>
      <c r="H34" s="28">
        <v>0</v>
      </c>
      <c r="I34" s="30">
        <f>ROUND(G34*H34,P4)</f>
        <v>0</v>
      </c>
      <c r="L34" s="31">
        <v>0</v>
      </c>
      <c r="M34" s="24">
        <f>ROUND(G34*L34,P4)</f>
        <v>0</v>
      </c>
      <c r="N34" s="25" t="s">
        <v>185</v>
      </c>
      <c r="O34" s="32">
        <f>M34*AA34</f>
        <v>0</v>
      </c>
      <c r="P34" s="1">
        <v>3</v>
      </c>
      <c r="AA34" s="1">
        <f>IF(P34=1,$O$3,IF(P34=2,$O$4,$O$5))</f>
        <v>0</v>
      </c>
    </row>
    <row r="35" ht="25.5">
      <c r="A35" s="1" t="s">
        <v>171</v>
      </c>
      <c r="E35" s="27" t="s">
        <v>622</v>
      </c>
    </row>
    <row r="36" ht="89.25">
      <c r="A36" s="1" t="s">
        <v>172</v>
      </c>
      <c r="E36" s="33" t="s">
        <v>4445</v>
      </c>
    </row>
    <row r="37">
      <c r="A37" s="1" t="s">
        <v>173</v>
      </c>
      <c r="E37" s="27" t="s">
        <v>167</v>
      </c>
    </row>
    <row r="38">
      <c r="A38" s="1" t="s">
        <v>162</v>
      </c>
      <c r="C38" s="22" t="s">
        <v>395</v>
      </c>
      <c r="E38" s="23" t="s">
        <v>627</v>
      </c>
      <c r="L38" s="24">
        <f>SUMIFS(L39:L62,A39:A62,"P")</f>
        <v>0</v>
      </c>
      <c r="M38" s="24">
        <f>SUMIFS(M39:M62,A39:A62,"P")</f>
        <v>0</v>
      </c>
      <c r="N38" s="25"/>
    </row>
    <row r="39" ht="25.5">
      <c r="A39" s="1" t="s">
        <v>165</v>
      </c>
      <c r="B39" s="1">
        <v>8</v>
      </c>
      <c r="C39" s="26" t="s">
        <v>4446</v>
      </c>
      <c r="D39" t="s">
        <v>167</v>
      </c>
      <c r="E39" s="27" t="s">
        <v>4447</v>
      </c>
      <c r="F39" s="28" t="s">
        <v>424</v>
      </c>
      <c r="G39" s="29">
        <v>3.1200000000000001</v>
      </c>
      <c r="H39" s="28">
        <v>0</v>
      </c>
      <c r="I39" s="30">
        <f>ROUND(G39*H39,P4)</f>
        <v>0</v>
      </c>
      <c r="L39" s="31">
        <v>0</v>
      </c>
      <c r="M39" s="24">
        <f>ROUND(G39*L39,P4)</f>
        <v>0</v>
      </c>
      <c r="N39" s="25" t="s">
        <v>185</v>
      </c>
      <c r="O39" s="32">
        <f>M39*AA39</f>
        <v>0</v>
      </c>
      <c r="P39" s="1">
        <v>3</v>
      </c>
      <c r="AA39" s="1">
        <f>IF(P39=1,$O$3,IF(P39=2,$O$4,$O$5))</f>
        <v>0</v>
      </c>
    </row>
    <row r="40" ht="25.5">
      <c r="A40" s="1" t="s">
        <v>171</v>
      </c>
      <c r="E40" s="27" t="s">
        <v>4447</v>
      </c>
    </row>
    <row r="41" ht="63.75">
      <c r="A41" s="1" t="s">
        <v>172</v>
      </c>
      <c r="E41" s="33" t="s">
        <v>4448</v>
      </c>
    </row>
    <row r="42">
      <c r="A42" s="1" t="s">
        <v>173</v>
      </c>
      <c r="E42" s="27" t="s">
        <v>167</v>
      </c>
    </row>
    <row r="43" ht="25.5">
      <c r="A43" s="1" t="s">
        <v>165</v>
      </c>
      <c r="B43" s="1">
        <v>9</v>
      </c>
      <c r="C43" s="26" t="s">
        <v>4449</v>
      </c>
      <c r="D43" t="s">
        <v>167</v>
      </c>
      <c r="E43" s="27" t="s">
        <v>4450</v>
      </c>
      <c r="F43" s="28" t="s">
        <v>424</v>
      </c>
      <c r="G43" s="29">
        <v>3.1200000000000001</v>
      </c>
      <c r="H43" s="28">
        <v>0</v>
      </c>
      <c r="I43" s="30">
        <f>ROUND(G43*H43,P4)</f>
        <v>0</v>
      </c>
      <c r="L43" s="31">
        <v>0</v>
      </c>
      <c r="M43" s="24">
        <f>ROUND(G43*L43,P4)</f>
        <v>0</v>
      </c>
      <c r="N43" s="25" t="s">
        <v>185</v>
      </c>
      <c r="O43" s="32">
        <f>M43*AA43</f>
        <v>0</v>
      </c>
      <c r="P43" s="1">
        <v>3</v>
      </c>
      <c r="AA43" s="1">
        <f>IF(P43=1,$O$3,IF(P43=2,$O$4,$O$5))</f>
        <v>0</v>
      </c>
    </row>
    <row r="44" ht="25.5">
      <c r="A44" s="1" t="s">
        <v>171</v>
      </c>
      <c r="E44" s="27" t="s">
        <v>4450</v>
      </c>
    </row>
    <row r="45" ht="63.75">
      <c r="A45" s="1" t="s">
        <v>172</v>
      </c>
      <c r="E45" s="33" t="s">
        <v>4448</v>
      </c>
    </row>
    <row r="46">
      <c r="A46" s="1" t="s">
        <v>173</v>
      </c>
      <c r="E46" s="27" t="s">
        <v>167</v>
      </c>
    </row>
    <row r="47" ht="25.5">
      <c r="A47" s="1" t="s">
        <v>165</v>
      </c>
      <c r="B47" s="1">
        <v>10</v>
      </c>
      <c r="C47" s="26" t="s">
        <v>4451</v>
      </c>
      <c r="D47" t="s">
        <v>167</v>
      </c>
      <c r="E47" s="27" t="s">
        <v>4452</v>
      </c>
      <c r="F47" s="28" t="s">
        <v>424</v>
      </c>
      <c r="G47" s="29">
        <v>4.6799999999999997</v>
      </c>
      <c r="H47" s="28">
        <v>0</v>
      </c>
      <c r="I47" s="30">
        <f>ROUND(G47*H47,P4)</f>
        <v>0</v>
      </c>
      <c r="L47" s="31">
        <v>0</v>
      </c>
      <c r="M47" s="24">
        <f>ROUND(G47*L47,P4)</f>
        <v>0</v>
      </c>
      <c r="N47" s="25" t="s">
        <v>185</v>
      </c>
      <c r="O47" s="32">
        <f>M47*AA47</f>
        <v>0</v>
      </c>
      <c r="P47" s="1">
        <v>3</v>
      </c>
      <c r="AA47" s="1">
        <f>IF(P47=1,$O$3,IF(P47=2,$O$4,$O$5))</f>
        <v>0</v>
      </c>
    </row>
    <row r="48" ht="25.5">
      <c r="A48" s="1" t="s">
        <v>171</v>
      </c>
      <c r="E48" s="27" t="s">
        <v>4452</v>
      </c>
    </row>
    <row r="49" ht="76.5">
      <c r="A49" s="1" t="s">
        <v>172</v>
      </c>
      <c r="E49" s="33" t="s">
        <v>4453</v>
      </c>
    </row>
    <row r="50">
      <c r="A50" s="1" t="s">
        <v>173</v>
      </c>
      <c r="E50" s="27" t="s">
        <v>167</v>
      </c>
    </row>
    <row r="51">
      <c r="A51" s="1" t="s">
        <v>165</v>
      </c>
      <c r="B51" s="1">
        <v>11</v>
      </c>
      <c r="C51" s="26" t="s">
        <v>4454</v>
      </c>
      <c r="D51" t="s">
        <v>167</v>
      </c>
      <c r="E51" s="27" t="s">
        <v>4455</v>
      </c>
      <c r="F51" s="28" t="s">
        <v>447</v>
      </c>
      <c r="G51" s="29">
        <v>6.7199999999999998</v>
      </c>
      <c r="H51" s="28">
        <v>0</v>
      </c>
      <c r="I51" s="30">
        <f>ROUND(G51*H51,P4)</f>
        <v>0</v>
      </c>
      <c r="L51" s="31">
        <v>0</v>
      </c>
      <c r="M51" s="24">
        <f>ROUND(G51*L51,P4)</f>
        <v>0</v>
      </c>
      <c r="N51" s="25" t="s">
        <v>185</v>
      </c>
      <c r="O51" s="32">
        <f>M51*AA51</f>
        <v>0</v>
      </c>
      <c r="P51" s="1">
        <v>3</v>
      </c>
      <c r="AA51" s="1">
        <f>IF(P51=1,$O$3,IF(P51=2,$O$4,$O$5))</f>
        <v>0</v>
      </c>
    </row>
    <row r="52">
      <c r="A52" s="1" t="s">
        <v>171</v>
      </c>
      <c r="E52" s="27" t="s">
        <v>4455</v>
      </c>
    </row>
    <row r="53" ht="63.75">
      <c r="A53" s="1" t="s">
        <v>172</v>
      </c>
      <c r="E53" s="33" t="s">
        <v>4456</v>
      </c>
    </row>
    <row r="54">
      <c r="A54" s="1" t="s">
        <v>173</v>
      </c>
      <c r="E54" s="27" t="s">
        <v>167</v>
      </c>
    </row>
    <row r="55">
      <c r="A55" s="1" t="s">
        <v>165</v>
      </c>
      <c r="B55" s="1">
        <v>12</v>
      </c>
      <c r="C55" s="26" t="s">
        <v>4457</v>
      </c>
      <c r="D55" t="s">
        <v>167</v>
      </c>
      <c r="E55" s="27" t="s">
        <v>4458</v>
      </c>
      <c r="F55" s="28" t="s">
        <v>447</v>
      </c>
      <c r="G55" s="29">
        <v>6.7199999999999998</v>
      </c>
      <c r="H55" s="28">
        <v>0</v>
      </c>
      <c r="I55" s="30">
        <f>ROUND(G55*H55,P4)</f>
        <v>0</v>
      </c>
      <c r="L55" s="31">
        <v>0</v>
      </c>
      <c r="M55" s="24">
        <f>ROUND(G55*L55,P4)</f>
        <v>0</v>
      </c>
      <c r="N55" s="25" t="s">
        <v>185</v>
      </c>
      <c r="O55" s="32">
        <f>M55*AA55</f>
        <v>0</v>
      </c>
      <c r="P55" s="1">
        <v>3</v>
      </c>
      <c r="AA55" s="1">
        <f>IF(P55=1,$O$3,IF(P55=2,$O$4,$O$5))</f>
        <v>0</v>
      </c>
    </row>
    <row r="56">
      <c r="A56" s="1" t="s">
        <v>171</v>
      </c>
      <c r="E56" s="27" t="s">
        <v>4458</v>
      </c>
    </row>
    <row r="57">
      <c r="A57" s="1" t="s">
        <v>172</v>
      </c>
    </row>
    <row r="58">
      <c r="A58" s="1" t="s">
        <v>173</v>
      </c>
      <c r="E58" s="27" t="s">
        <v>167</v>
      </c>
    </row>
    <row r="59">
      <c r="A59" s="1" t="s">
        <v>165</v>
      </c>
      <c r="B59" s="1">
        <v>13</v>
      </c>
      <c r="C59" s="26" t="s">
        <v>4459</v>
      </c>
      <c r="D59" t="s">
        <v>167</v>
      </c>
      <c r="E59" s="27" t="s">
        <v>4460</v>
      </c>
      <c r="F59" s="28" t="s">
        <v>432</v>
      </c>
      <c r="G59" s="29">
        <v>0.29599999999999999</v>
      </c>
      <c r="H59" s="28">
        <v>0</v>
      </c>
      <c r="I59" s="30">
        <f>ROUND(G59*H59,P4)</f>
        <v>0</v>
      </c>
      <c r="L59" s="31">
        <v>0</v>
      </c>
      <c r="M59" s="24">
        <f>ROUND(G59*L59,P4)</f>
        <v>0</v>
      </c>
      <c r="N59" s="25" t="s">
        <v>185</v>
      </c>
      <c r="O59" s="32">
        <f>M59*AA59</f>
        <v>0</v>
      </c>
      <c r="P59" s="1">
        <v>3</v>
      </c>
      <c r="AA59" s="1">
        <f>IF(P59=1,$O$3,IF(P59=2,$O$4,$O$5))</f>
        <v>0</v>
      </c>
    </row>
    <row r="60">
      <c r="A60" s="1" t="s">
        <v>171</v>
      </c>
      <c r="E60" s="27" t="s">
        <v>4460</v>
      </c>
    </row>
    <row r="61" ht="76.5">
      <c r="A61" s="1" t="s">
        <v>172</v>
      </c>
      <c r="E61" s="33" t="s">
        <v>4461</v>
      </c>
    </row>
    <row r="62">
      <c r="A62" s="1" t="s">
        <v>173</v>
      </c>
      <c r="E62" s="27" t="s">
        <v>167</v>
      </c>
    </row>
    <row r="63">
      <c r="A63" s="1" t="s">
        <v>162</v>
      </c>
      <c r="C63" s="22" t="s">
        <v>2122</v>
      </c>
      <c r="E63" s="23" t="s">
        <v>2123</v>
      </c>
      <c r="L63" s="24">
        <f>SUMIFS(L64:L83,A64:A83,"P")</f>
        <v>0</v>
      </c>
      <c r="M63" s="24">
        <f>SUMIFS(M64:M83,A64:A83,"P")</f>
        <v>0</v>
      </c>
      <c r="N63" s="25"/>
    </row>
    <row r="64" ht="25.5">
      <c r="A64" s="1" t="s">
        <v>165</v>
      </c>
      <c r="B64" s="1">
        <v>17</v>
      </c>
      <c r="C64" s="26" t="s">
        <v>2124</v>
      </c>
      <c r="D64" t="s">
        <v>167</v>
      </c>
      <c r="E64" s="27" t="s">
        <v>2125</v>
      </c>
      <c r="F64" s="28" t="s">
        <v>192</v>
      </c>
      <c r="G64" s="29">
        <v>16.399999999999999</v>
      </c>
      <c r="H64" s="28">
        <v>0</v>
      </c>
      <c r="I64" s="30">
        <f>ROUND(G64*H64,P4)</f>
        <v>0</v>
      </c>
      <c r="L64" s="31">
        <v>0</v>
      </c>
      <c r="M64" s="24">
        <f>ROUND(G64*L64,P4)</f>
        <v>0</v>
      </c>
      <c r="N64" s="25" t="s">
        <v>185</v>
      </c>
      <c r="O64" s="32">
        <f>M64*AA64</f>
        <v>0</v>
      </c>
      <c r="P64" s="1">
        <v>3</v>
      </c>
      <c r="AA64" s="1">
        <f>IF(P64=1,$O$3,IF(P64=2,$O$4,$O$5))</f>
        <v>0</v>
      </c>
    </row>
    <row r="65" ht="25.5">
      <c r="A65" s="1" t="s">
        <v>171</v>
      </c>
      <c r="E65" s="27" t="s">
        <v>2125</v>
      </c>
    </row>
    <row r="66" ht="51">
      <c r="A66" s="1" t="s">
        <v>172</v>
      </c>
      <c r="E66" s="33" t="s">
        <v>4462</v>
      </c>
    </row>
    <row r="67">
      <c r="A67" s="1" t="s">
        <v>173</v>
      </c>
      <c r="E67" s="27" t="s">
        <v>167</v>
      </c>
    </row>
    <row r="68" ht="25.5">
      <c r="A68" s="1" t="s">
        <v>165</v>
      </c>
      <c r="B68" s="1">
        <v>18</v>
      </c>
      <c r="C68" s="26" t="s">
        <v>4463</v>
      </c>
      <c r="D68" t="s">
        <v>167</v>
      </c>
      <c r="E68" s="27" t="s">
        <v>4464</v>
      </c>
      <c r="F68" s="28" t="s">
        <v>192</v>
      </c>
      <c r="G68" s="29">
        <v>2</v>
      </c>
      <c r="H68" s="28">
        <v>0</v>
      </c>
      <c r="I68" s="30">
        <f>ROUND(G68*H68,P4)</f>
        <v>0</v>
      </c>
      <c r="L68" s="31">
        <v>0</v>
      </c>
      <c r="M68" s="24">
        <f>ROUND(G68*L68,P4)</f>
        <v>0</v>
      </c>
      <c r="N68" s="25" t="s">
        <v>185</v>
      </c>
      <c r="O68" s="32">
        <f>M68*AA68</f>
        <v>0</v>
      </c>
      <c r="P68" s="1">
        <v>3</v>
      </c>
      <c r="AA68" s="1">
        <f>IF(P68=1,$O$3,IF(P68=2,$O$4,$O$5))</f>
        <v>0</v>
      </c>
    </row>
    <row r="69" ht="38.25">
      <c r="A69" s="1" t="s">
        <v>171</v>
      </c>
      <c r="E69" s="27" t="s">
        <v>4465</v>
      </c>
    </row>
    <row r="70" ht="51">
      <c r="A70" s="1" t="s">
        <v>172</v>
      </c>
      <c r="E70" s="33" t="s">
        <v>4466</v>
      </c>
    </row>
    <row r="71">
      <c r="A71" s="1" t="s">
        <v>173</v>
      </c>
      <c r="E71" s="27" t="s">
        <v>167</v>
      </c>
    </row>
    <row r="72">
      <c r="A72" s="1" t="s">
        <v>165</v>
      </c>
      <c r="B72" s="1">
        <v>20</v>
      </c>
      <c r="C72" s="26" t="s">
        <v>4467</v>
      </c>
      <c r="D72" t="s">
        <v>167</v>
      </c>
      <c r="E72" s="27" t="s">
        <v>4468</v>
      </c>
      <c r="F72" s="28" t="s">
        <v>201</v>
      </c>
      <c r="G72" s="29">
        <v>2</v>
      </c>
      <c r="H72" s="28">
        <v>0</v>
      </c>
      <c r="I72" s="30">
        <f>ROUND(G72*H72,P4)</f>
        <v>0</v>
      </c>
      <c r="L72" s="31">
        <v>0</v>
      </c>
      <c r="M72" s="24">
        <f>ROUND(G72*L72,P4)</f>
        <v>0</v>
      </c>
      <c r="N72" s="25" t="s">
        <v>185</v>
      </c>
      <c r="O72" s="32">
        <f>M72*AA72</f>
        <v>0</v>
      </c>
      <c r="P72" s="1">
        <v>3</v>
      </c>
      <c r="AA72" s="1">
        <f>IF(P72=1,$O$3,IF(P72=2,$O$4,$O$5))</f>
        <v>0</v>
      </c>
    </row>
    <row r="73">
      <c r="A73" s="1" t="s">
        <v>171</v>
      </c>
      <c r="E73" s="27" t="s">
        <v>4468</v>
      </c>
    </row>
    <row r="74">
      <c r="A74" s="1" t="s">
        <v>172</v>
      </c>
    </row>
    <row r="75">
      <c r="A75" s="1" t="s">
        <v>173</v>
      </c>
      <c r="E75" s="27" t="s">
        <v>167</v>
      </c>
    </row>
    <row r="76">
      <c r="A76" s="1" t="s">
        <v>165</v>
      </c>
      <c r="B76" s="1">
        <v>21</v>
      </c>
      <c r="C76" s="26" t="s">
        <v>4469</v>
      </c>
      <c r="D76" t="s">
        <v>167</v>
      </c>
      <c r="E76" s="27" t="s">
        <v>4470</v>
      </c>
      <c r="F76" s="28" t="s">
        <v>331</v>
      </c>
      <c r="G76" s="29">
        <v>1.3660000000000001</v>
      </c>
      <c r="H76" s="28">
        <v>0</v>
      </c>
      <c r="I76" s="30">
        <f>ROUND(G76*H76,P4)</f>
        <v>0</v>
      </c>
      <c r="L76" s="31">
        <v>0</v>
      </c>
      <c r="M76" s="24">
        <f>ROUND(G76*L76,P4)</f>
        <v>0</v>
      </c>
      <c r="N76" s="25" t="s">
        <v>185</v>
      </c>
      <c r="O76" s="32">
        <f>M76*AA76</f>
        <v>0</v>
      </c>
      <c r="P76" s="1">
        <v>3</v>
      </c>
      <c r="AA76" s="1">
        <f>IF(P76=1,$O$3,IF(P76=2,$O$4,$O$5))</f>
        <v>0</v>
      </c>
    </row>
    <row r="77">
      <c r="A77" s="1" t="s">
        <v>171</v>
      </c>
      <c r="E77" s="27" t="s">
        <v>4470</v>
      </c>
    </row>
    <row r="78" ht="25.5">
      <c r="A78" s="1" t="s">
        <v>172</v>
      </c>
      <c r="E78" s="33" t="s">
        <v>4471</v>
      </c>
    </row>
    <row r="79">
      <c r="A79" s="1" t="s">
        <v>173</v>
      </c>
      <c r="E79" s="27" t="s">
        <v>167</v>
      </c>
    </row>
    <row r="80">
      <c r="A80" s="1" t="s">
        <v>165</v>
      </c>
      <c r="B80" s="1">
        <v>19</v>
      </c>
      <c r="C80" s="26" t="s">
        <v>2126</v>
      </c>
      <c r="D80" t="s">
        <v>167</v>
      </c>
      <c r="E80" s="27" t="s">
        <v>2127</v>
      </c>
      <c r="F80" s="28" t="s">
        <v>331</v>
      </c>
      <c r="G80" s="29">
        <v>17.181000000000001</v>
      </c>
      <c r="H80" s="28">
        <v>0</v>
      </c>
      <c r="I80" s="30">
        <f>ROUND(G80*H80,P4)</f>
        <v>0</v>
      </c>
      <c r="L80" s="31">
        <v>0</v>
      </c>
      <c r="M80" s="24">
        <f>ROUND(G80*L80,P4)</f>
        <v>0</v>
      </c>
      <c r="N80" s="25" t="s">
        <v>185</v>
      </c>
      <c r="O80" s="32">
        <f>M80*AA80</f>
        <v>0</v>
      </c>
      <c r="P80" s="1">
        <v>3</v>
      </c>
      <c r="AA80" s="1">
        <f>IF(P80=1,$O$3,IF(P80=2,$O$4,$O$5))</f>
        <v>0</v>
      </c>
    </row>
    <row r="81">
      <c r="A81" s="1" t="s">
        <v>171</v>
      </c>
      <c r="E81" s="27" t="s">
        <v>2127</v>
      </c>
    </row>
    <row r="82" ht="25.5">
      <c r="A82" s="1" t="s">
        <v>172</v>
      </c>
      <c r="E82" s="33" t="s">
        <v>4472</v>
      </c>
    </row>
    <row r="83">
      <c r="A83" s="1" t="s">
        <v>173</v>
      </c>
      <c r="E83" s="27" t="s">
        <v>167</v>
      </c>
    </row>
    <row r="84">
      <c r="A84" s="1" t="s">
        <v>162</v>
      </c>
      <c r="C84" s="22" t="s">
        <v>443</v>
      </c>
      <c r="E84" s="23" t="s">
        <v>444</v>
      </c>
      <c r="L84" s="24">
        <f>SUMIFS(L85:L88,A85:A88,"P")</f>
        <v>0</v>
      </c>
      <c r="M84" s="24">
        <f>SUMIFS(M85:M88,A85:A88,"P")</f>
        <v>0</v>
      </c>
      <c r="N84" s="25"/>
    </row>
    <row r="85" ht="25.5">
      <c r="A85" s="1" t="s">
        <v>165</v>
      </c>
      <c r="B85" s="1">
        <v>14</v>
      </c>
      <c r="C85" s="26" t="s">
        <v>4473</v>
      </c>
      <c r="D85" t="s">
        <v>167</v>
      </c>
      <c r="E85" s="27" t="s">
        <v>4474</v>
      </c>
      <c r="F85" s="28" t="s">
        <v>447</v>
      </c>
      <c r="G85" s="29">
        <v>16</v>
      </c>
      <c r="H85" s="28">
        <v>0</v>
      </c>
      <c r="I85" s="30">
        <f>ROUND(G85*H85,P4)</f>
        <v>0</v>
      </c>
      <c r="L85" s="31">
        <v>0</v>
      </c>
      <c r="M85" s="24">
        <f>ROUND(G85*L85,P4)</f>
        <v>0</v>
      </c>
      <c r="N85" s="25" t="s">
        <v>185</v>
      </c>
      <c r="O85" s="32">
        <f>M85*AA85</f>
        <v>0</v>
      </c>
      <c r="P85" s="1">
        <v>3</v>
      </c>
      <c r="AA85" s="1">
        <f>IF(P85=1,$O$3,IF(P85=2,$O$4,$O$5))</f>
        <v>0</v>
      </c>
    </row>
    <row r="86" ht="25.5">
      <c r="A86" s="1" t="s">
        <v>171</v>
      </c>
      <c r="E86" s="27" t="s">
        <v>4474</v>
      </c>
    </row>
    <row r="87" ht="63.75">
      <c r="A87" s="1" t="s">
        <v>172</v>
      </c>
      <c r="E87" s="33" t="s">
        <v>4475</v>
      </c>
    </row>
    <row r="88">
      <c r="A88" s="1" t="s">
        <v>173</v>
      </c>
      <c r="E88" s="27" t="s">
        <v>167</v>
      </c>
    </row>
    <row r="89">
      <c r="A89" s="1" t="s">
        <v>162</v>
      </c>
      <c r="C89" s="22" t="s">
        <v>1259</v>
      </c>
      <c r="E89" s="23" t="s">
        <v>1260</v>
      </c>
      <c r="L89" s="24">
        <f>SUMIFS(L90:L93,A90:A93,"P")</f>
        <v>0</v>
      </c>
      <c r="M89" s="24">
        <f>SUMIFS(M90:M93,A90:A93,"P")</f>
        <v>0</v>
      </c>
      <c r="N89" s="25"/>
    </row>
    <row r="90">
      <c r="A90" s="1" t="s">
        <v>165</v>
      </c>
      <c r="B90" s="1">
        <v>15</v>
      </c>
      <c r="C90" s="26" t="s">
        <v>2462</v>
      </c>
      <c r="D90" t="s">
        <v>167</v>
      </c>
      <c r="E90" s="27" t="s">
        <v>4476</v>
      </c>
      <c r="F90" s="28" t="s">
        <v>936</v>
      </c>
      <c r="G90" s="29">
        <v>4</v>
      </c>
      <c r="H90" s="28">
        <v>0</v>
      </c>
      <c r="I90" s="30">
        <f>ROUND(G90*H90,P4)</f>
        <v>0</v>
      </c>
      <c r="L90" s="31">
        <v>0</v>
      </c>
      <c r="M90" s="24">
        <f>ROUND(G90*L90,P4)</f>
        <v>0</v>
      </c>
      <c r="N90" s="25" t="s">
        <v>170</v>
      </c>
      <c r="O90" s="32">
        <f>M90*AA90</f>
        <v>0</v>
      </c>
      <c r="P90" s="1">
        <v>3</v>
      </c>
      <c r="AA90" s="1">
        <f>IF(P90=1,$O$3,IF(P90=2,$O$4,$O$5))</f>
        <v>0</v>
      </c>
    </row>
    <row r="91">
      <c r="A91" s="1" t="s">
        <v>171</v>
      </c>
      <c r="E91" s="27" t="s">
        <v>4476</v>
      </c>
    </row>
    <row r="92" ht="51">
      <c r="A92" s="1" t="s">
        <v>172</v>
      </c>
      <c r="E92" s="33" t="s">
        <v>4477</v>
      </c>
    </row>
    <row r="93">
      <c r="A93" s="1" t="s">
        <v>173</v>
      </c>
      <c r="E93" s="27" t="s">
        <v>167</v>
      </c>
    </row>
    <row r="94">
      <c r="A94" s="1" t="s">
        <v>162</v>
      </c>
      <c r="C94" s="22" t="s">
        <v>499</v>
      </c>
      <c r="E94" s="23" t="s">
        <v>500</v>
      </c>
      <c r="L94" s="24">
        <f>SUMIFS(L95:L98,A95:A98,"P")</f>
        <v>0</v>
      </c>
      <c r="M94" s="24">
        <f>SUMIFS(M95:M98,A95:A98,"P")</f>
        <v>0</v>
      </c>
      <c r="N94" s="25"/>
    </row>
    <row r="95" ht="25.5">
      <c r="A95" s="1" t="s">
        <v>165</v>
      </c>
      <c r="B95" s="1">
        <v>16</v>
      </c>
      <c r="C95" s="26" t="s">
        <v>2464</v>
      </c>
      <c r="D95" t="s">
        <v>167</v>
      </c>
      <c r="E95" s="27" t="s">
        <v>2465</v>
      </c>
      <c r="F95" s="28" t="s">
        <v>432</v>
      </c>
      <c r="G95" s="29">
        <v>25.518000000000001</v>
      </c>
      <c r="H95" s="28">
        <v>0</v>
      </c>
      <c r="I95" s="30">
        <f>ROUND(G95*H95,P4)</f>
        <v>0</v>
      </c>
      <c r="L95" s="31">
        <v>0</v>
      </c>
      <c r="M95" s="24">
        <f>ROUND(G95*L95,P4)</f>
        <v>0</v>
      </c>
      <c r="N95" s="25" t="s">
        <v>185</v>
      </c>
      <c r="O95" s="32">
        <f>M95*AA95</f>
        <v>0</v>
      </c>
      <c r="P95" s="1">
        <v>3</v>
      </c>
      <c r="AA95" s="1">
        <f>IF(P95=1,$O$3,IF(P95=2,$O$4,$O$5))</f>
        <v>0</v>
      </c>
    </row>
    <row r="96" ht="51">
      <c r="A96" s="1" t="s">
        <v>171</v>
      </c>
      <c r="E96" s="27" t="s">
        <v>2466</v>
      </c>
    </row>
    <row r="97">
      <c r="A97" s="1" t="s">
        <v>172</v>
      </c>
    </row>
    <row r="98">
      <c r="A98" s="1" t="s">
        <v>173</v>
      </c>
      <c r="E98" s="27" t="s">
        <v>167</v>
      </c>
    </row>
  </sheetData>
  <sheetProtection sheet="1" objects="1" scenarios="1" spinCount="100000" saltValue="7kIyNtLZlHDCvLJUxQv4UCo7W9anON1uZhycli4IlMls0jcnB4HOEYpJ3jtuwBJbRh7+0NoRUYovnLeo+RxBbQ==" hashValue="SfhpZ2bwdM36lFHvclYVcfJMx6sZTQY6awaUaa8OqxSFsDfkltKElcCvjoSEuOSXYb4heq8jskMN0H6nxMYyL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126</v>
      </c>
      <c r="M3" s="20">
        <f>Rekapitulace!C67</f>
        <v>0</v>
      </c>
      <c r="N3" s="6" t="s">
        <v>3</v>
      </c>
      <c r="O3">
        <v>0</v>
      </c>
      <c r="P3">
        <v>2</v>
      </c>
    </row>
    <row r="4" ht="34.01575" customHeight="1">
      <c r="A4" s="16" t="s">
        <v>143</v>
      </c>
      <c r="B4" s="17" t="s">
        <v>144</v>
      </c>
      <c r="C4" s="18" t="s">
        <v>126</v>
      </c>
      <c r="D4" s="1"/>
      <c r="E4" s="17" t="s">
        <v>127</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COUNTIFS(L8:L87,"=0",A8:A87,"P")+COUNTIFS(L8:L87,"",A8:A87,"P")+SUM(Q8:Q87)</f>
        <v>0</v>
      </c>
    </row>
    <row r="8">
      <c r="A8" s="1" t="s">
        <v>160</v>
      </c>
      <c r="C8" s="22" t="s">
        <v>4478</v>
      </c>
      <c r="E8" s="23" t="s">
        <v>133</v>
      </c>
      <c r="L8" s="24">
        <f>L9+L14+L63+L72+L77+L82</f>
        <v>0</v>
      </c>
      <c r="M8" s="24">
        <f>M9+M14+M63+M72+M77+M82</f>
        <v>0</v>
      </c>
      <c r="N8" s="25"/>
    </row>
    <row r="9">
      <c r="A9" s="1" t="s">
        <v>162</v>
      </c>
      <c r="C9" s="22" t="s">
        <v>197</v>
      </c>
      <c r="E9" s="23" t="s">
        <v>198</v>
      </c>
      <c r="L9" s="24">
        <f>SUMIFS(L10:L13,A10:A13,"P")</f>
        <v>0</v>
      </c>
      <c r="M9" s="24">
        <f>SUMIFS(M10:M13,A10:A13,"P")</f>
        <v>0</v>
      </c>
      <c r="N9" s="25"/>
    </row>
    <row r="10" ht="25.5">
      <c r="A10" s="1" t="s">
        <v>165</v>
      </c>
      <c r="B10" s="1">
        <v>1</v>
      </c>
      <c r="C10" s="26" t="s">
        <v>1757</v>
      </c>
      <c r="D10" t="s">
        <v>167</v>
      </c>
      <c r="E10" s="27" t="s">
        <v>1758</v>
      </c>
      <c r="F10" s="28" t="s">
        <v>201</v>
      </c>
      <c r="G10" s="29">
        <v>1</v>
      </c>
      <c r="H10" s="28">
        <v>0</v>
      </c>
      <c r="I10" s="30">
        <f>ROUND(G10*H10,P4)</f>
        <v>0</v>
      </c>
      <c r="L10" s="31">
        <v>0</v>
      </c>
      <c r="M10" s="24">
        <f>ROUND(G10*L10,P4)</f>
        <v>0</v>
      </c>
      <c r="N10" s="25" t="s">
        <v>185</v>
      </c>
      <c r="O10" s="32">
        <f>M10*AA10</f>
        <v>0</v>
      </c>
      <c r="P10" s="1">
        <v>3</v>
      </c>
      <c r="AA10" s="1">
        <f>IF(P10=1,$O$3,IF(P10=2,$O$4,$O$5))</f>
        <v>0</v>
      </c>
    </row>
    <row r="11" ht="25.5">
      <c r="A11" s="1" t="s">
        <v>171</v>
      </c>
      <c r="E11" s="27" t="s">
        <v>1758</v>
      </c>
    </row>
    <row r="12">
      <c r="A12" s="1" t="s">
        <v>172</v>
      </c>
    </row>
    <row r="13">
      <c r="A13" s="1" t="s">
        <v>173</v>
      </c>
      <c r="E13" s="27" t="s">
        <v>167</v>
      </c>
    </row>
    <row r="14">
      <c r="A14" s="1" t="s">
        <v>162</v>
      </c>
      <c r="C14" s="22" t="s">
        <v>224</v>
      </c>
      <c r="E14" s="23" t="s">
        <v>225</v>
      </c>
      <c r="L14" s="24">
        <f>SUMIFS(L15:L62,A15:A62,"P")</f>
        <v>0</v>
      </c>
      <c r="M14" s="24">
        <f>SUMIFS(M15:M62,A15:A62,"P")</f>
        <v>0</v>
      </c>
      <c r="N14" s="25"/>
    </row>
    <row r="15" ht="25.5">
      <c r="A15" s="1" t="s">
        <v>165</v>
      </c>
      <c r="B15" s="1">
        <v>7</v>
      </c>
      <c r="C15" s="26" t="s">
        <v>174</v>
      </c>
      <c r="D15" t="s">
        <v>167</v>
      </c>
      <c r="E15" s="27" t="s">
        <v>1847</v>
      </c>
      <c r="F15" s="28" t="s">
        <v>201</v>
      </c>
      <c r="G15" s="29">
        <v>6</v>
      </c>
      <c r="H15" s="28">
        <v>0</v>
      </c>
      <c r="I15" s="30">
        <f>ROUND(G15*H15,P4)</f>
        <v>0</v>
      </c>
      <c r="L15" s="31">
        <v>0</v>
      </c>
      <c r="M15" s="24">
        <f>ROUND(G15*L15,P4)</f>
        <v>0</v>
      </c>
      <c r="N15" s="25" t="s">
        <v>170</v>
      </c>
      <c r="O15" s="32">
        <f>M15*AA15</f>
        <v>0</v>
      </c>
      <c r="P15" s="1">
        <v>3</v>
      </c>
      <c r="AA15" s="1">
        <f>IF(P15=1,$O$3,IF(P15=2,$O$4,$O$5))</f>
        <v>0</v>
      </c>
    </row>
    <row r="16" ht="25.5">
      <c r="A16" s="1" t="s">
        <v>171</v>
      </c>
      <c r="E16" s="27" t="s">
        <v>1847</v>
      </c>
    </row>
    <row r="17">
      <c r="A17" s="1" t="s">
        <v>172</v>
      </c>
    </row>
    <row r="18">
      <c r="A18" s="1" t="s">
        <v>173</v>
      </c>
      <c r="E18" s="27" t="s">
        <v>167</v>
      </c>
    </row>
    <row r="19">
      <c r="A19" s="1" t="s">
        <v>165</v>
      </c>
      <c r="B19" s="1">
        <v>12</v>
      </c>
      <c r="C19" s="26" t="s">
        <v>178</v>
      </c>
      <c r="D19" t="s">
        <v>167</v>
      </c>
      <c r="E19" s="27" t="s">
        <v>1848</v>
      </c>
      <c r="F19" s="28" t="s">
        <v>424</v>
      </c>
      <c r="G19" s="29">
        <v>9</v>
      </c>
      <c r="H19" s="28">
        <v>0</v>
      </c>
      <c r="I19" s="30">
        <f>ROUND(G19*H19,P4)</f>
        <v>0</v>
      </c>
      <c r="L19" s="31">
        <v>0</v>
      </c>
      <c r="M19" s="24">
        <f>ROUND(G19*L19,P4)</f>
        <v>0</v>
      </c>
      <c r="N19" s="25" t="s">
        <v>170</v>
      </c>
      <c r="O19" s="32">
        <f>M19*AA19</f>
        <v>0</v>
      </c>
      <c r="P19" s="1">
        <v>3</v>
      </c>
      <c r="AA19" s="1">
        <f>IF(P19=1,$O$3,IF(P19=2,$O$4,$O$5))</f>
        <v>0</v>
      </c>
    </row>
    <row r="20">
      <c r="A20" s="1" t="s">
        <v>171</v>
      </c>
      <c r="E20" s="27" t="s">
        <v>1848</v>
      </c>
    </row>
    <row r="21">
      <c r="A21" s="1" t="s">
        <v>172</v>
      </c>
    </row>
    <row r="22">
      <c r="A22" s="1" t="s">
        <v>173</v>
      </c>
      <c r="E22" s="27" t="s">
        <v>167</v>
      </c>
    </row>
    <row r="23">
      <c r="A23" s="1" t="s">
        <v>165</v>
      </c>
      <c r="B23" s="1">
        <v>13</v>
      </c>
      <c r="C23" s="26" t="s">
        <v>194</v>
      </c>
      <c r="D23" t="s">
        <v>167</v>
      </c>
      <c r="E23" s="27" t="s">
        <v>327</v>
      </c>
      <c r="F23" s="28" t="s">
        <v>424</v>
      </c>
      <c r="G23" s="29">
        <v>1</v>
      </c>
      <c r="H23" s="28">
        <v>0</v>
      </c>
      <c r="I23" s="30">
        <f>ROUND(G23*H23,P4)</f>
        <v>0</v>
      </c>
      <c r="L23" s="31">
        <v>0</v>
      </c>
      <c r="M23" s="24">
        <f>ROUND(G23*L23,P4)</f>
        <v>0</v>
      </c>
      <c r="N23" s="25" t="s">
        <v>170</v>
      </c>
      <c r="O23" s="32">
        <f>M23*AA23</f>
        <v>0</v>
      </c>
      <c r="P23" s="1">
        <v>3</v>
      </c>
      <c r="AA23" s="1">
        <f>IF(P23=1,$O$3,IF(P23=2,$O$4,$O$5))</f>
        <v>0</v>
      </c>
    </row>
    <row r="24">
      <c r="A24" s="1" t="s">
        <v>171</v>
      </c>
      <c r="E24" s="27" t="s">
        <v>327</v>
      </c>
    </row>
    <row r="25">
      <c r="A25" s="1" t="s">
        <v>172</v>
      </c>
    </row>
    <row r="26">
      <c r="A26" s="1" t="s">
        <v>173</v>
      </c>
      <c r="E26" s="27" t="s">
        <v>167</v>
      </c>
    </row>
    <row r="27" ht="25.5">
      <c r="A27" s="1" t="s">
        <v>165</v>
      </c>
      <c r="B27" s="1">
        <v>2</v>
      </c>
      <c r="C27" s="26" t="s">
        <v>4479</v>
      </c>
      <c r="D27" t="s">
        <v>167</v>
      </c>
      <c r="E27" s="27" t="s">
        <v>4480</v>
      </c>
      <c r="F27" s="28" t="s">
        <v>192</v>
      </c>
      <c r="G27" s="29">
        <v>43</v>
      </c>
      <c r="H27" s="28">
        <v>0.00035</v>
      </c>
      <c r="I27" s="30">
        <f>ROUND(G27*H27,P4)</f>
        <v>0</v>
      </c>
      <c r="L27" s="31">
        <v>0</v>
      </c>
      <c r="M27" s="24">
        <f>ROUND(G27*L27,P4)</f>
        <v>0</v>
      </c>
      <c r="N27" s="25" t="s">
        <v>185</v>
      </c>
      <c r="O27" s="32">
        <f>M27*AA27</f>
        <v>0</v>
      </c>
      <c r="P27" s="1">
        <v>3</v>
      </c>
      <c r="AA27" s="1">
        <f>IF(P27=1,$O$3,IF(P27=2,$O$4,$O$5))</f>
        <v>0</v>
      </c>
    </row>
    <row r="28" ht="25.5">
      <c r="A28" s="1" t="s">
        <v>171</v>
      </c>
      <c r="E28" s="27" t="s">
        <v>4480</v>
      </c>
    </row>
    <row r="29">
      <c r="A29" s="1" t="s">
        <v>172</v>
      </c>
    </row>
    <row r="30">
      <c r="A30" s="1" t="s">
        <v>173</v>
      </c>
      <c r="E30" s="27" t="s">
        <v>167</v>
      </c>
    </row>
    <row r="31">
      <c r="A31" s="1" t="s">
        <v>165</v>
      </c>
      <c r="B31" s="1">
        <v>4</v>
      </c>
      <c r="C31" s="26" t="s">
        <v>1880</v>
      </c>
      <c r="D31" t="s">
        <v>167</v>
      </c>
      <c r="E31" s="27" t="s">
        <v>1881</v>
      </c>
      <c r="F31" s="28" t="s">
        <v>192</v>
      </c>
      <c r="G31" s="29">
        <v>43</v>
      </c>
      <c r="H31" s="28">
        <v>0</v>
      </c>
      <c r="I31" s="30">
        <f>ROUND(G31*H31,P4)</f>
        <v>0</v>
      </c>
      <c r="L31" s="31">
        <v>0</v>
      </c>
      <c r="M31" s="24">
        <f>ROUND(G31*L31,P4)</f>
        <v>0</v>
      </c>
      <c r="N31" s="25" t="s">
        <v>185</v>
      </c>
      <c r="O31" s="32">
        <f>M31*AA31</f>
        <v>0</v>
      </c>
      <c r="P31" s="1">
        <v>3</v>
      </c>
      <c r="AA31" s="1">
        <f>IF(P31=1,$O$3,IF(P31=2,$O$4,$O$5))</f>
        <v>0</v>
      </c>
    </row>
    <row r="32">
      <c r="A32" s="1" t="s">
        <v>171</v>
      </c>
      <c r="E32" s="27" t="s">
        <v>1881</v>
      </c>
    </row>
    <row r="33">
      <c r="A33" s="1" t="s">
        <v>172</v>
      </c>
    </row>
    <row r="34">
      <c r="A34" s="1" t="s">
        <v>173</v>
      </c>
      <c r="E34" s="27" t="s">
        <v>167</v>
      </c>
    </row>
    <row r="35">
      <c r="A35" s="1" t="s">
        <v>165</v>
      </c>
      <c r="B35" s="1">
        <v>5</v>
      </c>
      <c r="C35" s="26" t="s">
        <v>4481</v>
      </c>
      <c r="D35" t="s">
        <v>167</v>
      </c>
      <c r="E35" s="27" t="s">
        <v>4482</v>
      </c>
      <c r="F35" s="28" t="s">
        <v>1485</v>
      </c>
      <c r="G35" s="29">
        <v>8</v>
      </c>
      <c r="H35" s="28">
        <v>0</v>
      </c>
      <c r="I35" s="30">
        <f>ROUND(G35*H35,P4)</f>
        <v>0</v>
      </c>
      <c r="L35" s="31">
        <v>0</v>
      </c>
      <c r="M35" s="24">
        <f>ROUND(G35*L35,P4)</f>
        <v>0</v>
      </c>
      <c r="N35" s="25" t="s">
        <v>170</v>
      </c>
      <c r="O35" s="32">
        <f>M35*AA35</f>
        <v>0</v>
      </c>
      <c r="P35" s="1">
        <v>3</v>
      </c>
      <c r="AA35" s="1">
        <f>IF(P35=1,$O$3,IF(P35=2,$O$4,$O$5))</f>
        <v>0</v>
      </c>
    </row>
    <row r="36">
      <c r="A36" s="1" t="s">
        <v>171</v>
      </c>
      <c r="E36" s="27" t="s">
        <v>4482</v>
      </c>
    </row>
    <row r="37">
      <c r="A37" s="1" t="s">
        <v>172</v>
      </c>
    </row>
    <row r="38">
      <c r="A38" s="1" t="s">
        <v>173</v>
      </c>
      <c r="E38" s="27" t="s">
        <v>167</v>
      </c>
    </row>
    <row r="39" ht="25.5">
      <c r="A39" s="1" t="s">
        <v>165</v>
      </c>
      <c r="B39" s="1">
        <v>9</v>
      </c>
      <c r="C39" s="26" t="s">
        <v>1915</v>
      </c>
      <c r="D39" t="s">
        <v>167</v>
      </c>
      <c r="E39" s="27" t="s">
        <v>1916</v>
      </c>
      <c r="F39" s="28" t="s">
        <v>424</v>
      </c>
      <c r="G39" s="29">
        <v>9</v>
      </c>
      <c r="H39" s="28">
        <v>0</v>
      </c>
      <c r="I39" s="30">
        <f>ROUND(G39*H39,P4)</f>
        <v>0</v>
      </c>
      <c r="L39" s="31">
        <v>0</v>
      </c>
      <c r="M39" s="24">
        <f>ROUND(G39*L39,P4)</f>
        <v>0</v>
      </c>
      <c r="N39" s="25" t="s">
        <v>4483</v>
      </c>
      <c r="O39" s="32">
        <f>M39*AA39</f>
        <v>0</v>
      </c>
      <c r="P39" s="1">
        <v>3</v>
      </c>
      <c r="AA39" s="1">
        <f>IF(P39=1,$O$3,IF(P39=2,$O$4,$O$5))</f>
        <v>0</v>
      </c>
    </row>
    <row r="40" ht="38.25">
      <c r="A40" s="1" t="s">
        <v>171</v>
      </c>
      <c r="E40" s="27" t="s">
        <v>1917</v>
      </c>
    </row>
    <row r="41">
      <c r="A41" s="1" t="s">
        <v>172</v>
      </c>
    </row>
    <row r="42">
      <c r="A42" s="1" t="s">
        <v>173</v>
      </c>
      <c r="E42" s="27" t="s">
        <v>167</v>
      </c>
    </row>
    <row r="43" ht="25.5">
      <c r="A43" s="1" t="s">
        <v>165</v>
      </c>
      <c r="B43" s="1">
        <v>10</v>
      </c>
      <c r="C43" s="26" t="s">
        <v>1918</v>
      </c>
      <c r="D43" t="s">
        <v>167</v>
      </c>
      <c r="E43" s="27" t="s">
        <v>1919</v>
      </c>
      <c r="F43" s="28" t="s">
        <v>424</v>
      </c>
      <c r="G43" s="29">
        <v>9</v>
      </c>
      <c r="H43" s="28">
        <v>0</v>
      </c>
      <c r="I43" s="30">
        <f>ROUND(G43*H43,P4)</f>
        <v>0</v>
      </c>
      <c r="L43" s="31">
        <v>0</v>
      </c>
      <c r="M43" s="24">
        <f>ROUND(G43*L43,P4)</f>
        <v>0</v>
      </c>
      <c r="N43" s="25" t="s">
        <v>185</v>
      </c>
      <c r="O43" s="32">
        <f>M43*AA43</f>
        <v>0</v>
      </c>
      <c r="P43" s="1">
        <v>3</v>
      </c>
      <c r="AA43" s="1">
        <f>IF(P43=1,$O$3,IF(P43=2,$O$4,$O$5))</f>
        <v>0</v>
      </c>
    </row>
    <row r="44" ht="25.5">
      <c r="A44" s="1" t="s">
        <v>171</v>
      </c>
      <c r="E44" s="27" t="s">
        <v>1919</v>
      </c>
    </row>
    <row r="45">
      <c r="A45" s="1" t="s">
        <v>172</v>
      </c>
    </row>
    <row r="46">
      <c r="A46" s="1" t="s">
        <v>173</v>
      </c>
      <c r="E46" s="27" t="s">
        <v>167</v>
      </c>
    </row>
    <row r="47" ht="25.5">
      <c r="A47" s="1" t="s">
        <v>165</v>
      </c>
      <c r="B47" s="1">
        <v>3</v>
      </c>
      <c r="C47" s="26" t="s">
        <v>4484</v>
      </c>
      <c r="D47" t="s">
        <v>167</v>
      </c>
      <c r="E47" s="27" t="s">
        <v>4485</v>
      </c>
      <c r="F47" s="28" t="s">
        <v>192</v>
      </c>
      <c r="G47" s="29">
        <v>43</v>
      </c>
      <c r="H47" s="28">
        <v>0</v>
      </c>
      <c r="I47" s="30">
        <f>ROUND(G47*H47,P4)</f>
        <v>0</v>
      </c>
      <c r="L47" s="31">
        <v>0</v>
      </c>
      <c r="M47" s="24">
        <f>ROUND(G47*L47,P4)</f>
        <v>0</v>
      </c>
      <c r="N47" s="25" t="s">
        <v>185</v>
      </c>
      <c r="O47" s="32">
        <f>M47*AA47</f>
        <v>0</v>
      </c>
      <c r="P47" s="1">
        <v>3</v>
      </c>
      <c r="AA47" s="1">
        <f>IF(P47=1,$O$3,IF(P47=2,$O$4,$O$5))</f>
        <v>0</v>
      </c>
    </row>
    <row r="48" ht="25.5">
      <c r="A48" s="1" t="s">
        <v>171</v>
      </c>
      <c r="E48" s="27" t="s">
        <v>4485</v>
      </c>
    </row>
    <row r="49">
      <c r="A49" s="1" t="s">
        <v>172</v>
      </c>
    </row>
    <row r="50">
      <c r="A50" s="1" t="s">
        <v>173</v>
      </c>
      <c r="E50" s="27" t="s">
        <v>167</v>
      </c>
    </row>
    <row r="51">
      <c r="A51" s="1" t="s">
        <v>165</v>
      </c>
      <c r="B51" s="1">
        <v>8</v>
      </c>
      <c r="C51" s="26" t="s">
        <v>1925</v>
      </c>
      <c r="D51" t="s">
        <v>167</v>
      </c>
      <c r="E51" s="27" t="s">
        <v>1926</v>
      </c>
      <c r="F51" s="28" t="s">
        <v>331</v>
      </c>
      <c r="G51" s="29">
        <v>9000</v>
      </c>
      <c r="H51" s="28">
        <v>0.001</v>
      </c>
      <c r="I51" s="30">
        <f>ROUND(G51*H51,P4)</f>
        <v>0</v>
      </c>
      <c r="L51" s="31">
        <v>0</v>
      </c>
      <c r="M51" s="24">
        <f>ROUND(G51*L51,P4)</f>
        <v>0</v>
      </c>
      <c r="N51" s="25" t="s">
        <v>185</v>
      </c>
      <c r="O51" s="32">
        <f>M51*AA51</f>
        <v>0</v>
      </c>
      <c r="P51" s="1">
        <v>3</v>
      </c>
      <c r="AA51" s="1">
        <f>IF(P51=1,$O$3,IF(P51=2,$O$4,$O$5))</f>
        <v>0</v>
      </c>
    </row>
    <row r="52">
      <c r="A52" s="1" t="s">
        <v>171</v>
      </c>
      <c r="E52" s="27" t="s">
        <v>1926</v>
      </c>
    </row>
    <row r="53">
      <c r="A53" s="1" t="s">
        <v>172</v>
      </c>
    </row>
    <row r="54">
      <c r="A54" s="1" t="s">
        <v>173</v>
      </c>
      <c r="E54" s="27" t="s">
        <v>167</v>
      </c>
    </row>
    <row r="55" ht="25.5">
      <c r="A55" s="1" t="s">
        <v>165</v>
      </c>
      <c r="B55" s="1">
        <v>6</v>
      </c>
      <c r="C55" s="26" t="s">
        <v>1933</v>
      </c>
      <c r="D55" t="s">
        <v>167</v>
      </c>
      <c r="E55" s="27" t="s">
        <v>1934</v>
      </c>
      <c r="F55" s="28" t="s">
        <v>192</v>
      </c>
      <c r="G55" s="29">
        <v>43</v>
      </c>
      <c r="H55" s="28">
        <v>0</v>
      </c>
      <c r="I55" s="30">
        <f>ROUND(G55*H55,P4)</f>
        <v>0</v>
      </c>
      <c r="L55" s="31">
        <v>0</v>
      </c>
      <c r="M55" s="24">
        <f>ROUND(G55*L55,P4)</f>
        <v>0</v>
      </c>
      <c r="N55" s="25" t="s">
        <v>185</v>
      </c>
      <c r="O55" s="32">
        <f>M55*AA55</f>
        <v>0</v>
      </c>
      <c r="P55" s="1">
        <v>3</v>
      </c>
      <c r="AA55" s="1">
        <f>IF(P55=1,$O$3,IF(P55=2,$O$4,$O$5))</f>
        <v>0</v>
      </c>
    </row>
    <row r="56" ht="25.5">
      <c r="A56" s="1" t="s">
        <v>171</v>
      </c>
      <c r="E56" s="27" t="s">
        <v>1934</v>
      </c>
    </row>
    <row r="57">
      <c r="A57" s="1" t="s">
        <v>172</v>
      </c>
    </row>
    <row r="58">
      <c r="A58" s="1" t="s">
        <v>173</v>
      </c>
      <c r="E58" s="27" t="s">
        <v>167</v>
      </c>
    </row>
    <row r="59">
      <c r="A59" s="1" t="s">
        <v>165</v>
      </c>
      <c r="B59" s="1">
        <v>11</v>
      </c>
      <c r="C59" s="26" t="s">
        <v>1949</v>
      </c>
      <c r="D59" t="s">
        <v>167</v>
      </c>
      <c r="E59" s="27" t="s">
        <v>1950</v>
      </c>
      <c r="F59" s="28" t="s">
        <v>328</v>
      </c>
      <c r="G59" s="29">
        <v>1</v>
      </c>
      <c r="H59" s="28">
        <v>0</v>
      </c>
      <c r="I59" s="30">
        <f>ROUND(G59*H59,P4)</f>
        <v>0</v>
      </c>
      <c r="L59" s="31">
        <v>0</v>
      </c>
      <c r="M59" s="24">
        <f>ROUND(G59*L59,P4)</f>
        <v>0</v>
      </c>
      <c r="N59" s="25" t="s">
        <v>185</v>
      </c>
      <c r="O59" s="32">
        <f>M59*AA59</f>
        <v>0</v>
      </c>
      <c r="P59" s="1">
        <v>3</v>
      </c>
      <c r="AA59" s="1">
        <f>IF(P59=1,$O$3,IF(P59=2,$O$4,$O$5))</f>
        <v>0</v>
      </c>
    </row>
    <row r="60">
      <c r="A60" s="1" t="s">
        <v>171</v>
      </c>
      <c r="E60" s="27" t="s">
        <v>1950</v>
      </c>
    </row>
    <row r="61">
      <c r="A61" s="1" t="s">
        <v>172</v>
      </c>
    </row>
    <row r="62">
      <c r="A62" s="1" t="s">
        <v>173</v>
      </c>
      <c r="E62" s="27" t="s">
        <v>167</v>
      </c>
    </row>
    <row r="63">
      <c r="A63" s="1" t="s">
        <v>162</v>
      </c>
      <c r="C63" s="22" t="s">
        <v>266</v>
      </c>
      <c r="E63" s="23" t="s">
        <v>267</v>
      </c>
      <c r="L63" s="24">
        <f>SUMIFS(L64:L71,A64:A71,"P")</f>
        <v>0</v>
      </c>
      <c r="M63" s="24">
        <f>SUMIFS(M64:M71,A64:A71,"P")</f>
        <v>0</v>
      </c>
      <c r="N63" s="25"/>
    </row>
    <row r="64">
      <c r="A64" s="1" t="s">
        <v>165</v>
      </c>
      <c r="B64" s="1">
        <v>14</v>
      </c>
      <c r="C64" s="26" t="s">
        <v>2287</v>
      </c>
      <c r="D64" t="s">
        <v>167</v>
      </c>
      <c r="E64" s="27" t="s">
        <v>2288</v>
      </c>
      <c r="F64" s="28" t="s">
        <v>192</v>
      </c>
      <c r="G64" s="29">
        <v>50</v>
      </c>
      <c r="H64" s="28">
        <v>0</v>
      </c>
      <c r="I64" s="30">
        <f>ROUND(G64*H64,P4)</f>
        <v>0</v>
      </c>
      <c r="L64" s="31">
        <v>0</v>
      </c>
      <c r="M64" s="24">
        <f>ROUND(G64*L64,P4)</f>
        <v>0</v>
      </c>
      <c r="N64" s="25" t="s">
        <v>185</v>
      </c>
      <c r="O64" s="32">
        <f>M64*AA64</f>
        <v>0</v>
      </c>
      <c r="P64" s="1">
        <v>3</v>
      </c>
      <c r="AA64" s="1">
        <f>IF(P64=1,$O$3,IF(P64=2,$O$4,$O$5))</f>
        <v>0</v>
      </c>
    </row>
    <row r="65">
      <c r="A65" s="1" t="s">
        <v>171</v>
      </c>
      <c r="E65" s="27" t="s">
        <v>2288</v>
      </c>
    </row>
    <row r="66">
      <c r="A66" s="1" t="s">
        <v>172</v>
      </c>
    </row>
    <row r="67">
      <c r="A67" s="1" t="s">
        <v>173</v>
      </c>
      <c r="E67" s="27" t="s">
        <v>167</v>
      </c>
    </row>
    <row r="68">
      <c r="A68" s="1" t="s">
        <v>165</v>
      </c>
      <c r="B68" s="1">
        <v>15</v>
      </c>
      <c r="C68" s="26" t="s">
        <v>3806</v>
      </c>
      <c r="D68" t="s">
        <v>167</v>
      </c>
      <c r="E68" s="27" t="s">
        <v>4486</v>
      </c>
      <c r="F68" s="28" t="s">
        <v>192</v>
      </c>
      <c r="G68" s="29">
        <v>50</v>
      </c>
      <c r="H68" s="28">
        <v>0</v>
      </c>
      <c r="I68" s="30">
        <f>ROUND(G68*H68,P4)</f>
        <v>0</v>
      </c>
      <c r="L68" s="31">
        <v>0</v>
      </c>
      <c r="M68" s="24">
        <f>ROUND(G68*L68,P4)</f>
        <v>0</v>
      </c>
      <c r="N68" s="25" t="s">
        <v>185</v>
      </c>
      <c r="O68" s="32">
        <f>M68*AA68</f>
        <v>0</v>
      </c>
      <c r="P68" s="1">
        <v>3</v>
      </c>
      <c r="AA68" s="1">
        <f>IF(P68=1,$O$3,IF(P68=2,$O$4,$O$5))</f>
        <v>0</v>
      </c>
    </row>
    <row r="69">
      <c r="A69" s="1" t="s">
        <v>171</v>
      </c>
      <c r="E69" s="27" t="s">
        <v>4486</v>
      </c>
    </row>
    <row r="70">
      <c r="A70" s="1" t="s">
        <v>172</v>
      </c>
    </row>
    <row r="71">
      <c r="A71" s="1" t="s">
        <v>173</v>
      </c>
      <c r="E71" s="27" t="s">
        <v>167</v>
      </c>
    </row>
    <row r="72">
      <c r="A72" s="1" t="s">
        <v>162</v>
      </c>
      <c r="C72" s="22" t="s">
        <v>299</v>
      </c>
      <c r="E72" s="23" t="s">
        <v>300</v>
      </c>
      <c r="L72" s="24">
        <f>SUMIFS(L73:L76,A73:A76,"P")</f>
        <v>0</v>
      </c>
      <c r="M72" s="24">
        <f>SUMIFS(M73:M76,A73:A76,"P")</f>
        <v>0</v>
      </c>
      <c r="N72" s="25"/>
    </row>
    <row r="73">
      <c r="A73" s="1" t="s">
        <v>165</v>
      </c>
      <c r="B73" s="1">
        <v>16</v>
      </c>
      <c r="C73" s="26" t="s">
        <v>311</v>
      </c>
      <c r="D73" t="s">
        <v>167</v>
      </c>
      <c r="E73" s="27" t="s">
        <v>4487</v>
      </c>
      <c r="F73" s="28" t="s">
        <v>201</v>
      </c>
      <c r="G73" s="29">
        <v>4</v>
      </c>
      <c r="H73" s="28">
        <v>0</v>
      </c>
      <c r="I73" s="30">
        <f>ROUND(G73*H73,P4)</f>
        <v>0</v>
      </c>
      <c r="L73" s="31">
        <v>0</v>
      </c>
      <c r="M73" s="24">
        <f>ROUND(G73*L73,P4)</f>
        <v>0</v>
      </c>
      <c r="N73" s="25" t="s">
        <v>185</v>
      </c>
      <c r="O73" s="32">
        <f>M73*AA73</f>
        <v>0</v>
      </c>
      <c r="P73" s="1">
        <v>3</v>
      </c>
      <c r="AA73" s="1">
        <f>IF(P73=1,$O$3,IF(P73=2,$O$4,$O$5))</f>
        <v>0</v>
      </c>
    </row>
    <row r="74">
      <c r="A74" s="1" t="s">
        <v>171</v>
      </c>
      <c r="E74" s="27" t="s">
        <v>4487</v>
      </c>
    </row>
    <row r="75">
      <c r="A75" s="1" t="s">
        <v>172</v>
      </c>
    </row>
    <row r="76">
      <c r="A76" s="1" t="s">
        <v>173</v>
      </c>
      <c r="E76" s="27" t="s">
        <v>167</v>
      </c>
    </row>
    <row r="77">
      <c r="A77" s="1" t="s">
        <v>162</v>
      </c>
      <c r="C77" s="22" t="s">
        <v>325</v>
      </c>
      <c r="E77" s="23" t="s">
        <v>326</v>
      </c>
      <c r="L77" s="24">
        <f>SUMIFS(L78:L81,A78:A81,"P")</f>
        <v>0</v>
      </c>
      <c r="M77" s="24">
        <f>SUMIFS(M78:M81,A78:A81,"P")</f>
        <v>0</v>
      </c>
      <c r="N77" s="25"/>
    </row>
    <row r="78">
      <c r="A78" s="1" t="s">
        <v>165</v>
      </c>
      <c r="B78" s="1">
        <v>17</v>
      </c>
      <c r="C78" s="26" t="s">
        <v>3156</v>
      </c>
      <c r="D78" t="s">
        <v>167</v>
      </c>
      <c r="E78" s="27" t="s">
        <v>3064</v>
      </c>
      <c r="F78" s="28" t="s">
        <v>328</v>
      </c>
      <c r="G78" s="29">
        <v>1</v>
      </c>
      <c r="H78" s="28">
        <v>0.0099000000000000008</v>
      </c>
      <c r="I78" s="30">
        <f>ROUND(G78*H78,P4)</f>
        <v>0</v>
      </c>
      <c r="L78" s="31">
        <v>0</v>
      </c>
      <c r="M78" s="24">
        <f>ROUND(G78*L78,P4)</f>
        <v>0</v>
      </c>
      <c r="N78" s="25" t="s">
        <v>185</v>
      </c>
      <c r="O78" s="32">
        <f>M78*AA78</f>
        <v>0</v>
      </c>
      <c r="P78" s="1">
        <v>3</v>
      </c>
      <c r="AA78" s="1">
        <f>IF(P78=1,$O$3,IF(P78=2,$O$4,$O$5))</f>
        <v>0</v>
      </c>
    </row>
    <row r="79">
      <c r="A79" s="1" t="s">
        <v>171</v>
      </c>
      <c r="E79" s="27" t="s">
        <v>3064</v>
      </c>
    </row>
    <row r="80">
      <c r="A80" s="1" t="s">
        <v>172</v>
      </c>
    </row>
    <row r="81">
      <c r="A81" s="1" t="s">
        <v>173</v>
      </c>
      <c r="E81" s="27" t="s">
        <v>167</v>
      </c>
    </row>
    <row r="82">
      <c r="A82" s="1" t="s">
        <v>162</v>
      </c>
      <c r="C82" s="22" t="s">
        <v>180</v>
      </c>
      <c r="E82" s="23" t="s">
        <v>181</v>
      </c>
      <c r="L82" s="24">
        <f>SUMIFS(L83:L86,A83:A86,"P")</f>
        <v>0</v>
      </c>
      <c r="M82" s="24">
        <f>SUMIFS(M83:M86,A83:A86,"P")</f>
        <v>0</v>
      </c>
      <c r="N82" s="25"/>
    </row>
    <row r="83" ht="25.5">
      <c r="A83" s="1" t="s">
        <v>165</v>
      </c>
      <c r="B83" s="1">
        <v>18</v>
      </c>
      <c r="C83" s="26" t="s">
        <v>182</v>
      </c>
      <c r="D83" t="s">
        <v>167</v>
      </c>
      <c r="E83" s="27" t="s">
        <v>183</v>
      </c>
      <c r="F83" s="28" t="s">
        <v>184</v>
      </c>
      <c r="G83" s="29">
        <v>8</v>
      </c>
      <c r="H83" s="28">
        <v>0</v>
      </c>
      <c r="I83" s="30">
        <f>ROUND(G83*H83,P4)</f>
        <v>0</v>
      </c>
      <c r="L83" s="31">
        <v>0</v>
      </c>
      <c r="M83" s="24">
        <f>ROUND(G83*L83,P4)</f>
        <v>0</v>
      </c>
      <c r="N83" s="25" t="s">
        <v>185</v>
      </c>
      <c r="O83" s="32">
        <f>M83*AA83</f>
        <v>0</v>
      </c>
      <c r="P83" s="1">
        <v>3</v>
      </c>
      <c r="AA83" s="1">
        <f>IF(P83=1,$O$3,IF(P83=2,$O$4,$O$5))</f>
        <v>0</v>
      </c>
    </row>
    <row r="84" ht="25.5">
      <c r="A84" s="1" t="s">
        <v>171</v>
      </c>
      <c r="E84" s="27" t="s">
        <v>183</v>
      </c>
    </row>
    <row r="85">
      <c r="A85" s="1" t="s">
        <v>172</v>
      </c>
    </row>
    <row r="86">
      <c r="A86" s="1" t="s">
        <v>173</v>
      </c>
      <c r="E86" s="27" t="s">
        <v>167</v>
      </c>
    </row>
  </sheetData>
  <sheetProtection sheet="1" objects="1" scenarios="1" spinCount="100000" saltValue="XlXF/ZNho6CQk4ZUOk7SSCBAFhd0mm6KoBxjZA6jtLXlAaOZzqQYSwrJCshbbEIORJVWsy25h0Ty4mliFR/ckw==" hashValue="osXJr+nvFPQsT6rBDRqeCiNpOulZ1eVVnkIvZKSAiV/rPxjGjWTDwD63tp9cY2OOEYT+yescmGfmfUhMUItxS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COUNTIFS(L8:L232,"=0",A8:A232,"P")+COUNTIFS(L8:L232,"",A8:A232,"P")+SUM(Q8:Q232)</f>
        <v>0</v>
      </c>
    </row>
    <row r="8">
      <c r="A8" s="1" t="s">
        <v>160</v>
      </c>
      <c r="C8" s="22" t="s">
        <v>336</v>
      </c>
      <c r="E8" s="23" t="s">
        <v>23</v>
      </c>
      <c r="L8" s="24">
        <f>L9+L14+L59+L108+L189+L218+L227</f>
        <v>0</v>
      </c>
      <c r="M8" s="24">
        <f>M9+M14+M59+M108+M189+M218+M227</f>
        <v>0</v>
      </c>
      <c r="N8" s="25"/>
    </row>
    <row r="9">
      <c r="A9" s="1" t="s">
        <v>162</v>
      </c>
      <c r="C9" s="22" t="s">
        <v>197</v>
      </c>
      <c r="E9" s="23" t="s">
        <v>198</v>
      </c>
      <c r="L9" s="24">
        <f>SUMIFS(L10:L13,A10:A13,"P")</f>
        <v>0</v>
      </c>
      <c r="M9" s="24">
        <f>SUMIFS(M10:M13,A10:A13,"P")</f>
        <v>0</v>
      </c>
      <c r="N9" s="25"/>
    </row>
    <row r="10" ht="25.5">
      <c r="A10" s="1" t="s">
        <v>165</v>
      </c>
      <c r="B10" s="1">
        <v>1</v>
      </c>
      <c r="C10" s="26" t="s">
        <v>337</v>
      </c>
      <c r="D10" t="s">
        <v>167</v>
      </c>
      <c r="E10" s="27" t="s">
        <v>206</v>
      </c>
      <c r="F10" s="28" t="s">
        <v>169</v>
      </c>
      <c r="G10" s="29">
        <v>1</v>
      </c>
      <c r="H10" s="28">
        <v>0</v>
      </c>
      <c r="I10" s="30">
        <f>ROUND(G10*H10,P4)</f>
        <v>0</v>
      </c>
      <c r="L10" s="31">
        <v>0</v>
      </c>
      <c r="M10" s="24">
        <f>ROUND(G10*L10,P4)</f>
        <v>0</v>
      </c>
      <c r="N10" s="25" t="s">
        <v>185</v>
      </c>
      <c r="O10" s="32">
        <f>M10*AA10</f>
        <v>0</v>
      </c>
      <c r="P10" s="1">
        <v>3</v>
      </c>
      <c r="AA10" s="1">
        <f>IF(P10=1,$O$3,IF(P10=2,$O$4,$O$5))</f>
        <v>0</v>
      </c>
    </row>
    <row r="11" ht="76.5">
      <c r="A11" s="1" t="s">
        <v>171</v>
      </c>
      <c r="E11" s="27" t="s">
        <v>338</v>
      </c>
    </row>
    <row r="12">
      <c r="A12" s="1" t="s">
        <v>172</v>
      </c>
    </row>
    <row r="13">
      <c r="A13" s="1" t="s">
        <v>173</v>
      </c>
      <c r="E13" s="27" t="s">
        <v>167</v>
      </c>
    </row>
    <row r="14">
      <c r="A14" s="1" t="s">
        <v>162</v>
      </c>
      <c r="C14" s="22" t="s">
        <v>208</v>
      </c>
      <c r="E14" s="23" t="s">
        <v>339</v>
      </c>
      <c r="L14" s="24">
        <f>SUMIFS(L15:L58,A15:A58,"P")</f>
        <v>0</v>
      </c>
      <c r="M14" s="24">
        <f>SUMIFS(M15:M58,A15:A58,"P")</f>
        <v>0</v>
      </c>
      <c r="N14" s="25"/>
    </row>
    <row r="15">
      <c r="A15" s="1" t="s">
        <v>165</v>
      </c>
      <c r="B15" s="1">
        <v>6</v>
      </c>
      <c r="C15" s="26" t="s">
        <v>166</v>
      </c>
      <c r="D15" t="s">
        <v>167</v>
      </c>
      <c r="E15" s="27" t="s">
        <v>340</v>
      </c>
      <c r="F15" s="28" t="s">
        <v>328</v>
      </c>
      <c r="G15" s="29">
        <v>1</v>
      </c>
      <c r="H15" s="28">
        <v>0</v>
      </c>
      <c r="I15" s="30">
        <f>ROUND(G15*H15,P4)</f>
        <v>0</v>
      </c>
      <c r="L15" s="31">
        <v>0</v>
      </c>
      <c r="M15" s="24">
        <f>ROUND(G15*L15,P4)</f>
        <v>0</v>
      </c>
      <c r="N15" s="25" t="s">
        <v>170</v>
      </c>
      <c r="O15" s="32">
        <f>M15*AA15</f>
        <v>0</v>
      </c>
      <c r="P15" s="1">
        <v>3</v>
      </c>
      <c r="AA15" s="1">
        <f>IF(P15=1,$O$3,IF(P15=2,$O$4,$O$5))</f>
        <v>0</v>
      </c>
    </row>
    <row r="16">
      <c r="A16" s="1" t="s">
        <v>171</v>
      </c>
      <c r="E16" s="27" t="s">
        <v>340</v>
      </c>
    </row>
    <row r="17">
      <c r="A17" s="1" t="s">
        <v>172</v>
      </c>
    </row>
    <row r="18">
      <c r="A18" s="1" t="s">
        <v>173</v>
      </c>
      <c r="E18" s="27" t="s">
        <v>167</v>
      </c>
    </row>
    <row r="19" ht="25.5">
      <c r="A19" s="1" t="s">
        <v>165</v>
      </c>
      <c r="B19" s="1">
        <v>11</v>
      </c>
      <c r="C19" s="26" t="s">
        <v>174</v>
      </c>
      <c r="D19" t="s">
        <v>167</v>
      </c>
      <c r="E19" s="27" t="s">
        <v>341</v>
      </c>
      <c r="F19" s="28" t="s">
        <v>201</v>
      </c>
      <c r="G19" s="29">
        <v>4</v>
      </c>
      <c r="H19" s="28">
        <v>0</v>
      </c>
      <c r="I19" s="30">
        <f>ROUND(G19*H19,P4)</f>
        <v>0</v>
      </c>
      <c r="L19" s="31">
        <v>0</v>
      </c>
      <c r="M19" s="24">
        <f>ROUND(G19*L19,P4)</f>
        <v>0</v>
      </c>
      <c r="N19" s="25" t="s">
        <v>170</v>
      </c>
      <c r="O19" s="32">
        <f>M19*AA19</f>
        <v>0</v>
      </c>
      <c r="P19" s="1">
        <v>3</v>
      </c>
      <c r="AA19" s="1">
        <f>IF(P19=1,$O$3,IF(P19=2,$O$4,$O$5))</f>
        <v>0</v>
      </c>
    </row>
    <row r="20" ht="38.25">
      <c r="A20" s="1" t="s">
        <v>171</v>
      </c>
      <c r="E20" s="27" t="s">
        <v>342</v>
      </c>
    </row>
    <row r="21">
      <c r="A21" s="1" t="s">
        <v>172</v>
      </c>
    </row>
    <row r="22">
      <c r="A22" s="1" t="s">
        <v>173</v>
      </c>
      <c r="E22" s="27" t="s">
        <v>167</v>
      </c>
    </row>
    <row r="23">
      <c r="A23" s="1" t="s">
        <v>165</v>
      </c>
      <c r="B23" s="1">
        <v>12</v>
      </c>
      <c r="C23" s="26" t="s">
        <v>343</v>
      </c>
      <c r="D23" t="s">
        <v>167</v>
      </c>
      <c r="E23" s="27" t="s">
        <v>344</v>
      </c>
      <c r="F23" s="28" t="s">
        <v>201</v>
      </c>
      <c r="G23" s="29">
        <v>6</v>
      </c>
      <c r="H23" s="28">
        <v>0</v>
      </c>
      <c r="I23" s="30">
        <f>ROUND(G23*H23,P4)</f>
        <v>0</v>
      </c>
      <c r="L23" s="31">
        <v>0</v>
      </c>
      <c r="M23" s="24">
        <f>ROUND(G23*L23,P4)</f>
        <v>0</v>
      </c>
      <c r="N23" s="25" t="s">
        <v>170</v>
      </c>
      <c r="O23" s="32">
        <f>M23*AA23</f>
        <v>0</v>
      </c>
      <c r="P23" s="1">
        <v>3</v>
      </c>
      <c r="AA23" s="1">
        <f>IF(P23=1,$O$3,IF(P23=2,$O$4,$O$5))</f>
        <v>0</v>
      </c>
    </row>
    <row r="24">
      <c r="A24" s="1" t="s">
        <v>171</v>
      </c>
      <c r="E24" s="27" t="s">
        <v>344</v>
      </c>
    </row>
    <row r="25">
      <c r="A25" s="1" t="s">
        <v>172</v>
      </c>
    </row>
    <row r="26">
      <c r="A26" s="1" t="s">
        <v>173</v>
      </c>
      <c r="E26" s="27" t="s">
        <v>167</v>
      </c>
    </row>
    <row r="27" ht="25.5">
      <c r="A27" s="1" t="s">
        <v>165</v>
      </c>
      <c r="B27" s="1">
        <v>10</v>
      </c>
      <c r="C27" s="26" t="s">
        <v>345</v>
      </c>
      <c r="D27" t="s">
        <v>167</v>
      </c>
      <c r="E27" s="27" t="s">
        <v>346</v>
      </c>
      <c r="F27" s="28" t="s">
        <v>201</v>
      </c>
      <c r="G27" s="29">
        <v>2</v>
      </c>
      <c r="H27" s="28">
        <v>0</v>
      </c>
      <c r="I27" s="30">
        <f>ROUND(G27*H27,P4)</f>
        <v>0</v>
      </c>
      <c r="L27" s="31">
        <v>0</v>
      </c>
      <c r="M27" s="24">
        <f>ROUND(G27*L27,P4)</f>
        <v>0</v>
      </c>
      <c r="N27" s="25" t="s">
        <v>170</v>
      </c>
      <c r="O27" s="32">
        <f>M27*AA27</f>
        <v>0</v>
      </c>
      <c r="P27" s="1">
        <v>3</v>
      </c>
      <c r="AA27" s="1">
        <f>IF(P27=1,$O$3,IF(P27=2,$O$4,$O$5))</f>
        <v>0</v>
      </c>
    </row>
    <row r="28" ht="25.5">
      <c r="A28" s="1" t="s">
        <v>171</v>
      </c>
      <c r="E28" s="27" t="s">
        <v>346</v>
      </c>
    </row>
    <row r="29">
      <c r="A29" s="1" t="s">
        <v>172</v>
      </c>
    </row>
    <row r="30">
      <c r="A30" s="1" t="s">
        <v>173</v>
      </c>
      <c r="E30" s="27" t="s">
        <v>167</v>
      </c>
    </row>
    <row r="31">
      <c r="A31" s="1" t="s">
        <v>165</v>
      </c>
      <c r="B31" s="1">
        <v>9</v>
      </c>
      <c r="C31" s="26" t="s">
        <v>347</v>
      </c>
      <c r="D31" t="s">
        <v>167</v>
      </c>
      <c r="E31" s="27" t="s">
        <v>348</v>
      </c>
      <c r="F31" s="28" t="s">
        <v>184</v>
      </c>
      <c r="G31" s="29">
        <v>20</v>
      </c>
      <c r="H31" s="28">
        <v>0</v>
      </c>
      <c r="I31" s="30">
        <f>ROUND(G31*H31,P4)</f>
        <v>0</v>
      </c>
      <c r="L31" s="31">
        <v>0</v>
      </c>
      <c r="M31" s="24">
        <f>ROUND(G31*L31,P4)</f>
        <v>0</v>
      </c>
      <c r="N31" s="25" t="s">
        <v>170</v>
      </c>
      <c r="O31" s="32">
        <f>M31*AA31</f>
        <v>0</v>
      </c>
      <c r="P31" s="1">
        <v>3</v>
      </c>
      <c r="AA31" s="1">
        <f>IF(P31=1,$O$3,IF(P31=2,$O$4,$O$5))</f>
        <v>0</v>
      </c>
    </row>
    <row r="32">
      <c r="A32" s="1" t="s">
        <v>171</v>
      </c>
      <c r="E32" s="27" t="s">
        <v>348</v>
      </c>
    </row>
    <row r="33">
      <c r="A33" s="1" t="s">
        <v>172</v>
      </c>
    </row>
    <row r="34">
      <c r="A34" s="1" t="s">
        <v>173</v>
      </c>
      <c r="E34" s="27" t="s">
        <v>167</v>
      </c>
    </row>
    <row r="35">
      <c r="A35" s="1" t="s">
        <v>165</v>
      </c>
      <c r="B35" s="1">
        <v>2</v>
      </c>
      <c r="C35" s="26" t="s">
        <v>349</v>
      </c>
      <c r="D35" t="s">
        <v>167</v>
      </c>
      <c r="E35" s="27" t="s">
        <v>350</v>
      </c>
      <c r="F35" s="28" t="s">
        <v>201</v>
      </c>
      <c r="G35" s="29">
        <v>1</v>
      </c>
      <c r="H35" s="28">
        <v>0</v>
      </c>
      <c r="I35" s="30">
        <f>ROUND(G35*H35,P4)</f>
        <v>0</v>
      </c>
      <c r="L35" s="31">
        <v>0</v>
      </c>
      <c r="M35" s="24">
        <f>ROUND(G35*L35,P4)</f>
        <v>0</v>
      </c>
      <c r="N35" s="25" t="s">
        <v>170</v>
      </c>
      <c r="O35" s="32">
        <f>M35*AA35</f>
        <v>0</v>
      </c>
      <c r="P35" s="1">
        <v>3</v>
      </c>
      <c r="AA35" s="1">
        <f>IF(P35=1,$O$3,IF(P35=2,$O$4,$O$5))</f>
        <v>0</v>
      </c>
    </row>
    <row r="36">
      <c r="A36" s="1" t="s">
        <v>171</v>
      </c>
      <c r="E36" s="27" t="s">
        <v>350</v>
      </c>
    </row>
    <row r="37">
      <c r="A37" s="1" t="s">
        <v>172</v>
      </c>
    </row>
    <row r="38">
      <c r="A38" s="1" t="s">
        <v>173</v>
      </c>
      <c r="E38" s="27" t="s">
        <v>167</v>
      </c>
    </row>
    <row r="39">
      <c r="A39" s="1" t="s">
        <v>165</v>
      </c>
      <c r="B39" s="1">
        <v>4</v>
      </c>
      <c r="C39" s="26" t="s">
        <v>351</v>
      </c>
      <c r="D39" t="s">
        <v>167</v>
      </c>
      <c r="E39" s="27" t="s">
        <v>352</v>
      </c>
      <c r="F39" s="28" t="s">
        <v>328</v>
      </c>
      <c r="G39" s="29">
        <v>1</v>
      </c>
      <c r="H39" s="28">
        <v>0</v>
      </c>
      <c r="I39" s="30">
        <f>ROUND(G39*H39,P4)</f>
        <v>0</v>
      </c>
      <c r="L39" s="31">
        <v>0</v>
      </c>
      <c r="M39" s="24">
        <f>ROUND(G39*L39,P4)</f>
        <v>0</v>
      </c>
      <c r="N39" s="25" t="s">
        <v>170</v>
      </c>
      <c r="O39" s="32">
        <f>M39*AA39</f>
        <v>0</v>
      </c>
      <c r="P39" s="1">
        <v>3</v>
      </c>
      <c r="AA39" s="1">
        <f>IF(P39=1,$O$3,IF(P39=2,$O$4,$O$5))</f>
        <v>0</v>
      </c>
    </row>
    <row r="40">
      <c r="A40" s="1" t="s">
        <v>171</v>
      </c>
      <c r="E40" s="27" t="s">
        <v>352</v>
      </c>
    </row>
    <row r="41">
      <c r="A41" s="1" t="s">
        <v>172</v>
      </c>
    </row>
    <row r="42">
      <c r="A42" s="1" t="s">
        <v>173</v>
      </c>
      <c r="E42" s="27" t="s">
        <v>167</v>
      </c>
    </row>
    <row r="43">
      <c r="A43" s="1" t="s">
        <v>165</v>
      </c>
      <c r="B43" s="1">
        <v>5</v>
      </c>
      <c r="C43" s="26" t="s">
        <v>353</v>
      </c>
      <c r="D43" t="s">
        <v>167</v>
      </c>
      <c r="E43" s="27" t="s">
        <v>354</v>
      </c>
      <c r="F43" s="28" t="s">
        <v>328</v>
      </c>
      <c r="G43" s="29">
        <v>1</v>
      </c>
      <c r="H43" s="28">
        <v>0</v>
      </c>
      <c r="I43" s="30">
        <f>ROUND(G43*H43,P4)</f>
        <v>0</v>
      </c>
      <c r="L43" s="31">
        <v>0</v>
      </c>
      <c r="M43" s="24">
        <f>ROUND(G43*L43,P4)</f>
        <v>0</v>
      </c>
      <c r="N43" s="25" t="s">
        <v>170</v>
      </c>
      <c r="O43" s="32">
        <f>M43*AA43</f>
        <v>0</v>
      </c>
      <c r="P43" s="1">
        <v>3</v>
      </c>
      <c r="AA43" s="1">
        <f>IF(P43=1,$O$3,IF(P43=2,$O$4,$O$5))</f>
        <v>0</v>
      </c>
    </row>
    <row r="44">
      <c r="A44" s="1" t="s">
        <v>171</v>
      </c>
      <c r="E44" s="27" t="s">
        <v>354</v>
      </c>
    </row>
    <row r="45">
      <c r="A45" s="1" t="s">
        <v>172</v>
      </c>
    </row>
    <row r="46">
      <c r="A46" s="1" t="s">
        <v>173</v>
      </c>
      <c r="E46" s="27" t="s">
        <v>167</v>
      </c>
    </row>
    <row r="47">
      <c r="A47" s="1" t="s">
        <v>165</v>
      </c>
      <c r="B47" s="1">
        <v>7</v>
      </c>
      <c r="C47" s="26" t="s">
        <v>355</v>
      </c>
      <c r="D47" t="s">
        <v>167</v>
      </c>
      <c r="E47" s="27" t="s">
        <v>356</v>
      </c>
      <c r="F47" s="28" t="s">
        <v>201</v>
      </c>
      <c r="G47" s="29">
        <v>1</v>
      </c>
      <c r="H47" s="28">
        <v>0</v>
      </c>
      <c r="I47" s="30">
        <f>ROUND(G47*H47,P4)</f>
        <v>0</v>
      </c>
      <c r="L47" s="31">
        <v>0</v>
      </c>
      <c r="M47" s="24">
        <f>ROUND(G47*L47,P4)</f>
        <v>0</v>
      </c>
      <c r="N47" s="25" t="s">
        <v>170</v>
      </c>
      <c r="O47" s="32">
        <f>M47*AA47</f>
        <v>0</v>
      </c>
      <c r="P47" s="1">
        <v>3</v>
      </c>
      <c r="AA47" s="1">
        <f>IF(P47=1,$O$3,IF(P47=2,$O$4,$O$5))</f>
        <v>0</v>
      </c>
    </row>
    <row r="48">
      <c r="A48" s="1" t="s">
        <v>171</v>
      </c>
      <c r="E48" s="27" t="s">
        <v>356</v>
      </c>
    </row>
    <row r="49">
      <c r="A49" s="1" t="s">
        <v>172</v>
      </c>
    </row>
    <row r="50">
      <c r="A50" s="1" t="s">
        <v>173</v>
      </c>
      <c r="E50" s="27" t="s">
        <v>167</v>
      </c>
    </row>
    <row r="51" ht="25.5">
      <c r="A51" s="1" t="s">
        <v>165</v>
      </c>
      <c r="B51" s="1">
        <v>8</v>
      </c>
      <c r="C51" s="26" t="s">
        <v>357</v>
      </c>
      <c r="D51" t="s">
        <v>167</v>
      </c>
      <c r="E51" s="27" t="s">
        <v>358</v>
      </c>
      <c r="F51" s="28" t="s">
        <v>201</v>
      </c>
      <c r="G51" s="29">
        <v>1</v>
      </c>
      <c r="H51" s="28">
        <v>0</v>
      </c>
      <c r="I51" s="30">
        <f>ROUND(G51*H51,P4)</f>
        <v>0</v>
      </c>
      <c r="L51" s="31">
        <v>0</v>
      </c>
      <c r="M51" s="24">
        <f>ROUND(G51*L51,P4)</f>
        <v>0</v>
      </c>
      <c r="N51" s="25" t="s">
        <v>170</v>
      </c>
      <c r="O51" s="32">
        <f>M51*AA51</f>
        <v>0</v>
      </c>
      <c r="P51" s="1">
        <v>3</v>
      </c>
      <c r="AA51" s="1">
        <f>IF(P51=1,$O$3,IF(P51=2,$O$4,$O$5))</f>
        <v>0</v>
      </c>
    </row>
    <row r="52" ht="25.5">
      <c r="A52" s="1" t="s">
        <v>171</v>
      </c>
      <c r="E52" s="27" t="s">
        <v>358</v>
      </c>
    </row>
    <row r="53">
      <c r="A53" s="1" t="s">
        <v>172</v>
      </c>
    </row>
    <row r="54">
      <c r="A54" s="1" t="s">
        <v>173</v>
      </c>
      <c r="E54" s="27" t="s">
        <v>167</v>
      </c>
    </row>
    <row r="55" ht="25.5">
      <c r="A55" s="1" t="s">
        <v>165</v>
      </c>
      <c r="B55" s="1">
        <v>3</v>
      </c>
      <c r="C55" s="26" t="s">
        <v>359</v>
      </c>
      <c r="D55" t="s">
        <v>167</v>
      </c>
      <c r="E55" s="27" t="s">
        <v>360</v>
      </c>
      <c r="F55" s="28" t="s">
        <v>201</v>
      </c>
      <c r="G55" s="29">
        <v>1</v>
      </c>
      <c r="H55" s="28">
        <v>0</v>
      </c>
      <c r="I55" s="30">
        <f>ROUND(G55*H55,P4)</f>
        <v>0</v>
      </c>
      <c r="L55" s="31">
        <v>0</v>
      </c>
      <c r="M55" s="24">
        <f>ROUND(G55*L55,P4)</f>
        <v>0</v>
      </c>
      <c r="N55" s="25" t="s">
        <v>170</v>
      </c>
      <c r="O55" s="32">
        <f>M55*AA55</f>
        <v>0</v>
      </c>
      <c r="P55" s="1">
        <v>3</v>
      </c>
      <c r="AA55" s="1">
        <f>IF(P55=1,$O$3,IF(P55=2,$O$4,$O$5))</f>
        <v>0</v>
      </c>
    </row>
    <row r="56" ht="25.5">
      <c r="A56" s="1" t="s">
        <v>171</v>
      </c>
      <c r="E56" s="27" t="s">
        <v>360</v>
      </c>
    </row>
    <row r="57">
      <c r="A57" s="1" t="s">
        <v>172</v>
      </c>
    </row>
    <row r="58">
      <c r="A58" s="1" t="s">
        <v>173</v>
      </c>
      <c r="E58" s="27" t="s">
        <v>167</v>
      </c>
    </row>
    <row r="59">
      <c r="A59" s="1" t="s">
        <v>162</v>
      </c>
      <c r="C59" s="22" t="s">
        <v>224</v>
      </c>
      <c r="E59" s="23" t="s">
        <v>225</v>
      </c>
      <c r="L59" s="24">
        <f>SUMIFS(L60:L107,A60:A107,"P")</f>
        <v>0</v>
      </c>
      <c r="M59" s="24">
        <f>SUMIFS(M60:M107,A60:A107,"P")</f>
        <v>0</v>
      </c>
      <c r="N59" s="25"/>
    </row>
    <row r="60">
      <c r="A60" s="1" t="s">
        <v>165</v>
      </c>
      <c r="B60" s="1">
        <v>21</v>
      </c>
      <c r="C60" s="26" t="s">
        <v>178</v>
      </c>
      <c r="D60" t="s">
        <v>167</v>
      </c>
      <c r="E60" s="27" t="s">
        <v>361</v>
      </c>
      <c r="F60" s="28" t="s">
        <v>201</v>
      </c>
      <c r="G60" s="29">
        <v>2</v>
      </c>
      <c r="H60" s="28">
        <v>0</v>
      </c>
      <c r="I60" s="30">
        <f>ROUND(G60*H60,P4)</f>
        <v>0</v>
      </c>
      <c r="L60" s="31">
        <v>0</v>
      </c>
      <c r="M60" s="24">
        <f>ROUND(G60*L60,P4)</f>
        <v>0</v>
      </c>
      <c r="N60" s="25" t="s">
        <v>170</v>
      </c>
      <c r="O60" s="32">
        <f>M60*AA60</f>
        <v>0</v>
      </c>
      <c r="P60" s="1">
        <v>3</v>
      </c>
      <c r="AA60" s="1">
        <f>IF(P60=1,$O$3,IF(P60=2,$O$4,$O$5))</f>
        <v>0</v>
      </c>
    </row>
    <row r="61">
      <c r="A61" s="1" t="s">
        <v>171</v>
      </c>
      <c r="E61" s="27" t="s">
        <v>361</v>
      </c>
    </row>
    <row r="62">
      <c r="A62" s="1" t="s">
        <v>172</v>
      </c>
    </row>
    <row r="63">
      <c r="A63" s="1" t="s">
        <v>173</v>
      </c>
      <c r="E63" s="27" t="s">
        <v>167</v>
      </c>
    </row>
    <row r="64">
      <c r="A64" s="1" t="s">
        <v>165</v>
      </c>
      <c r="B64" s="1">
        <v>23</v>
      </c>
      <c r="C64" s="26" t="s">
        <v>362</v>
      </c>
      <c r="D64" t="s">
        <v>167</v>
      </c>
      <c r="E64" s="27" t="s">
        <v>363</v>
      </c>
      <c r="F64" s="28" t="s">
        <v>201</v>
      </c>
      <c r="G64" s="29">
        <v>2</v>
      </c>
      <c r="H64" s="28">
        <v>0</v>
      </c>
      <c r="I64" s="30">
        <f>ROUND(G64*H64,P4)</f>
        <v>0</v>
      </c>
      <c r="L64" s="31">
        <v>0</v>
      </c>
      <c r="M64" s="24">
        <f>ROUND(G64*L64,P4)</f>
        <v>0</v>
      </c>
      <c r="N64" s="25" t="s">
        <v>170</v>
      </c>
      <c r="O64" s="32">
        <f>M64*AA64</f>
        <v>0</v>
      </c>
      <c r="P64" s="1">
        <v>3</v>
      </c>
      <c r="AA64" s="1">
        <f>IF(P64=1,$O$3,IF(P64=2,$O$4,$O$5))</f>
        <v>0</v>
      </c>
    </row>
    <row r="65">
      <c r="A65" s="1" t="s">
        <v>171</v>
      </c>
      <c r="E65" s="27" t="s">
        <v>363</v>
      </c>
    </row>
    <row r="66">
      <c r="A66" s="1" t="s">
        <v>172</v>
      </c>
    </row>
    <row r="67">
      <c r="A67" s="1" t="s">
        <v>173</v>
      </c>
      <c r="E67" s="27" t="s">
        <v>167</v>
      </c>
    </row>
    <row r="68">
      <c r="A68" s="1" t="s">
        <v>165</v>
      </c>
      <c r="B68" s="1">
        <v>19</v>
      </c>
      <c r="C68" s="26" t="s">
        <v>364</v>
      </c>
      <c r="D68" t="s">
        <v>167</v>
      </c>
      <c r="E68" s="27" t="s">
        <v>365</v>
      </c>
      <c r="F68" s="28" t="s">
        <v>192</v>
      </c>
      <c r="G68" s="29">
        <v>36.75</v>
      </c>
      <c r="H68" s="28">
        <v>0</v>
      </c>
      <c r="I68" s="30">
        <f>ROUND(G68*H68,P4)</f>
        <v>0</v>
      </c>
      <c r="L68" s="31">
        <v>0</v>
      </c>
      <c r="M68" s="24">
        <f>ROUND(G68*L68,P4)</f>
        <v>0</v>
      </c>
      <c r="N68" s="25" t="s">
        <v>170</v>
      </c>
      <c r="O68" s="32">
        <f>M68*AA68</f>
        <v>0</v>
      </c>
      <c r="P68" s="1">
        <v>3</v>
      </c>
      <c r="AA68" s="1">
        <f>IF(P68=1,$O$3,IF(P68=2,$O$4,$O$5))</f>
        <v>0</v>
      </c>
    </row>
    <row r="69">
      <c r="A69" s="1" t="s">
        <v>171</v>
      </c>
      <c r="E69" s="27" t="s">
        <v>365</v>
      </c>
    </row>
    <row r="70">
      <c r="A70" s="1" t="s">
        <v>172</v>
      </c>
    </row>
    <row r="71">
      <c r="A71" s="1" t="s">
        <v>173</v>
      </c>
      <c r="E71" s="27" t="s">
        <v>167</v>
      </c>
    </row>
    <row r="72">
      <c r="A72" s="1" t="s">
        <v>165</v>
      </c>
      <c r="B72" s="1">
        <v>13</v>
      </c>
      <c r="C72" s="26" t="s">
        <v>235</v>
      </c>
      <c r="D72" t="s">
        <v>167</v>
      </c>
      <c r="E72" s="27" t="s">
        <v>236</v>
      </c>
      <c r="F72" s="28" t="s">
        <v>192</v>
      </c>
      <c r="G72" s="29">
        <v>10</v>
      </c>
      <c r="H72" s="28">
        <v>0</v>
      </c>
      <c r="I72" s="30">
        <f>ROUND(G72*H72,P4)</f>
        <v>0</v>
      </c>
      <c r="L72" s="31">
        <v>0</v>
      </c>
      <c r="M72" s="24">
        <f>ROUND(G72*L72,P4)</f>
        <v>0</v>
      </c>
      <c r="N72" s="25" t="s">
        <v>185</v>
      </c>
      <c r="O72" s="32">
        <f>M72*AA72</f>
        <v>0</v>
      </c>
      <c r="P72" s="1">
        <v>3</v>
      </c>
      <c r="AA72" s="1">
        <f>IF(P72=1,$O$3,IF(P72=2,$O$4,$O$5))</f>
        <v>0</v>
      </c>
    </row>
    <row r="73">
      <c r="A73" s="1" t="s">
        <v>171</v>
      </c>
      <c r="E73" s="27" t="s">
        <v>236</v>
      </c>
    </row>
    <row r="74">
      <c r="A74" s="1" t="s">
        <v>172</v>
      </c>
    </row>
    <row r="75">
      <c r="A75" s="1" t="s">
        <v>173</v>
      </c>
      <c r="E75" s="27" t="s">
        <v>167</v>
      </c>
    </row>
    <row r="76">
      <c r="A76" s="1" t="s">
        <v>165</v>
      </c>
      <c r="B76" s="1">
        <v>15</v>
      </c>
      <c r="C76" s="26" t="s">
        <v>366</v>
      </c>
      <c r="D76" t="s">
        <v>167</v>
      </c>
      <c r="E76" s="27" t="s">
        <v>367</v>
      </c>
      <c r="F76" s="28" t="s">
        <v>192</v>
      </c>
      <c r="G76" s="29">
        <v>60</v>
      </c>
      <c r="H76" s="28">
        <v>0</v>
      </c>
      <c r="I76" s="30">
        <f>ROUND(G76*H76,P4)</f>
        <v>0</v>
      </c>
      <c r="L76" s="31">
        <v>0</v>
      </c>
      <c r="M76" s="24">
        <f>ROUND(G76*L76,P4)</f>
        <v>0</v>
      </c>
      <c r="N76" s="25" t="s">
        <v>185</v>
      </c>
      <c r="O76" s="32">
        <f>M76*AA76</f>
        <v>0</v>
      </c>
      <c r="P76" s="1">
        <v>3</v>
      </c>
      <c r="AA76" s="1">
        <f>IF(P76=1,$O$3,IF(P76=2,$O$4,$O$5))</f>
        <v>0</v>
      </c>
    </row>
    <row r="77">
      <c r="A77" s="1" t="s">
        <v>171</v>
      </c>
      <c r="E77" s="27" t="s">
        <v>367</v>
      </c>
    </row>
    <row r="78">
      <c r="A78" s="1" t="s">
        <v>172</v>
      </c>
    </row>
    <row r="79">
      <c r="A79" s="1" t="s">
        <v>173</v>
      </c>
      <c r="E79" s="27" t="s">
        <v>167</v>
      </c>
    </row>
    <row r="80" ht="25.5">
      <c r="A80" s="1" t="s">
        <v>165</v>
      </c>
      <c r="B80" s="1">
        <v>14</v>
      </c>
      <c r="C80" s="26" t="s">
        <v>368</v>
      </c>
      <c r="D80" t="s">
        <v>167</v>
      </c>
      <c r="E80" s="27" t="s">
        <v>369</v>
      </c>
      <c r="F80" s="28" t="s">
        <v>192</v>
      </c>
      <c r="G80" s="29">
        <v>50</v>
      </c>
      <c r="H80" s="28">
        <v>0</v>
      </c>
      <c r="I80" s="30">
        <f>ROUND(G80*H80,P4)</f>
        <v>0</v>
      </c>
      <c r="L80" s="31">
        <v>0</v>
      </c>
      <c r="M80" s="24">
        <f>ROUND(G80*L80,P4)</f>
        <v>0</v>
      </c>
      <c r="N80" s="25" t="s">
        <v>185</v>
      </c>
      <c r="O80" s="32">
        <f>M80*AA80</f>
        <v>0</v>
      </c>
      <c r="P80" s="1">
        <v>3</v>
      </c>
      <c r="AA80" s="1">
        <f>IF(P80=1,$O$3,IF(P80=2,$O$4,$O$5))</f>
        <v>0</v>
      </c>
    </row>
    <row r="81" ht="25.5">
      <c r="A81" s="1" t="s">
        <v>171</v>
      </c>
      <c r="E81" s="27" t="s">
        <v>369</v>
      </c>
    </row>
    <row r="82">
      <c r="A82" s="1" t="s">
        <v>172</v>
      </c>
    </row>
    <row r="83">
      <c r="A83" s="1" t="s">
        <v>173</v>
      </c>
      <c r="E83" s="27" t="s">
        <v>167</v>
      </c>
    </row>
    <row r="84">
      <c r="A84" s="1" t="s">
        <v>165</v>
      </c>
      <c r="B84" s="1">
        <v>20</v>
      </c>
      <c r="C84" s="26" t="s">
        <v>370</v>
      </c>
      <c r="D84" t="s">
        <v>167</v>
      </c>
      <c r="E84" s="27" t="s">
        <v>371</v>
      </c>
      <c r="F84" s="28" t="s">
        <v>192</v>
      </c>
      <c r="G84" s="29">
        <v>35</v>
      </c>
      <c r="H84" s="28">
        <v>0</v>
      </c>
      <c r="I84" s="30">
        <f>ROUND(G84*H84,P4)</f>
        <v>0</v>
      </c>
      <c r="L84" s="31">
        <v>0</v>
      </c>
      <c r="M84" s="24">
        <f>ROUND(G84*L84,P4)</f>
        <v>0</v>
      </c>
      <c r="N84" s="25" t="s">
        <v>185</v>
      </c>
      <c r="O84" s="32">
        <f>M84*AA84</f>
        <v>0</v>
      </c>
      <c r="P84" s="1">
        <v>3</v>
      </c>
      <c r="AA84" s="1">
        <f>IF(P84=1,$O$3,IF(P84=2,$O$4,$O$5))</f>
        <v>0</v>
      </c>
    </row>
    <row r="85">
      <c r="A85" s="1" t="s">
        <v>171</v>
      </c>
      <c r="E85" s="27" t="s">
        <v>371</v>
      </c>
    </row>
    <row r="86">
      <c r="A86" s="1" t="s">
        <v>172</v>
      </c>
    </row>
    <row r="87">
      <c r="A87" s="1" t="s">
        <v>173</v>
      </c>
      <c r="E87" s="27" t="s">
        <v>167</v>
      </c>
    </row>
    <row r="88" ht="25.5">
      <c r="A88" s="1" t="s">
        <v>165</v>
      </c>
      <c r="B88" s="1">
        <v>22</v>
      </c>
      <c r="C88" s="26" t="s">
        <v>252</v>
      </c>
      <c r="D88" t="s">
        <v>167</v>
      </c>
      <c r="E88" s="27" t="s">
        <v>253</v>
      </c>
      <c r="F88" s="28" t="s">
        <v>201</v>
      </c>
      <c r="G88" s="29">
        <v>2</v>
      </c>
      <c r="H88" s="28">
        <v>0</v>
      </c>
      <c r="I88" s="30">
        <f>ROUND(G88*H88,P4)</f>
        <v>0</v>
      </c>
      <c r="L88" s="31">
        <v>0</v>
      </c>
      <c r="M88" s="24">
        <f>ROUND(G88*L88,P4)</f>
        <v>0</v>
      </c>
      <c r="N88" s="25" t="s">
        <v>185</v>
      </c>
      <c r="O88" s="32">
        <f>M88*AA88</f>
        <v>0</v>
      </c>
      <c r="P88" s="1">
        <v>3</v>
      </c>
      <c r="AA88" s="1">
        <f>IF(P88=1,$O$3,IF(P88=2,$O$4,$O$5))</f>
        <v>0</v>
      </c>
    </row>
    <row r="89" ht="25.5">
      <c r="A89" s="1" t="s">
        <v>171</v>
      </c>
      <c r="E89" s="27" t="s">
        <v>253</v>
      </c>
    </row>
    <row r="90">
      <c r="A90" s="1" t="s">
        <v>172</v>
      </c>
    </row>
    <row r="91">
      <c r="A91" s="1" t="s">
        <v>173</v>
      </c>
      <c r="E91" s="27" t="s">
        <v>167</v>
      </c>
    </row>
    <row r="92" ht="25.5">
      <c r="A92" s="1" t="s">
        <v>165</v>
      </c>
      <c r="B92" s="1">
        <v>24</v>
      </c>
      <c r="C92" s="26" t="s">
        <v>372</v>
      </c>
      <c r="D92" t="s">
        <v>167</v>
      </c>
      <c r="E92" s="27" t="s">
        <v>373</v>
      </c>
      <c r="F92" s="28" t="s">
        <v>201</v>
      </c>
      <c r="G92" s="29">
        <v>2</v>
      </c>
      <c r="H92" s="28">
        <v>0</v>
      </c>
      <c r="I92" s="30">
        <f>ROUND(G92*H92,P4)</f>
        <v>0</v>
      </c>
      <c r="L92" s="31">
        <v>0</v>
      </c>
      <c r="M92" s="24">
        <f>ROUND(G92*L92,P4)</f>
        <v>0</v>
      </c>
      <c r="N92" s="25" t="s">
        <v>185</v>
      </c>
      <c r="O92" s="32">
        <f>M92*AA92</f>
        <v>0</v>
      </c>
      <c r="P92" s="1">
        <v>3</v>
      </c>
      <c r="AA92" s="1">
        <f>IF(P92=1,$O$3,IF(P92=2,$O$4,$O$5))</f>
        <v>0</v>
      </c>
    </row>
    <row r="93" ht="25.5">
      <c r="A93" s="1" t="s">
        <v>171</v>
      </c>
      <c r="E93" s="27" t="s">
        <v>373</v>
      </c>
    </row>
    <row r="94">
      <c r="A94" s="1" t="s">
        <v>172</v>
      </c>
    </row>
    <row r="95">
      <c r="A95" s="1" t="s">
        <v>173</v>
      </c>
      <c r="E95" s="27" t="s">
        <v>167</v>
      </c>
    </row>
    <row r="96" ht="25.5">
      <c r="A96" s="1" t="s">
        <v>165</v>
      </c>
      <c r="B96" s="1">
        <v>18</v>
      </c>
      <c r="C96" s="26" t="s">
        <v>258</v>
      </c>
      <c r="D96" t="s">
        <v>167</v>
      </c>
      <c r="E96" s="27" t="s">
        <v>259</v>
      </c>
      <c r="F96" s="28" t="s">
        <v>192</v>
      </c>
      <c r="G96" s="29">
        <v>70</v>
      </c>
      <c r="H96" s="28">
        <v>0</v>
      </c>
      <c r="I96" s="30">
        <f>ROUND(G96*H96,P4)</f>
        <v>0</v>
      </c>
      <c r="L96" s="31">
        <v>0</v>
      </c>
      <c r="M96" s="24">
        <f>ROUND(G96*L96,P4)</f>
        <v>0</v>
      </c>
      <c r="N96" s="25" t="s">
        <v>185</v>
      </c>
      <c r="O96" s="32">
        <f>M96*AA96</f>
        <v>0</v>
      </c>
      <c r="P96" s="1">
        <v>3</v>
      </c>
      <c r="AA96" s="1">
        <f>IF(P96=1,$O$3,IF(P96=2,$O$4,$O$5))</f>
        <v>0</v>
      </c>
    </row>
    <row r="97" ht="25.5">
      <c r="A97" s="1" t="s">
        <v>171</v>
      </c>
      <c r="E97" s="27" t="s">
        <v>259</v>
      </c>
    </row>
    <row r="98">
      <c r="A98" s="1" t="s">
        <v>172</v>
      </c>
    </row>
    <row r="99">
      <c r="A99" s="1" t="s">
        <v>173</v>
      </c>
      <c r="E99" s="27" t="s">
        <v>167</v>
      </c>
    </row>
    <row r="100" ht="25.5">
      <c r="A100" s="1" t="s">
        <v>165</v>
      </c>
      <c r="B100" s="1">
        <v>17</v>
      </c>
      <c r="C100" s="26" t="s">
        <v>260</v>
      </c>
      <c r="D100" t="s">
        <v>167</v>
      </c>
      <c r="E100" s="27" t="s">
        <v>261</v>
      </c>
      <c r="F100" s="28" t="s">
        <v>192</v>
      </c>
      <c r="G100" s="29">
        <v>70</v>
      </c>
      <c r="H100" s="28">
        <v>0</v>
      </c>
      <c r="I100" s="30">
        <f>ROUND(G100*H100,P4)</f>
        <v>0</v>
      </c>
      <c r="L100" s="31">
        <v>0</v>
      </c>
      <c r="M100" s="24">
        <f>ROUND(G100*L100,P4)</f>
        <v>0</v>
      </c>
      <c r="N100" s="25" t="s">
        <v>185</v>
      </c>
      <c r="O100" s="32">
        <f>M100*AA100</f>
        <v>0</v>
      </c>
      <c r="P100" s="1">
        <v>3</v>
      </c>
      <c r="AA100" s="1">
        <f>IF(P100=1,$O$3,IF(P100=2,$O$4,$O$5))</f>
        <v>0</v>
      </c>
    </row>
    <row r="101" ht="25.5">
      <c r="A101" s="1" t="s">
        <v>171</v>
      </c>
      <c r="E101" s="27" t="s">
        <v>261</v>
      </c>
    </row>
    <row r="102">
      <c r="A102" s="1" t="s">
        <v>172</v>
      </c>
    </row>
    <row r="103">
      <c r="A103" s="1" t="s">
        <v>173</v>
      </c>
      <c r="E103" s="27" t="s">
        <v>167</v>
      </c>
    </row>
    <row r="104">
      <c r="A104" s="1" t="s">
        <v>165</v>
      </c>
      <c r="B104" s="1">
        <v>16</v>
      </c>
      <c r="C104" s="26" t="s">
        <v>262</v>
      </c>
      <c r="D104" t="s">
        <v>167</v>
      </c>
      <c r="E104" s="27" t="s">
        <v>374</v>
      </c>
      <c r="F104" s="28" t="s">
        <v>192</v>
      </c>
      <c r="G104" s="29">
        <v>10</v>
      </c>
      <c r="H104" s="28">
        <v>0</v>
      </c>
      <c r="I104" s="30">
        <f>ROUND(G104*H104,P4)</f>
        <v>0</v>
      </c>
      <c r="L104" s="31">
        <v>0</v>
      </c>
      <c r="M104" s="24">
        <f>ROUND(G104*L104,P4)</f>
        <v>0</v>
      </c>
      <c r="N104" s="25" t="s">
        <v>170</v>
      </c>
      <c r="O104" s="32">
        <f>M104*AA104</f>
        <v>0</v>
      </c>
      <c r="P104" s="1">
        <v>3</v>
      </c>
      <c r="AA104" s="1">
        <f>IF(P104=1,$O$3,IF(P104=2,$O$4,$O$5))</f>
        <v>0</v>
      </c>
    </row>
    <row r="105">
      <c r="A105" s="1" t="s">
        <v>171</v>
      </c>
      <c r="E105" s="27" t="s">
        <v>374</v>
      </c>
    </row>
    <row r="106">
      <c r="A106" s="1" t="s">
        <v>172</v>
      </c>
    </row>
    <row r="107">
      <c r="A107" s="1" t="s">
        <v>173</v>
      </c>
      <c r="E107" s="27" t="s">
        <v>167</v>
      </c>
    </row>
    <row r="108">
      <c r="A108" s="1" t="s">
        <v>162</v>
      </c>
      <c r="C108" s="22" t="s">
        <v>266</v>
      </c>
      <c r="E108" s="23" t="s">
        <v>267</v>
      </c>
      <c r="L108" s="24">
        <f>SUMIFS(L109:L188,A109:A188,"P")</f>
        <v>0</v>
      </c>
      <c r="M108" s="24">
        <f>SUMIFS(M109:M188,A109:A188,"P")</f>
        <v>0</v>
      </c>
      <c r="N108" s="25"/>
    </row>
    <row r="109">
      <c r="A109" s="1" t="s">
        <v>165</v>
      </c>
      <c r="B109" s="1">
        <v>28</v>
      </c>
      <c r="C109" s="26" t="s">
        <v>194</v>
      </c>
      <c r="D109" t="s">
        <v>167</v>
      </c>
      <c r="E109" s="27" t="s">
        <v>375</v>
      </c>
      <c r="F109" s="28" t="s">
        <v>192</v>
      </c>
      <c r="G109" s="29">
        <v>30</v>
      </c>
      <c r="H109" s="28">
        <v>0</v>
      </c>
      <c r="I109" s="30">
        <f>ROUND(G109*H109,P4)</f>
        <v>0</v>
      </c>
      <c r="L109" s="31">
        <v>0</v>
      </c>
      <c r="M109" s="24">
        <f>ROUND(G109*L109,P4)</f>
        <v>0</v>
      </c>
      <c r="N109" s="25" t="s">
        <v>170</v>
      </c>
      <c r="O109" s="32">
        <f>M109*AA109</f>
        <v>0</v>
      </c>
      <c r="P109" s="1">
        <v>3</v>
      </c>
      <c r="AA109" s="1">
        <f>IF(P109=1,$O$3,IF(P109=2,$O$4,$O$5))</f>
        <v>0</v>
      </c>
    </row>
    <row r="110">
      <c r="A110" s="1" t="s">
        <v>171</v>
      </c>
      <c r="E110" s="27" t="s">
        <v>375</v>
      </c>
    </row>
    <row r="111">
      <c r="A111" s="1" t="s">
        <v>172</v>
      </c>
    </row>
    <row r="112">
      <c r="A112" s="1" t="s">
        <v>173</v>
      </c>
      <c r="E112" s="27" t="s">
        <v>167</v>
      </c>
    </row>
    <row r="113">
      <c r="A113" s="1" t="s">
        <v>165</v>
      </c>
      <c r="B113" s="1">
        <v>30</v>
      </c>
      <c r="C113" s="26" t="s">
        <v>376</v>
      </c>
      <c r="D113" t="s">
        <v>167</v>
      </c>
      <c r="E113" s="27" t="s">
        <v>377</v>
      </c>
      <c r="F113" s="28" t="s">
        <v>192</v>
      </c>
      <c r="G113" s="29">
        <v>275</v>
      </c>
      <c r="H113" s="28">
        <v>0</v>
      </c>
      <c r="I113" s="30">
        <f>ROUND(G113*H113,P4)</f>
        <v>0</v>
      </c>
      <c r="L113" s="31">
        <v>0</v>
      </c>
      <c r="M113" s="24">
        <f>ROUND(G113*L113,P4)</f>
        <v>0</v>
      </c>
      <c r="N113" s="25" t="s">
        <v>170</v>
      </c>
      <c r="O113" s="32">
        <f>M113*AA113</f>
        <v>0</v>
      </c>
      <c r="P113" s="1">
        <v>3</v>
      </c>
      <c r="AA113" s="1">
        <f>IF(P113=1,$O$3,IF(P113=2,$O$4,$O$5))</f>
        <v>0</v>
      </c>
    </row>
    <row r="114">
      <c r="A114" s="1" t="s">
        <v>171</v>
      </c>
      <c r="E114" s="27" t="s">
        <v>377</v>
      </c>
    </row>
    <row r="115">
      <c r="A115" s="1" t="s">
        <v>172</v>
      </c>
    </row>
    <row r="116">
      <c r="A116" s="1" t="s">
        <v>173</v>
      </c>
      <c r="E116" s="27" t="s">
        <v>167</v>
      </c>
    </row>
    <row r="117">
      <c r="A117" s="1" t="s">
        <v>165</v>
      </c>
      <c r="B117" s="1">
        <v>32</v>
      </c>
      <c r="C117" s="26" t="s">
        <v>378</v>
      </c>
      <c r="D117" t="s">
        <v>167</v>
      </c>
      <c r="E117" s="27" t="s">
        <v>379</v>
      </c>
      <c r="F117" s="28" t="s">
        <v>192</v>
      </c>
      <c r="G117" s="29">
        <v>85</v>
      </c>
      <c r="H117" s="28">
        <v>0</v>
      </c>
      <c r="I117" s="30">
        <f>ROUND(G117*H117,P4)</f>
        <v>0</v>
      </c>
      <c r="L117" s="31">
        <v>0</v>
      </c>
      <c r="M117" s="24">
        <f>ROUND(G117*L117,P4)</f>
        <v>0</v>
      </c>
      <c r="N117" s="25" t="s">
        <v>170</v>
      </c>
      <c r="O117" s="32">
        <f>M117*AA117</f>
        <v>0</v>
      </c>
      <c r="P117" s="1">
        <v>3</v>
      </c>
      <c r="AA117" s="1">
        <f>IF(P117=1,$O$3,IF(P117=2,$O$4,$O$5))</f>
        <v>0</v>
      </c>
    </row>
    <row r="118">
      <c r="A118" s="1" t="s">
        <v>171</v>
      </c>
      <c r="E118" s="27" t="s">
        <v>379</v>
      </c>
    </row>
    <row r="119">
      <c r="A119" s="1" t="s">
        <v>172</v>
      </c>
    </row>
    <row r="120">
      <c r="A120" s="1" t="s">
        <v>173</v>
      </c>
      <c r="E120" s="27" t="s">
        <v>167</v>
      </c>
    </row>
    <row r="121">
      <c r="A121" s="1" t="s">
        <v>165</v>
      </c>
      <c r="B121" s="1">
        <v>34</v>
      </c>
      <c r="C121" s="26" t="s">
        <v>380</v>
      </c>
      <c r="D121" t="s">
        <v>167</v>
      </c>
      <c r="E121" s="27" t="s">
        <v>381</v>
      </c>
      <c r="F121" s="28" t="s">
        <v>192</v>
      </c>
      <c r="G121" s="29">
        <v>180</v>
      </c>
      <c r="H121" s="28">
        <v>0</v>
      </c>
      <c r="I121" s="30">
        <f>ROUND(G121*H121,P4)</f>
        <v>0</v>
      </c>
      <c r="L121" s="31">
        <v>0</v>
      </c>
      <c r="M121" s="24">
        <f>ROUND(G121*L121,P4)</f>
        <v>0</v>
      </c>
      <c r="N121" s="25" t="s">
        <v>170</v>
      </c>
      <c r="O121" s="32">
        <f>M121*AA121</f>
        <v>0</v>
      </c>
      <c r="P121" s="1">
        <v>3</v>
      </c>
      <c r="AA121" s="1">
        <f>IF(P121=1,$O$3,IF(P121=2,$O$4,$O$5))</f>
        <v>0</v>
      </c>
    </row>
    <row r="122">
      <c r="A122" s="1" t="s">
        <v>171</v>
      </c>
      <c r="E122" s="27" t="s">
        <v>381</v>
      </c>
    </row>
    <row r="123">
      <c r="A123" s="1" t="s">
        <v>172</v>
      </c>
    </row>
    <row r="124">
      <c r="A124" s="1" t="s">
        <v>173</v>
      </c>
      <c r="E124" s="27" t="s">
        <v>167</v>
      </c>
    </row>
    <row r="125">
      <c r="A125" s="1" t="s">
        <v>165</v>
      </c>
      <c r="B125" s="1">
        <v>36</v>
      </c>
      <c r="C125" s="26" t="s">
        <v>382</v>
      </c>
      <c r="D125" t="s">
        <v>167</v>
      </c>
      <c r="E125" s="27" t="s">
        <v>383</v>
      </c>
      <c r="F125" s="28" t="s">
        <v>192</v>
      </c>
      <c r="G125" s="29">
        <v>30</v>
      </c>
      <c r="H125" s="28">
        <v>0</v>
      </c>
      <c r="I125" s="30">
        <f>ROUND(G125*H125,P4)</f>
        <v>0</v>
      </c>
      <c r="L125" s="31">
        <v>0</v>
      </c>
      <c r="M125" s="24">
        <f>ROUND(G125*L125,P4)</f>
        <v>0</v>
      </c>
      <c r="N125" s="25" t="s">
        <v>170</v>
      </c>
      <c r="O125" s="32">
        <f>M125*AA125</f>
        <v>0</v>
      </c>
      <c r="P125" s="1">
        <v>3</v>
      </c>
      <c r="AA125" s="1">
        <f>IF(P125=1,$O$3,IF(P125=2,$O$4,$O$5))</f>
        <v>0</v>
      </c>
    </row>
    <row r="126">
      <c r="A126" s="1" t="s">
        <v>171</v>
      </c>
      <c r="E126" s="27" t="s">
        <v>383</v>
      </c>
    </row>
    <row r="127">
      <c r="A127" s="1" t="s">
        <v>172</v>
      </c>
    </row>
    <row r="128">
      <c r="A128" s="1" t="s">
        <v>173</v>
      </c>
      <c r="E128" s="27" t="s">
        <v>167</v>
      </c>
    </row>
    <row r="129">
      <c r="A129" s="1" t="s">
        <v>165</v>
      </c>
      <c r="B129" s="1">
        <v>38</v>
      </c>
      <c r="C129" s="26" t="s">
        <v>384</v>
      </c>
      <c r="D129" t="s">
        <v>167</v>
      </c>
      <c r="E129" s="27" t="s">
        <v>385</v>
      </c>
      <c r="F129" s="28" t="s">
        <v>192</v>
      </c>
      <c r="G129" s="29">
        <v>45</v>
      </c>
      <c r="H129" s="28">
        <v>0</v>
      </c>
      <c r="I129" s="30">
        <f>ROUND(G129*H129,P4)</f>
        <v>0</v>
      </c>
      <c r="L129" s="31">
        <v>0</v>
      </c>
      <c r="M129" s="24">
        <f>ROUND(G129*L129,P4)</f>
        <v>0</v>
      </c>
      <c r="N129" s="25" t="s">
        <v>170</v>
      </c>
      <c r="O129" s="32">
        <f>M129*AA129</f>
        <v>0</v>
      </c>
      <c r="P129" s="1">
        <v>3</v>
      </c>
      <c r="AA129" s="1">
        <f>IF(P129=1,$O$3,IF(P129=2,$O$4,$O$5))</f>
        <v>0</v>
      </c>
    </row>
    <row r="130">
      <c r="A130" s="1" t="s">
        <v>171</v>
      </c>
      <c r="E130" s="27" t="s">
        <v>385</v>
      </c>
    </row>
    <row r="131">
      <c r="A131" s="1" t="s">
        <v>172</v>
      </c>
    </row>
    <row r="132">
      <c r="A132" s="1" t="s">
        <v>173</v>
      </c>
      <c r="E132" s="27" t="s">
        <v>167</v>
      </c>
    </row>
    <row r="133">
      <c r="A133" s="1" t="s">
        <v>165</v>
      </c>
      <c r="B133" s="1">
        <v>40</v>
      </c>
      <c r="C133" s="26" t="s">
        <v>386</v>
      </c>
      <c r="D133" t="s">
        <v>167</v>
      </c>
      <c r="E133" s="27" t="s">
        <v>387</v>
      </c>
      <c r="F133" s="28" t="s">
        <v>192</v>
      </c>
      <c r="G133" s="29">
        <v>45</v>
      </c>
      <c r="H133" s="28">
        <v>0</v>
      </c>
      <c r="I133" s="30">
        <f>ROUND(G133*H133,P4)</f>
        <v>0</v>
      </c>
      <c r="L133" s="31">
        <v>0</v>
      </c>
      <c r="M133" s="24">
        <f>ROUND(G133*L133,P4)</f>
        <v>0</v>
      </c>
      <c r="N133" s="25" t="s">
        <v>170</v>
      </c>
      <c r="O133" s="32">
        <f>M133*AA133</f>
        <v>0</v>
      </c>
      <c r="P133" s="1">
        <v>3</v>
      </c>
      <c r="AA133" s="1">
        <f>IF(P133=1,$O$3,IF(P133=2,$O$4,$O$5))</f>
        <v>0</v>
      </c>
    </row>
    <row r="134">
      <c r="A134" s="1" t="s">
        <v>171</v>
      </c>
      <c r="E134" s="27" t="s">
        <v>387</v>
      </c>
    </row>
    <row r="135">
      <c r="A135" s="1" t="s">
        <v>172</v>
      </c>
    </row>
    <row r="136">
      <c r="A136" s="1" t="s">
        <v>173</v>
      </c>
      <c r="E136" s="27" t="s">
        <v>167</v>
      </c>
    </row>
    <row r="137">
      <c r="A137" s="1" t="s">
        <v>165</v>
      </c>
      <c r="B137" s="1">
        <v>44</v>
      </c>
      <c r="C137" s="26" t="s">
        <v>388</v>
      </c>
      <c r="D137" t="s">
        <v>167</v>
      </c>
      <c r="E137" s="27" t="s">
        <v>327</v>
      </c>
      <c r="F137" s="28" t="s">
        <v>328</v>
      </c>
      <c r="G137" s="29">
        <v>1</v>
      </c>
      <c r="H137" s="28">
        <v>0</v>
      </c>
      <c r="I137" s="30">
        <f>ROUND(G137*H137,P4)</f>
        <v>0</v>
      </c>
      <c r="L137" s="31">
        <v>0</v>
      </c>
      <c r="M137" s="24">
        <f>ROUND(G137*L137,P4)</f>
        <v>0</v>
      </c>
      <c r="N137" s="25" t="s">
        <v>170</v>
      </c>
      <c r="O137" s="32">
        <f>M137*AA137</f>
        <v>0</v>
      </c>
      <c r="P137" s="1">
        <v>3</v>
      </c>
      <c r="AA137" s="1">
        <f>IF(P137=1,$O$3,IF(P137=2,$O$4,$O$5))</f>
        <v>0</v>
      </c>
    </row>
    <row r="138">
      <c r="A138" s="1" t="s">
        <v>171</v>
      </c>
      <c r="E138" s="27" t="s">
        <v>327</v>
      </c>
    </row>
    <row r="139">
      <c r="A139" s="1" t="s">
        <v>172</v>
      </c>
    </row>
    <row r="140">
      <c r="A140" s="1" t="s">
        <v>173</v>
      </c>
      <c r="E140" s="27" t="s">
        <v>167</v>
      </c>
    </row>
    <row r="141" ht="25.5">
      <c r="A141" s="1" t="s">
        <v>165</v>
      </c>
      <c r="B141" s="1">
        <v>43</v>
      </c>
      <c r="C141" s="26" t="s">
        <v>389</v>
      </c>
      <c r="D141" t="s">
        <v>167</v>
      </c>
      <c r="E141" s="27" t="s">
        <v>390</v>
      </c>
      <c r="F141" s="28" t="s">
        <v>192</v>
      </c>
      <c r="G141" s="29">
        <v>45</v>
      </c>
      <c r="H141" s="28">
        <v>0</v>
      </c>
      <c r="I141" s="30">
        <f>ROUND(G141*H141,P4)</f>
        <v>0</v>
      </c>
      <c r="L141" s="31">
        <v>0</v>
      </c>
      <c r="M141" s="24">
        <f>ROUND(G141*L141,P4)</f>
        <v>0</v>
      </c>
      <c r="N141" s="25" t="s">
        <v>185</v>
      </c>
      <c r="O141" s="32">
        <f>M141*AA141</f>
        <v>0</v>
      </c>
      <c r="P141" s="1">
        <v>3</v>
      </c>
      <c r="AA141" s="1">
        <f>IF(P141=1,$O$3,IF(P141=2,$O$4,$O$5))</f>
        <v>0</v>
      </c>
    </row>
    <row r="142" ht="38.25">
      <c r="A142" s="1" t="s">
        <v>171</v>
      </c>
      <c r="E142" s="27" t="s">
        <v>391</v>
      </c>
    </row>
    <row r="143">
      <c r="A143" s="1" t="s">
        <v>172</v>
      </c>
    </row>
    <row r="144">
      <c r="A144" s="1" t="s">
        <v>173</v>
      </c>
      <c r="E144" s="27" t="s">
        <v>167</v>
      </c>
    </row>
    <row r="145" ht="25.5">
      <c r="A145" s="1" t="s">
        <v>165</v>
      </c>
      <c r="B145" s="1">
        <v>31</v>
      </c>
      <c r="C145" s="26" t="s">
        <v>392</v>
      </c>
      <c r="D145" t="s">
        <v>167</v>
      </c>
      <c r="E145" s="27" t="s">
        <v>393</v>
      </c>
      <c r="F145" s="28" t="s">
        <v>192</v>
      </c>
      <c r="G145" s="29">
        <v>275</v>
      </c>
      <c r="H145" s="28">
        <v>0</v>
      </c>
      <c r="I145" s="30">
        <f>ROUND(G145*H145,P4)</f>
        <v>0</v>
      </c>
      <c r="L145" s="31">
        <v>0</v>
      </c>
      <c r="M145" s="24">
        <f>ROUND(G145*L145,P4)</f>
        <v>0</v>
      </c>
      <c r="N145" s="25" t="s">
        <v>185</v>
      </c>
      <c r="O145" s="32">
        <f>M145*AA145</f>
        <v>0</v>
      </c>
      <c r="P145" s="1">
        <v>3</v>
      </c>
      <c r="AA145" s="1">
        <f>IF(P145=1,$O$3,IF(P145=2,$O$4,$O$5))</f>
        <v>0</v>
      </c>
    </row>
    <row r="146" ht="25.5">
      <c r="A146" s="1" t="s">
        <v>171</v>
      </c>
      <c r="E146" s="27" t="s">
        <v>393</v>
      </c>
    </row>
    <row r="147">
      <c r="A147" s="1" t="s">
        <v>172</v>
      </c>
    </row>
    <row r="148">
      <c r="A148" s="1" t="s">
        <v>173</v>
      </c>
      <c r="E148" s="27" t="s">
        <v>167</v>
      </c>
    </row>
    <row r="149" ht="25.5">
      <c r="A149" s="1" t="s">
        <v>165</v>
      </c>
      <c r="B149" s="1">
        <v>39</v>
      </c>
      <c r="C149" s="26" t="s">
        <v>392</v>
      </c>
      <c r="D149" t="s">
        <v>394</v>
      </c>
      <c r="E149" s="27" t="s">
        <v>393</v>
      </c>
      <c r="F149" s="28" t="s">
        <v>192</v>
      </c>
      <c r="G149" s="29">
        <v>45</v>
      </c>
      <c r="H149" s="28">
        <v>0</v>
      </c>
      <c r="I149" s="30">
        <f>ROUND(G149*H149,P4)</f>
        <v>0</v>
      </c>
      <c r="L149" s="31">
        <v>0</v>
      </c>
      <c r="M149" s="24">
        <f>ROUND(G149*L149,P4)</f>
        <v>0</v>
      </c>
      <c r="N149" s="25" t="s">
        <v>185</v>
      </c>
      <c r="O149" s="32">
        <f>M149*AA149</f>
        <v>0</v>
      </c>
      <c r="P149" s="1">
        <v>3</v>
      </c>
      <c r="AA149" s="1">
        <f>IF(P149=1,$O$3,IF(P149=2,$O$4,$O$5))</f>
        <v>0</v>
      </c>
    </row>
    <row r="150" ht="25.5">
      <c r="A150" s="1" t="s">
        <v>171</v>
      </c>
      <c r="E150" s="27" t="s">
        <v>393</v>
      </c>
    </row>
    <row r="151">
      <c r="A151" s="1" t="s">
        <v>172</v>
      </c>
    </row>
    <row r="152">
      <c r="A152" s="1" t="s">
        <v>173</v>
      </c>
      <c r="E152" s="27" t="s">
        <v>167</v>
      </c>
    </row>
    <row r="153" ht="25.5">
      <c r="A153" s="1" t="s">
        <v>165</v>
      </c>
      <c r="B153" s="1">
        <v>41</v>
      </c>
      <c r="C153" s="26" t="s">
        <v>392</v>
      </c>
      <c r="D153" t="s">
        <v>395</v>
      </c>
      <c r="E153" s="27" t="s">
        <v>393</v>
      </c>
      <c r="F153" s="28" t="s">
        <v>192</v>
      </c>
      <c r="G153" s="29">
        <v>45</v>
      </c>
      <c r="H153" s="28">
        <v>0</v>
      </c>
      <c r="I153" s="30">
        <f>ROUND(G153*H153,P4)</f>
        <v>0</v>
      </c>
      <c r="L153" s="31">
        <v>0</v>
      </c>
      <c r="M153" s="24">
        <f>ROUND(G153*L153,P4)</f>
        <v>0</v>
      </c>
      <c r="N153" s="25" t="s">
        <v>185</v>
      </c>
      <c r="O153" s="32">
        <f>M153*AA153</f>
        <v>0</v>
      </c>
      <c r="P153" s="1">
        <v>3</v>
      </c>
      <c r="AA153" s="1">
        <f>IF(P153=1,$O$3,IF(P153=2,$O$4,$O$5))</f>
        <v>0</v>
      </c>
    </row>
    <row r="154" ht="25.5">
      <c r="A154" s="1" t="s">
        <v>171</v>
      </c>
      <c r="E154" s="27" t="s">
        <v>393</v>
      </c>
    </row>
    <row r="155">
      <c r="A155" s="1" t="s">
        <v>172</v>
      </c>
    </row>
    <row r="156">
      <c r="A156" s="1" t="s">
        <v>173</v>
      </c>
      <c r="E156" s="27" t="s">
        <v>167</v>
      </c>
    </row>
    <row r="157" ht="25.5">
      <c r="A157" s="1" t="s">
        <v>165</v>
      </c>
      <c r="B157" s="1">
        <v>29</v>
      </c>
      <c r="C157" s="26" t="s">
        <v>396</v>
      </c>
      <c r="D157" t="s">
        <v>167</v>
      </c>
      <c r="E157" s="27" t="s">
        <v>397</v>
      </c>
      <c r="F157" s="28" t="s">
        <v>192</v>
      </c>
      <c r="G157" s="29">
        <v>30</v>
      </c>
      <c r="H157" s="28">
        <v>0</v>
      </c>
      <c r="I157" s="30">
        <f>ROUND(G157*H157,P4)</f>
        <v>0</v>
      </c>
      <c r="L157" s="31">
        <v>0</v>
      </c>
      <c r="M157" s="24">
        <f>ROUND(G157*L157,P4)</f>
        <v>0</v>
      </c>
      <c r="N157" s="25" t="s">
        <v>185</v>
      </c>
      <c r="O157" s="32">
        <f>M157*AA157</f>
        <v>0</v>
      </c>
      <c r="P157" s="1">
        <v>3</v>
      </c>
      <c r="AA157" s="1">
        <f>IF(P157=1,$O$3,IF(P157=2,$O$4,$O$5))</f>
        <v>0</v>
      </c>
    </row>
    <row r="158" ht="25.5">
      <c r="A158" s="1" t="s">
        <v>171</v>
      </c>
      <c r="E158" s="27" t="s">
        <v>397</v>
      </c>
    </row>
    <row r="159">
      <c r="A159" s="1" t="s">
        <v>172</v>
      </c>
    </row>
    <row r="160">
      <c r="A160" s="1" t="s">
        <v>173</v>
      </c>
      <c r="E160" s="27" t="s">
        <v>167</v>
      </c>
    </row>
    <row r="161" ht="25.5">
      <c r="A161" s="1" t="s">
        <v>165</v>
      </c>
      <c r="B161" s="1">
        <v>37</v>
      </c>
      <c r="C161" s="26" t="s">
        <v>396</v>
      </c>
      <c r="D161" t="s">
        <v>394</v>
      </c>
      <c r="E161" s="27" t="s">
        <v>397</v>
      </c>
      <c r="F161" s="28" t="s">
        <v>192</v>
      </c>
      <c r="G161" s="29">
        <v>30</v>
      </c>
      <c r="H161" s="28">
        <v>0</v>
      </c>
      <c r="I161" s="30">
        <f>ROUND(G161*H161,P4)</f>
        <v>0</v>
      </c>
      <c r="L161" s="31">
        <v>0</v>
      </c>
      <c r="M161" s="24">
        <f>ROUND(G161*L161,P4)</f>
        <v>0</v>
      </c>
      <c r="N161" s="25" t="s">
        <v>185</v>
      </c>
      <c r="O161" s="32">
        <f>M161*AA161</f>
        <v>0</v>
      </c>
      <c r="P161" s="1">
        <v>3</v>
      </c>
      <c r="AA161" s="1">
        <f>IF(P161=1,$O$3,IF(P161=2,$O$4,$O$5))</f>
        <v>0</v>
      </c>
    </row>
    <row r="162" ht="25.5">
      <c r="A162" s="1" t="s">
        <v>171</v>
      </c>
      <c r="E162" s="27" t="s">
        <v>397</v>
      </c>
    </row>
    <row r="163">
      <c r="A163" s="1" t="s">
        <v>172</v>
      </c>
    </row>
    <row r="164">
      <c r="A164" s="1" t="s">
        <v>173</v>
      </c>
      <c r="E164" s="27" t="s">
        <v>167</v>
      </c>
    </row>
    <row r="165" ht="25.5">
      <c r="A165" s="1" t="s">
        <v>165</v>
      </c>
      <c r="B165" s="1">
        <v>35</v>
      </c>
      <c r="C165" s="26" t="s">
        <v>398</v>
      </c>
      <c r="D165" t="s">
        <v>167</v>
      </c>
      <c r="E165" s="27" t="s">
        <v>399</v>
      </c>
      <c r="F165" s="28" t="s">
        <v>192</v>
      </c>
      <c r="G165" s="29">
        <v>180</v>
      </c>
      <c r="H165" s="28">
        <v>0</v>
      </c>
      <c r="I165" s="30">
        <f>ROUND(G165*H165,P4)</f>
        <v>0</v>
      </c>
      <c r="L165" s="31">
        <v>0</v>
      </c>
      <c r="M165" s="24">
        <f>ROUND(G165*L165,P4)</f>
        <v>0</v>
      </c>
      <c r="N165" s="25" t="s">
        <v>185</v>
      </c>
      <c r="O165" s="32">
        <f>M165*AA165</f>
        <v>0</v>
      </c>
      <c r="P165" s="1">
        <v>3</v>
      </c>
      <c r="AA165" s="1">
        <f>IF(P165=1,$O$3,IF(P165=2,$O$4,$O$5))</f>
        <v>0</v>
      </c>
    </row>
    <row r="166" ht="25.5">
      <c r="A166" s="1" t="s">
        <v>171</v>
      </c>
      <c r="E166" s="27" t="s">
        <v>399</v>
      </c>
    </row>
    <row r="167">
      <c r="A167" s="1" t="s">
        <v>172</v>
      </c>
    </row>
    <row r="168">
      <c r="A168" s="1" t="s">
        <v>173</v>
      </c>
      <c r="E168" s="27" t="s">
        <v>167</v>
      </c>
    </row>
    <row r="169" ht="25.5">
      <c r="A169" s="1" t="s">
        <v>165</v>
      </c>
      <c r="B169" s="1">
        <v>33</v>
      </c>
      <c r="C169" s="26" t="s">
        <v>400</v>
      </c>
      <c r="D169" t="s">
        <v>167</v>
      </c>
      <c r="E169" s="27" t="s">
        <v>401</v>
      </c>
      <c r="F169" s="28" t="s">
        <v>192</v>
      </c>
      <c r="G169" s="29">
        <v>85</v>
      </c>
      <c r="H169" s="28">
        <v>0</v>
      </c>
      <c r="I169" s="30">
        <f>ROUND(G169*H169,P4)</f>
        <v>0</v>
      </c>
      <c r="L169" s="31">
        <v>0</v>
      </c>
      <c r="M169" s="24">
        <f>ROUND(G169*L169,P4)</f>
        <v>0</v>
      </c>
      <c r="N169" s="25" t="s">
        <v>185</v>
      </c>
      <c r="O169" s="32">
        <f>M169*AA169</f>
        <v>0</v>
      </c>
      <c r="P169" s="1">
        <v>3</v>
      </c>
      <c r="AA169" s="1">
        <f>IF(P169=1,$O$3,IF(P169=2,$O$4,$O$5))</f>
        <v>0</v>
      </c>
    </row>
    <row r="170" ht="25.5">
      <c r="A170" s="1" t="s">
        <v>171</v>
      </c>
      <c r="E170" s="27" t="s">
        <v>401</v>
      </c>
    </row>
    <row r="171">
      <c r="A171" s="1" t="s">
        <v>172</v>
      </c>
    </row>
    <row r="172">
      <c r="A172" s="1" t="s">
        <v>173</v>
      </c>
      <c r="E172" s="27" t="s">
        <v>167</v>
      </c>
    </row>
    <row r="173">
      <c r="A173" s="1" t="s">
        <v>165</v>
      </c>
      <c r="B173" s="1">
        <v>25</v>
      </c>
      <c r="C173" s="26" t="s">
        <v>402</v>
      </c>
      <c r="D173" t="s">
        <v>167</v>
      </c>
      <c r="E173" s="27" t="s">
        <v>403</v>
      </c>
      <c r="F173" s="28" t="s">
        <v>192</v>
      </c>
      <c r="G173" s="29">
        <v>45</v>
      </c>
      <c r="H173" s="28">
        <v>0</v>
      </c>
      <c r="I173" s="30">
        <f>ROUND(G173*H173,P4)</f>
        <v>0</v>
      </c>
      <c r="L173" s="31">
        <v>0</v>
      </c>
      <c r="M173" s="24">
        <f>ROUND(G173*L173,P4)</f>
        <v>0</v>
      </c>
      <c r="N173" s="25" t="s">
        <v>185</v>
      </c>
      <c r="O173" s="32">
        <f>M173*AA173</f>
        <v>0</v>
      </c>
      <c r="P173" s="1">
        <v>3</v>
      </c>
      <c r="AA173" s="1">
        <f>IF(P173=1,$O$3,IF(P173=2,$O$4,$O$5))</f>
        <v>0</v>
      </c>
    </row>
    <row r="174">
      <c r="A174" s="1" t="s">
        <v>171</v>
      </c>
      <c r="E174" s="27" t="s">
        <v>403</v>
      </c>
    </row>
    <row r="175">
      <c r="A175" s="1" t="s">
        <v>172</v>
      </c>
    </row>
    <row r="176">
      <c r="A176" s="1" t="s">
        <v>173</v>
      </c>
      <c r="E176" s="27" t="s">
        <v>167</v>
      </c>
    </row>
    <row r="177">
      <c r="A177" s="1" t="s">
        <v>165</v>
      </c>
      <c r="B177" s="1">
        <v>26</v>
      </c>
      <c r="C177" s="26" t="s">
        <v>404</v>
      </c>
      <c r="D177" t="s">
        <v>167</v>
      </c>
      <c r="E177" s="27" t="s">
        <v>405</v>
      </c>
      <c r="F177" s="28" t="s">
        <v>192</v>
      </c>
      <c r="G177" s="29">
        <v>30</v>
      </c>
      <c r="H177" s="28">
        <v>0</v>
      </c>
      <c r="I177" s="30">
        <f>ROUND(G177*H177,P4)</f>
        <v>0</v>
      </c>
      <c r="L177" s="31">
        <v>0</v>
      </c>
      <c r="M177" s="24">
        <f>ROUND(G177*L177,P4)</f>
        <v>0</v>
      </c>
      <c r="N177" s="25" t="s">
        <v>185</v>
      </c>
      <c r="O177" s="32">
        <f>M177*AA177</f>
        <v>0</v>
      </c>
      <c r="P177" s="1">
        <v>3</v>
      </c>
      <c r="AA177" s="1">
        <f>IF(P177=1,$O$3,IF(P177=2,$O$4,$O$5))</f>
        <v>0</v>
      </c>
    </row>
    <row r="178">
      <c r="A178" s="1" t="s">
        <v>171</v>
      </c>
      <c r="E178" s="27" t="s">
        <v>405</v>
      </c>
    </row>
    <row r="179">
      <c r="A179" s="1" t="s">
        <v>172</v>
      </c>
    </row>
    <row r="180">
      <c r="A180" s="1" t="s">
        <v>173</v>
      </c>
      <c r="E180" s="27" t="s">
        <v>167</v>
      </c>
    </row>
    <row r="181">
      <c r="A181" s="1" t="s">
        <v>165</v>
      </c>
      <c r="B181" s="1">
        <v>42</v>
      </c>
      <c r="C181" s="26" t="s">
        <v>406</v>
      </c>
      <c r="D181" t="s">
        <v>167</v>
      </c>
      <c r="E181" s="27" t="s">
        <v>407</v>
      </c>
      <c r="F181" s="28" t="s">
        <v>192</v>
      </c>
      <c r="G181" s="29">
        <v>45</v>
      </c>
      <c r="H181" s="28">
        <v>0</v>
      </c>
      <c r="I181" s="30">
        <f>ROUND(G181*H181,P4)</f>
        <v>0</v>
      </c>
      <c r="L181" s="31">
        <v>0</v>
      </c>
      <c r="M181" s="24">
        <f>ROUND(G181*L181,P4)</f>
        <v>0</v>
      </c>
      <c r="N181" s="25" t="s">
        <v>185</v>
      </c>
      <c r="O181" s="32">
        <f>M181*AA181</f>
        <v>0</v>
      </c>
      <c r="P181" s="1">
        <v>3</v>
      </c>
      <c r="AA181" s="1">
        <f>IF(P181=1,$O$3,IF(P181=2,$O$4,$O$5))</f>
        <v>0</v>
      </c>
    </row>
    <row r="182">
      <c r="A182" s="1" t="s">
        <v>171</v>
      </c>
      <c r="E182" s="27" t="s">
        <v>407</v>
      </c>
    </row>
    <row r="183">
      <c r="A183" s="1" t="s">
        <v>172</v>
      </c>
    </row>
    <row r="184">
      <c r="A184" s="1" t="s">
        <v>173</v>
      </c>
      <c r="E184" s="27" t="s">
        <v>167</v>
      </c>
    </row>
    <row r="185" ht="25.5">
      <c r="A185" s="1" t="s">
        <v>165</v>
      </c>
      <c r="B185" s="1">
        <v>27</v>
      </c>
      <c r="C185" s="26" t="s">
        <v>287</v>
      </c>
      <c r="D185" t="s">
        <v>167</v>
      </c>
      <c r="E185" s="27" t="s">
        <v>408</v>
      </c>
      <c r="F185" s="28" t="s">
        <v>192</v>
      </c>
      <c r="G185" s="29">
        <v>75</v>
      </c>
      <c r="H185" s="28">
        <v>0</v>
      </c>
      <c r="I185" s="30">
        <f>ROUND(G185*H185,P4)</f>
        <v>0</v>
      </c>
      <c r="L185" s="31">
        <v>0</v>
      </c>
      <c r="M185" s="24">
        <f>ROUND(G185*L185,P4)</f>
        <v>0</v>
      </c>
      <c r="N185" s="25" t="s">
        <v>185</v>
      </c>
      <c r="O185" s="32">
        <f>M185*AA185</f>
        <v>0</v>
      </c>
      <c r="P185" s="1">
        <v>3</v>
      </c>
      <c r="AA185" s="1">
        <f>IF(P185=1,$O$3,IF(P185=2,$O$4,$O$5))</f>
        <v>0</v>
      </c>
    </row>
    <row r="186" ht="25.5">
      <c r="A186" s="1" t="s">
        <v>171</v>
      </c>
      <c r="E186" s="27" t="s">
        <v>408</v>
      </c>
    </row>
    <row r="187">
      <c r="A187" s="1" t="s">
        <v>172</v>
      </c>
    </row>
    <row r="188">
      <c r="A188" s="1" t="s">
        <v>173</v>
      </c>
      <c r="E188" s="27" t="s">
        <v>167</v>
      </c>
    </row>
    <row r="189">
      <c r="A189" s="1" t="s">
        <v>162</v>
      </c>
      <c r="C189" s="22" t="s">
        <v>299</v>
      </c>
      <c r="E189" s="23" t="s">
        <v>300</v>
      </c>
      <c r="L189" s="24">
        <f>SUMIFS(L190:L217,A190:A217,"P")</f>
        <v>0</v>
      </c>
      <c r="M189" s="24">
        <f>SUMIFS(M190:M217,A190:A217,"P")</f>
        <v>0</v>
      </c>
      <c r="N189" s="25"/>
    </row>
    <row r="190">
      <c r="A190" s="1" t="s">
        <v>165</v>
      </c>
      <c r="B190" s="1">
        <v>48</v>
      </c>
      <c r="C190" s="26" t="s">
        <v>409</v>
      </c>
      <c r="D190" t="s">
        <v>167</v>
      </c>
      <c r="E190" s="27" t="s">
        <v>410</v>
      </c>
      <c r="F190" s="28" t="s">
        <v>201</v>
      </c>
      <c r="G190" s="29">
        <v>6</v>
      </c>
      <c r="H190" s="28">
        <v>0</v>
      </c>
      <c r="I190" s="30">
        <f>ROUND(G190*H190,P4)</f>
        <v>0</v>
      </c>
      <c r="L190" s="31">
        <v>0</v>
      </c>
      <c r="M190" s="24">
        <f>ROUND(G190*L190,P4)</f>
        <v>0</v>
      </c>
      <c r="N190" s="25" t="s">
        <v>170</v>
      </c>
      <c r="O190" s="32">
        <f>M190*AA190</f>
        <v>0</v>
      </c>
      <c r="P190" s="1">
        <v>3</v>
      </c>
      <c r="AA190" s="1">
        <f>IF(P190=1,$O$3,IF(P190=2,$O$4,$O$5))</f>
        <v>0</v>
      </c>
    </row>
    <row r="191">
      <c r="A191" s="1" t="s">
        <v>171</v>
      </c>
      <c r="E191" s="27" t="s">
        <v>410</v>
      </c>
    </row>
    <row r="192">
      <c r="A192" s="1" t="s">
        <v>172</v>
      </c>
    </row>
    <row r="193">
      <c r="A193" s="1" t="s">
        <v>173</v>
      </c>
      <c r="E193" s="27" t="s">
        <v>167</v>
      </c>
    </row>
    <row r="194">
      <c r="A194" s="1" t="s">
        <v>165</v>
      </c>
      <c r="B194" s="1">
        <v>49</v>
      </c>
      <c r="C194" s="26" t="s">
        <v>411</v>
      </c>
      <c r="D194" t="s">
        <v>167</v>
      </c>
      <c r="E194" s="27" t="s">
        <v>412</v>
      </c>
      <c r="F194" s="28" t="s">
        <v>201</v>
      </c>
      <c r="G194" s="29">
        <v>1</v>
      </c>
      <c r="H194" s="28">
        <v>0</v>
      </c>
      <c r="I194" s="30">
        <f>ROUND(G194*H194,P4)</f>
        <v>0</v>
      </c>
      <c r="L194" s="31">
        <v>0</v>
      </c>
      <c r="M194" s="24">
        <f>ROUND(G194*L194,P4)</f>
        <v>0</v>
      </c>
      <c r="N194" s="25" t="s">
        <v>170</v>
      </c>
      <c r="O194" s="32">
        <f>M194*AA194</f>
        <v>0</v>
      </c>
      <c r="P194" s="1">
        <v>3</v>
      </c>
      <c r="AA194" s="1">
        <f>IF(P194=1,$O$3,IF(P194=2,$O$4,$O$5))</f>
        <v>0</v>
      </c>
    </row>
    <row r="195">
      <c r="A195" s="1" t="s">
        <v>171</v>
      </c>
      <c r="E195" s="27" t="s">
        <v>412</v>
      </c>
    </row>
    <row r="196">
      <c r="A196" s="1" t="s">
        <v>172</v>
      </c>
    </row>
    <row r="197">
      <c r="A197" s="1" t="s">
        <v>173</v>
      </c>
      <c r="E197" s="27" t="s">
        <v>167</v>
      </c>
    </row>
    <row r="198">
      <c r="A198" s="1" t="s">
        <v>165</v>
      </c>
      <c r="B198" s="1">
        <v>50</v>
      </c>
      <c r="C198" s="26" t="s">
        <v>413</v>
      </c>
      <c r="D198" t="s">
        <v>167</v>
      </c>
      <c r="E198" s="27" t="s">
        <v>414</v>
      </c>
      <c r="F198" s="28" t="s">
        <v>201</v>
      </c>
      <c r="G198" s="29">
        <v>1</v>
      </c>
      <c r="H198" s="28">
        <v>0</v>
      </c>
      <c r="I198" s="30">
        <f>ROUND(G198*H198,P4)</f>
        <v>0</v>
      </c>
      <c r="L198" s="31">
        <v>0</v>
      </c>
      <c r="M198" s="24">
        <f>ROUND(G198*L198,P4)</f>
        <v>0</v>
      </c>
      <c r="N198" s="25" t="s">
        <v>170</v>
      </c>
      <c r="O198" s="32">
        <f>M198*AA198</f>
        <v>0</v>
      </c>
      <c r="P198" s="1">
        <v>3</v>
      </c>
      <c r="AA198" s="1">
        <f>IF(P198=1,$O$3,IF(P198=2,$O$4,$O$5))</f>
        <v>0</v>
      </c>
    </row>
    <row r="199">
      <c r="A199" s="1" t="s">
        <v>171</v>
      </c>
      <c r="E199" s="27" t="s">
        <v>414</v>
      </c>
    </row>
    <row r="200">
      <c r="A200" s="1" t="s">
        <v>172</v>
      </c>
    </row>
    <row r="201">
      <c r="A201" s="1" t="s">
        <v>173</v>
      </c>
      <c r="E201" s="27" t="s">
        <v>167</v>
      </c>
    </row>
    <row r="202">
      <c r="A202" s="1" t="s">
        <v>165</v>
      </c>
      <c r="B202" s="1">
        <v>45</v>
      </c>
      <c r="C202" s="26" t="s">
        <v>415</v>
      </c>
      <c r="D202" t="s">
        <v>167</v>
      </c>
      <c r="E202" s="27" t="s">
        <v>416</v>
      </c>
      <c r="F202" s="28" t="s">
        <v>201</v>
      </c>
      <c r="G202" s="29">
        <v>10</v>
      </c>
      <c r="H202" s="28">
        <v>0</v>
      </c>
      <c r="I202" s="30">
        <f>ROUND(G202*H202,P4)</f>
        <v>0</v>
      </c>
      <c r="L202" s="31">
        <v>0</v>
      </c>
      <c r="M202" s="24">
        <f>ROUND(G202*L202,P4)</f>
        <v>0</v>
      </c>
      <c r="N202" s="25" t="s">
        <v>185</v>
      </c>
      <c r="O202" s="32">
        <f>M202*AA202</f>
        <v>0</v>
      </c>
      <c r="P202" s="1">
        <v>3</v>
      </c>
      <c r="AA202" s="1">
        <f>IF(P202=1,$O$3,IF(P202=2,$O$4,$O$5))</f>
        <v>0</v>
      </c>
    </row>
    <row r="203">
      <c r="A203" s="1" t="s">
        <v>171</v>
      </c>
      <c r="E203" s="27" t="s">
        <v>416</v>
      </c>
    </row>
    <row r="204">
      <c r="A204" s="1" t="s">
        <v>172</v>
      </c>
    </row>
    <row r="205">
      <c r="A205" s="1" t="s">
        <v>173</v>
      </c>
      <c r="E205" s="27" t="s">
        <v>167</v>
      </c>
    </row>
    <row r="206">
      <c r="A206" s="1" t="s">
        <v>165</v>
      </c>
      <c r="B206" s="1">
        <v>46</v>
      </c>
      <c r="C206" s="26" t="s">
        <v>303</v>
      </c>
      <c r="D206" t="s">
        <v>167</v>
      </c>
      <c r="E206" s="27" t="s">
        <v>304</v>
      </c>
      <c r="F206" s="28" t="s">
        <v>201</v>
      </c>
      <c r="G206" s="29">
        <v>6</v>
      </c>
      <c r="H206" s="28">
        <v>0</v>
      </c>
      <c r="I206" s="30">
        <f>ROUND(G206*H206,P4)</f>
        <v>0</v>
      </c>
      <c r="L206" s="31">
        <v>0</v>
      </c>
      <c r="M206" s="24">
        <f>ROUND(G206*L206,P4)</f>
        <v>0</v>
      </c>
      <c r="N206" s="25" t="s">
        <v>185</v>
      </c>
      <c r="O206" s="32">
        <f>M206*AA206</f>
        <v>0</v>
      </c>
      <c r="P206" s="1">
        <v>3</v>
      </c>
      <c r="AA206" s="1">
        <f>IF(P206=1,$O$3,IF(P206=2,$O$4,$O$5))</f>
        <v>0</v>
      </c>
    </row>
    <row r="207">
      <c r="A207" s="1" t="s">
        <v>171</v>
      </c>
      <c r="E207" s="27" t="s">
        <v>304</v>
      </c>
    </row>
    <row r="208">
      <c r="A208" s="1" t="s">
        <v>172</v>
      </c>
    </row>
    <row r="209">
      <c r="A209" s="1" t="s">
        <v>173</v>
      </c>
      <c r="E209" s="27" t="s">
        <v>167</v>
      </c>
    </row>
    <row r="210">
      <c r="A210" s="1" t="s">
        <v>165</v>
      </c>
      <c r="B210" s="1">
        <v>47</v>
      </c>
      <c r="C210" s="26" t="s">
        <v>307</v>
      </c>
      <c r="D210" t="s">
        <v>167</v>
      </c>
      <c r="E210" s="27" t="s">
        <v>308</v>
      </c>
      <c r="F210" s="28" t="s">
        <v>201</v>
      </c>
      <c r="G210" s="29">
        <v>6</v>
      </c>
      <c r="H210" s="28">
        <v>0</v>
      </c>
      <c r="I210" s="30">
        <f>ROUND(G210*H210,P4)</f>
        <v>0</v>
      </c>
      <c r="L210" s="31">
        <v>0</v>
      </c>
      <c r="M210" s="24">
        <f>ROUND(G210*L210,P4)</f>
        <v>0</v>
      </c>
      <c r="N210" s="25" t="s">
        <v>185</v>
      </c>
      <c r="O210" s="32">
        <f>M210*AA210</f>
        <v>0</v>
      </c>
      <c r="P210" s="1">
        <v>3</v>
      </c>
      <c r="AA210" s="1">
        <f>IF(P210=1,$O$3,IF(P210=2,$O$4,$O$5))</f>
        <v>0</v>
      </c>
    </row>
    <row r="211">
      <c r="A211" s="1" t="s">
        <v>171</v>
      </c>
      <c r="E211" s="27" t="s">
        <v>308</v>
      </c>
    </row>
    <row r="212">
      <c r="A212" s="1" t="s">
        <v>172</v>
      </c>
    </row>
    <row r="213">
      <c r="A213" s="1" t="s">
        <v>173</v>
      </c>
      <c r="E213" s="27" t="s">
        <v>167</v>
      </c>
    </row>
    <row r="214">
      <c r="A214" s="1" t="s">
        <v>165</v>
      </c>
      <c r="B214" s="1">
        <v>51</v>
      </c>
      <c r="C214" s="26" t="s">
        <v>417</v>
      </c>
      <c r="D214" t="s">
        <v>167</v>
      </c>
      <c r="E214" s="27" t="s">
        <v>418</v>
      </c>
      <c r="F214" s="28" t="s">
        <v>201</v>
      </c>
      <c r="G214" s="29">
        <v>2</v>
      </c>
      <c r="H214" s="28">
        <v>0</v>
      </c>
      <c r="I214" s="30">
        <f>ROUND(G214*H214,P4)</f>
        <v>0</v>
      </c>
      <c r="L214" s="31">
        <v>0</v>
      </c>
      <c r="M214" s="24">
        <f>ROUND(G214*L214,P4)</f>
        <v>0</v>
      </c>
      <c r="N214" s="25" t="s">
        <v>185</v>
      </c>
      <c r="O214" s="32">
        <f>M214*AA214</f>
        <v>0</v>
      </c>
      <c r="P214" s="1">
        <v>3</v>
      </c>
      <c r="AA214" s="1">
        <f>IF(P214=1,$O$3,IF(P214=2,$O$4,$O$5))</f>
        <v>0</v>
      </c>
    </row>
    <row r="215">
      <c r="A215" s="1" t="s">
        <v>171</v>
      </c>
      <c r="E215" s="27" t="s">
        <v>418</v>
      </c>
    </row>
    <row r="216">
      <c r="A216" s="1" t="s">
        <v>172</v>
      </c>
    </row>
    <row r="217">
      <c r="A217" s="1" t="s">
        <v>173</v>
      </c>
      <c r="E217" s="27" t="s">
        <v>167</v>
      </c>
    </row>
    <row r="218">
      <c r="A218" s="1" t="s">
        <v>162</v>
      </c>
      <c r="C218" s="22" t="s">
        <v>325</v>
      </c>
      <c r="E218" s="23" t="s">
        <v>326</v>
      </c>
      <c r="L218" s="24">
        <f>SUMIFS(L219:L226,A219:A226,"P")</f>
        <v>0</v>
      </c>
      <c r="M218" s="24">
        <f>SUMIFS(M219:M226,A219:A226,"P")</f>
        <v>0</v>
      </c>
      <c r="N218" s="25"/>
    </row>
    <row r="219">
      <c r="A219" s="1" t="s">
        <v>165</v>
      </c>
      <c r="B219" s="1">
        <v>52</v>
      </c>
      <c r="C219" s="26" t="s">
        <v>329</v>
      </c>
      <c r="D219" t="s">
        <v>167</v>
      </c>
      <c r="E219" s="27" t="s">
        <v>419</v>
      </c>
      <c r="F219" s="28" t="s">
        <v>331</v>
      </c>
      <c r="G219" s="29">
        <v>15</v>
      </c>
      <c r="H219" s="28">
        <v>0</v>
      </c>
      <c r="I219" s="30">
        <f>ROUND(G219*H219,P4)</f>
        <v>0</v>
      </c>
      <c r="L219" s="31">
        <v>0</v>
      </c>
      <c r="M219" s="24">
        <f>ROUND(G219*L219,P4)</f>
        <v>0</v>
      </c>
      <c r="N219" s="25" t="s">
        <v>170</v>
      </c>
      <c r="O219" s="32">
        <f>M219*AA219</f>
        <v>0</v>
      </c>
      <c r="P219" s="1">
        <v>3</v>
      </c>
      <c r="AA219" s="1">
        <f>IF(P219=1,$O$3,IF(P219=2,$O$4,$O$5))</f>
        <v>0</v>
      </c>
    </row>
    <row r="220">
      <c r="A220" s="1" t="s">
        <v>171</v>
      </c>
      <c r="E220" s="27" t="s">
        <v>419</v>
      </c>
    </row>
    <row r="221">
      <c r="A221" s="1" t="s">
        <v>172</v>
      </c>
    </row>
    <row r="222">
      <c r="A222" s="1" t="s">
        <v>173</v>
      </c>
      <c r="E222" s="27" t="s">
        <v>167</v>
      </c>
    </row>
    <row r="223" ht="25.5">
      <c r="A223" s="1" t="s">
        <v>165</v>
      </c>
      <c r="B223" s="1">
        <v>53</v>
      </c>
      <c r="C223" s="26" t="s">
        <v>332</v>
      </c>
      <c r="D223" t="s">
        <v>167</v>
      </c>
      <c r="E223" s="27" t="s">
        <v>333</v>
      </c>
      <c r="F223" s="28" t="s">
        <v>331</v>
      </c>
      <c r="G223" s="29">
        <v>15</v>
      </c>
      <c r="H223" s="28">
        <v>0</v>
      </c>
      <c r="I223" s="30">
        <f>ROUND(G223*H223,P4)</f>
        <v>0</v>
      </c>
      <c r="L223" s="31">
        <v>0</v>
      </c>
      <c r="M223" s="24">
        <f>ROUND(G223*L223,P4)</f>
        <v>0</v>
      </c>
      <c r="N223" s="25" t="s">
        <v>185</v>
      </c>
      <c r="O223" s="32">
        <f>M223*AA223</f>
        <v>0</v>
      </c>
      <c r="P223" s="1">
        <v>3</v>
      </c>
      <c r="AA223" s="1">
        <f>IF(P223=1,$O$3,IF(P223=2,$O$4,$O$5))</f>
        <v>0</v>
      </c>
    </row>
    <row r="224" ht="25.5">
      <c r="A224" s="1" t="s">
        <v>171</v>
      </c>
      <c r="E224" s="27" t="s">
        <v>333</v>
      </c>
    </row>
    <row r="225">
      <c r="A225" s="1" t="s">
        <v>172</v>
      </c>
    </row>
    <row r="226">
      <c r="A226" s="1" t="s">
        <v>173</v>
      </c>
      <c r="E226" s="27" t="s">
        <v>167</v>
      </c>
    </row>
    <row r="227">
      <c r="A227" s="1" t="s">
        <v>162</v>
      </c>
      <c r="C227" s="22" t="s">
        <v>180</v>
      </c>
      <c r="E227" s="23" t="s">
        <v>181</v>
      </c>
      <c r="L227" s="24">
        <f>SUMIFS(L228:L231,A228:A231,"P")</f>
        <v>0</v>
      </c>
      <c r="M227" s="24">
        <f>SUMIFS(M228:M231,A228:A231,"P")</f>
        <v>0</v>
      </c>
      <c r="N227" s="25"/>
    </row>
    <row r="228" ht="25.5">
      <c r="A228" s="1" t="s">
        <v>165</v>
      </c>
      <c r="B228" s="1">
        <v>54</v>
      </c>
      <c r="C228" s="26" t="s">
        <v>182</v>
      </c>
      <c r="D228" t="s">
        <v>167</v>
      </c>
      <c r="E228" s="27" t="s">
        <v>183</v>
      </c>
      <c r="F228" s="28" t="s">
        <v>184</v>
      </c>
      <c r="G228" s="29">
        <v>18</v>
      </c>
      <c r="H228" s="28">
        <v>0</v>
      </c>
      <c r="I228" s="30">
        <f>ROUND(G228*H228,P4)</f>
        <v>0</v>
      </c>
      <c r="L228" s="31">
        <v>0</v>
      </c>
      <c r="M228" s="24">
        <f>ROUND(G228*L228,P4)</f>
        <v>0</v>
      </c>
      <c r="N228" s="25" t="s">
        <v>185</v>
      </c>
      <c r="O228" s="32">
        <f>M228*AA228</f>
        <v>0</v>
      </c>
      <c r="P228" s="1">
        <v>3</v>
      </c>
      <c r="AA228" s="1">
        <f>IF(P228=1,$O$3,IF(P228=2,$O$4,$O$5))</f>
        <v>0</v>
      </c>
    </row>
    <row r="229" ht="25.5">
      <c r="A229" s="1" t="s">
        <v>171</v>
      </c>
      <c r="E229" s="27" t="s">
        <v>183</v>
      </c>
    </row>
    <row r="230">
      <c r="A230" s="1" t="s">
        <v>172</v>
      </c>
    </row>
    <row r="231">
      <c r="A231" s="1" t="s">
        <v>173</v>
      </c>
      <c r="E231" s="27" t="s">
        <v>167</v>
      </c>
    </row>
  </sheetData>
  <sheetProtection sheet="1" objects="1" scenarios="1" spinCount="100000" saltValue="vM9W+mLsB4zGCJnHszBa/Y5eQZ0wB4UUdD519Fh1HIHDRlI/MXACnAM2EK8kLBvIwqX9RFc6Yy1zyHE7U0rsCA==" hashValue="E2ucEncqzZvVXb5Vl8XtcsdlaaheDG1sxofOzdG00TIGoYF0396aa3eYEgm3AJG+aM51bRJXI62pSGu20NhIqw=="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134</v>
      </c>
      <c r="M3" s="20">
        <f>Rekapitulace!C71</f>
        <v>0</v>
      </c>
      <c r="N3" s="6" t="s">
        <v>3</v>
      </c>
      <c r="O3">
        <v>0</v>
      </c>
      <c r="P3">
        <v>2</v>
      </c>
    </row>
    <row r="4" ht="34.01575" customHeight="1">
      <c r="A4" s="16" t="s">
        <v>143</v>
      </c>
      <c r="B4" s="17" t="s">
        <v>144</v>
      </c>
      <c r="C4" s="18" t="s">
        <v>134</v>
      </c>
      <c r="D4" s="1"/>
      <c r="E4" s="17" t="s">
        <v>135</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COUNTIFS(L8:L82,"=0",A8:A82,"P")+COUNTIFS(L8:L82,"",A8:A82,"P")+SUM(Q8:Q82)</f>
        <v>0</v>
      </c>
    </row>
    <row r="8">
      <c r="A8" s="1" t="s">
        <v>160</v>
      </c>
      <c r="C8" s="22" t="s">
        <v>4488</v>
      </c>
      <c r="E8" s="23" t="s">
        <v>135</v>
      </c>
      <c r="L8" s="24">
        <f>L9</f>
        <v>0</v>
      </c>
      <c r="M8" s="24">
        <f>M9</f>
        <v>0</v>
      </c>
      <c r="N8" s="25"/>
    </row>
    <row r="9">
      <c r="A9" s="1" t="s">
        <v>162</v>
      </c>
      <c r="C9" s="22" t="s">
        <v>4488</v>
      </c>
      <c r="E9" s="23" t="s">
        <v>135</v>
      </c>
      <c r="L9" s="24">
        <f>SUMIFS(L10:L81,A10:A81,"P")</f>
        <v>0</v>
      </c>
      <c r="M9" s="24">
        <f>SUMIFS(M10:M81,A10:A81,"P")</f>
        <v>0</v>
      </c>
      <c r="N9" s="25"/>
    </row>
    <row r="10">
      <c r="A10" s="1" t="s">
        <v>165</v>
      </c>
      <c r="B10" s="1">
        <v>1</v>
      </c>
      <c r="C10" s="26" t="s">
        <v>3122</v>
      </c>
      <c r="D10" t="s">
        <v>3123</v>
      </c>
      <c r="E10" s="27" t="s">
        <v>3125</v>
      </c>
      <c r="F10" s="28" t="s">
        <v>432</v>
      </c>
      <c r="G10" s="29">
        <v>513</v>
      </c>
      <c r="H10" s="28">
        <v>0</v>
      </c>
      <c r="I10" s="30">
        <f>ROUND(G10*H10,P4)</f>
        <v>0</v>
      </c>
      <c r="L10" s="31">
        <v>0</v>
      </c>
      <c r="M10" s="24">
        <f>ROUND(G10*L10,P4)</f>
        <v>0</v>
      </c>
      <c r="N10" s="25" t="s">
        <v>185</v>
      </c>
      <c r="O10" s="32">
        <f>M10*AA10</f>
        <v>0</v>
      </c>
      <c r="P10" s="1">
        <v>3</v>
      </c>
      <c r="AA10" s="1">
        <f>IF(P10=1,$O$3,IF(P10=2,$O$4,$O$5))</f>
        <v>0</v>
      </c>
    </row>
    <row r="11">
      <c r="A11" s="1" t="s">
        <v>171</v>
      </c>
      <c r="E11" s="27" t="s">
        <v>3125</v>
      </c>
    </row>
    <row r="12" ht="25.5">
      <c r="A12" s="1" t="s">
        <v>172</v>
      </c>
      <c r="E12" s="33" t="s">
        <v>4489</v>
      </c>
    </row>
    <row r="13">
      <c r="A13" s="1" t="s">
        <v>173</v>
      </c>
      <c r="E13" s="27" t="s">
        <v>167</v>
      </c>
    </row>
    <row r="14" ht="25.5">
      <c r="A14" s="1" t="s">
        <v>165</v>
      </c>
      <c r="B14" s="1">
        <v>3</v>
      </c>
      <c r="C14" s="26" t="s">
        <v>613</v>
      </c>
      <c r="D14" t="s">
        <v>614</v>
      </c>
      <c r="E14" s="27" t="s">
        <v>616</v>
      </c>
      <c r="F14" s="28" t="s">
        <v>432</v>
      </c>
      <c r="G14" s="29">
        <v>4528.7439999999997</v>
      </c>
      <c r="H14" s="28">
        <v>0</v>
      </c>
      <c r="I14" s="30">
        <f>ROUND(G14*H14,P4)</f>
        <v>0</v>
      </c>
      <c r="L14" s="31">
        <v>0</v>
      </c>
      <c r="M14" s="24">
        <f>ROUND(G14*L14,P4)</f>
        <v>0</v>
      </c>
      <c r="N14" s="25" t="s">
        <v>185</v>
      </c>
      <c r="O14" s="32">
        <f>M14*AA14</f>
        <v>0</v>
      </c>
      <c r="P14" s="1">
        <v>3</v>
      </c>
      <c r="AA14" s="1">
        <f>IF(P14=1,$O$3,IF(P14=2,$O$4,$O$5))</f>
        <v>0</v>
      </c>
    </row>
    <row r="15" ht="25.5">
      <c r="A15" s="1" t="s">
        <v>171</v>
      </c>
      <c r="E15" s="27" t="s">
        <v>616</v>
      </c>
    </row>
    <row r="16" ht="127.5">
      <c r="A16" s="1" t="s">
        <v>172</v>
      </c>
      <c r="E16" s="33" t="s">
        <v>4490</v>
      </c>
    </row>
    <row r="17">
      <c r="A17" s="1" t="s">
        <v>173</v>
      </c>
      <c r="E17" s="27" t="s">
        <v>167</v>
      </c>
    </row>
    <row r="18" ht="25.5">
      <c r="A18" s="1" t="s">
        <v>165</v>
      </c>
      <c r="B18" s="1">
        <v>2</v>
      </c>
      <c r="C18" s="26" t="s">
        <v>3972</v>
      </c>
      <c r="D18" t="s">
        <v>3973</v>
      </c>
      <c r="E18" s="27" t="s">
        <v>3975</v>
      </c>
      <c r="F18" s="28" t="s">
        <v>432</v>
      </c>
      <c r="G18" s="29">
        <v>2757.5320000000002</v>
      </c>
      <c r="H18" s="28">
        <v>0</v>
      </c>
      <c r="I18" s="30">
        <f>ROUND(G18*H18,P4)</f>
        <v>0</v>
      </c>
      <c r="L18" s="31">
        <v>0</v>
      </c>
      <c r="M18" s="24">
        <f>ROUND(G18*L18,P4)</f>
        <v>0</v>
      </c>
      <c r="N18" s="25" t="s">
        <v>185</v>
      </c>
      <c r="O18" s="32">
        <f>M18*AA18</f>
        <v>0</v>
      </c>
      <c r="P18" s="1">
        <v>3</v>
      </c>
      <c r="AA18" s="1">
        <f>IF(P18=1,$O$3,IF(P18=2,$O$4,$O$5))</f>
        <v>0</v>
      </c>
    </row>
    <row r="19" ht="25.5">
      <c r="A19" s="1" t="s">
        <v>171</v>
      </c>
      <c r="E19" s="27" t="s">
        <v>3975</v>
      </c>
    </row>
    <row r="20" ht="51">
      <c r="A20" s="1" t="s">
        <v>172</v>
      </c>
      <c r="E20" s="33" t="s">
        <v>4491</v>
      </c>
    </row>
    <row r="21">
      <c r="A21" s="1" t="s">
        <v>173</v>
      </c>
      <c r="E21" s="27" t="s">
        <v>167</v>
      </c>
    </row>
    <row r="22">
      <c r="A22" s="1" t="s">
        <v>165</v>
      </c>
      <c r="B22" s="1">
        <v>4</v>
      </c>
      <c r="C22" s="26" t="s">
        <v>3256</v>
      </c>
      <c r="D22" t="s">
        <v>3257</v>
      </c>
      <c r="E22" s="27" t="s">
        <v>3259</v>
      </c>
      <c r="F22" s="28" t="s">
        <v>432</v>
      </c>
      <c r="G22" s="29">
        <v>172.06</v>
      </c>
      <c r="H22" s="28">
        <v>0</v>
      </c>
      <c r="I22" s="30">
        <f>ROUND(G22*H22,P4)</f>
        <v>0</v>
      </c>
      <c r="L22" s="31">
        <v>0</v>
      </c>
      <c r="M22" s="24">
        <f>ROUND(G22*L22,P4)</f>
        <v>0</v>
      </c>
      <c r="N22" s="25" t="s">
        <v>185</v>
      </c>
      <c r="O22" s="32">
        <f>M22*AA22</f>
        <v>0</v>
      </c>
      <c r="P22" s="1">
        <v>3</v>
      </c>
      <c r="AA22" s="1">
        <f>IF(P22=1,$O$3,IF(P22=2,$O$4,$O$5))</f>
        <v>0</v>
      </c>
    </row>
    <row r="23">
      <c r="A23" s="1" t="s">
        <v>171</v>
      </c>
      <c r="E23" s="27" t="s">
        <v>3259</v>
      </c>
    </row>
    <row r="24" ht="51">
      <c r="A24" s="1" t="s">
        <v>172</v>
      </c>
      <c r="E24" s="33" t="s">
        <v>4492</v>
      </c>
    </row>
    <row r="25">
      <c r="A25" s="1" t="s">
        <v>173</v>
      </c>
      <c r="E25" s="27" t="s">
        <v>167</v>
      </c>
    </row>
    <row r="26" ht="25.5">
      <c r="A26" s="1" t="s">
        <v>165</v>
      </c>
      <c r="B26" s="1">
        <v>5</v>
      </c>
      <c r="C26" s="26" t="s">
        <v>1392</v>
      </c>
      <c r="D26" t="s">
        <v>1393</v>
      </c>
      <c r="E26" s="27" t="s">
        <v>1395</v>
      </c>
      <c r="F26" s="28" t="s">
        <v>432</v>
      </c>
      <c r="G26" s="29">
        <v>117.749</v>
      </c>
      <c r="H26" s="28">
        <v>0</v>
      </c>
      <c r="I26" s="30">
        <f>ROUND(G26*H26,P4)</f>
        <v>0</v>
      </c>
      <c r="L26" s="31">
        <v>0</v>
      </c>
      <c r="M26" s="24">
        <f>ROUND(G26*L26,P4)</f>
        <v>0</v>
      </c>
      <c r="N26" s="25" t="s">
        <v>185</v>
      </c>
      <c r="O26" s="32">
        <f>M26*AA26</f>
        <v>0</v>
      </c>
      <c r="P26" s="1">
        <v>3</v>
      </c>
      <c r="AA26" s="1">
        <f>IF(P26=1,$O$3,IF(P26=2,$O$4,$O$5))</f>
        <v>0</v>
      </c>
    </row>
    <row r="27" ht="25.5">
      <c r="A27" s="1" t="s">
        <v>171</v>
      </c>
      <c r="E27" s="27" t="s">
        <v>1395</v>
      </c>
    </row>
    <row r="28" ht="25.5">
      <c r="A28" s="1" t="s">
        <v>172</v>
      </c>
      <c r="E28" s="33" t="s">
        <v>4493</v>
      </c>
    </row>
    <row r="29">
      <c r="A29" s="1" t="s">
        <v>173</v>
      </c>
      <c r="E29" s="27" t="s">
        <v>167</v>
      </c>
    </row>
    <row r="30" ht="25.5">
      <c r="A30" s="1" t="s">
        <v>165</v>
      </c>
      <c r="B30" s="1">
        <v>6</v>
      </c>
      <c r="C30" s="26" t="s">
        <v>1397</v>
      </c>
      <c r="D30" t="s">
        <v>1398</v>
      </c>
      <c r="E30" s="27" t="s">
        <v>1400</v>
      </c>
      <c r="F30" s="28" t="s">
        <v>432</v>
      </c>
      <c r="G30" s="29">
        <v>835.84199999999998</v>
      </c>
      <c r="H30" s="28">
        <v>0</v>
      </c>
      <c r="I30" s="30">
        <f>ROUND(G30*H30,P4)</f>
        <v>0</v>
      </c>
      <c r="L30" s="31">
        <v>0</v>
      </c>
      <c r="M30" s="24">
        <f>ROUND(G30*L30,P4)</f>
        <v>0</v>
      </c>
      <c r="N30" s="25" t="s">
        <v>185</v>
      </c>
      <c r="O30" s="32">
        <f>M30*AA30</f>
        <v>0</v>
      </c>
      <c r="P30" s="1">
        <v>3</v>
      </c>
      <c r="AA30" s="1">
        <f>IF(P30=1,$O$3,IF(P30=2,$O$4,$O$5))</f>
        <v>0</v>
      </c>
    </row>
    <row r="31" ht="25.5">
      <c r="A31" s="1" t="s">
        <v>171</v>
      </c>
      <c r="E31" s="27" t="s">
        <v>1400</v>
      </c>
    </row>
    <row r="32" ht="76.5">
      <c r="A32" s="1" t="s">
        <v>172</v>
      </c>
      <c r="E32" s="33" t="s">
        <v>4494</v>
      </c>
    </row>
    <row r="33">
      <c r="A33" s="1" t="s">
        <v>173</v>
      </c>
      <c r="E33" s="27" t="s">
        <v>167</v>
      </c>
    </row>
    <row r="34" ht="25.5">
      <c r="A34" s="1" t="s">
        <v>165</v>
      </c>
      <c r="B34" s="1">
        <v>7</v>
      </c>
      <c r="C34" s="26" t="s">
        <v>1402</v>
      </c>
      <c r="D34" t="s">
        <v>1403</v>
      </c>
      <c r="E34" s="27" t="s">
        <v>1405</v>
      </c>
      <c r="F34" s="28" t="s">
        <v>432</v>
      </c>
      <c r="G34" s="29">
        <v>32.302</v>
      </c>
      <c r="H34" s="28">
        <v>0</v>
      </c>
      <c r="I34" s="30">
        <f>ROUND(G34*H34,P4)</f>
        <v>0</v>
      </c>
      <c r="L34" s="31">
        <v>0</v>
      </c>
      <c r="M34" s="24">
        <f>ROUND(G34*L34,P4)</f>
        <v>0</v>
      </c>
      <c r="N34" s="25" t="s">
        <v>185</v>
      </c>
      <c r="O34" s="32">
        <f>M34*AA34</f>
        <v>0</v>
      </c>
      <c r="P34" s="1">
        <v>3</v>
      </c>
      <c r="AA34" s="1">
        <f>IF(P34=1,$O$3,IF(P34=2,$O$4,$O$5))</f>
        <v>0</v>
      </c>
    </row>
    <row r="35" ht="25.5">
      <c r="A35" s="1" t="s">
        <v>171</v>
      </c>
      <c r="E35" s="27" t="s">
        <v>1405</v>
      </c>
    </row>
    <row r="36" ht="38.25">
      <c r="A36" s="1" t="s">
        <v>172</v>
      </c>
      <c r="E36" s="33" t="s">
        <v>4495</v>
      </c>
    </row>
    <row r="37">
      <c r="A37" s="1" t="s">
        <v>173</v>
      </c>
      <c r="E37" s="27" t="s">
        <v>167</v>
      </c>
    </row>
    <row r="38" ht="25.5">
      <c r="A38" s="1" t="s">
        <v>165</v>
      </c>
      <c r="B38" s="1">
        <v>8</v>
      </c>
      <c r="C38" s="26" t="s">
        <v>1407</v>
      </c>
      <c r="D38" t="s">
        <v>1408</v>
      </c>
      <c r="E38" s="27" t="s">
        <v>1410</v>
      </c>
      <c r="F38" s="28" t="s">
        <v>432</v>
      </c>
      <c r="G38" s="29">
        <v>117.536</v>
      </c>
      <c r="H38" s="28">
        <v>0</v>
      </c>
      <c r="I38" s="30">
        <f>ROUND(G38*H38,P4)</f>
        <v>0</v>
      </c>
      <c r="L38" s="31">
        <v>0</v>
      </c>
      <c r="M38" s="24">
        <f>ROUND(G38*L38,P4)</f>
        <v>0</v>
      </c>
      <c r="N38" s="25" t="s">
        <v>185</v>
      </c>
      <c r="O38" s="32">
        <f>M38*AA38</f>
        <v>0</v>
      </c>
      <c r="P38" s="1">
        <v>3</v>
      </c>
      <c r="AA38" s="1">
        <f>IF(P38=1,$O$3,IF(P38=2,$O$4,$O$5))</f>
        <v>0</v>
      </c>
    </row>
    <row r="39" ht="25.5">
      <c r="A39" s="1" t="s">
        <v>171</v>
      </c>
      <c r="E39" s="27" t="s">
        <v>1410</v>
      </c>
    </row>
    <row r="40" ht="76.5">
      <c r="A40" s="1" t="s">
        <v>172</v>
      </c>
      <c r="E40" s="33" t="s">
        <v>4496</v>
      </c>
    </row>
    <row r="41">
      <c r="A41" s="1" t="s">
        <v>173</v>
      </c>
      <c r="E41" s="27" t="s">
        <v>167</v>
      </c>
    </row>
    <row r="42" ht="25.5">
      <c r="A42" s="1" t="s">
        <v>165</v>
      </c>
      <c r="B42" s="1">
        <v>9</v>
      </c>
      <c r="C42" s="26" t="s">
        <v>3605</v>
      </c>
      <c r="D42" t="s">
        <v>3606</v>
      </c>
      <c r="E42" s="27" t="s">
        <v>3608</v>
      </c>
      <c r="F42" s="28" t="s">
        <v>432</v>
      </c>
      <c r="G42" s="29">
        <v>506.14699999999999</v>
      </c>
      <c r="H42" s="28">
        <v>0</v>
      </c>
      <c r="I42" s="30">
        <f>ROUND(G42*H42,P4)</f>
        <v>0</v>
      </c>
      <c r="L42" s="31">
        <v>0</v>
      </c>
      <c r="M42" s="24">
        <f>ROUND(G42*L42,P4)</f>
        <v>0</v>
      </c>
      <c r="N42" s="25" t="s">
        <v>185</v>
      </c>
      <c r="O42" s="32">
        <f>M42*AA42</f>
        <v>0</v>
      </c>
      <c r="P42" s="1">
        <v>3</v>
      </c>
      <c r="AA42" s="1">
        <f>IF(P42=1,$O$3,IF(P42=2,$O$4,$O$5))</f>
        <v>0</v>
      </c>
    </row>
    <row r="43" ht="25.5">
      <c r="A43" s="1" t="s">
        <v>171</v>
      </c>
      <c r="E43" s="27" t="s">
        <v>3608</v>
      </c>
    </row>
    <row r="44" ht="38.25">
      <c r="A44" s="1" t="s">
        <v>172</v>
      </c>
      <c r="E44" s="33" t="s">
        <v>4497</v>
      </c>
    </row>
    <row r="45">
      <c r="A45" s="1" t="s">
        <v>173</v>
      </c>
      <c r="E45" s="27" t="s">
        <v>167</v>
      </c>
    </row>
    <row r="46" ht="25.5">
      <c r="A46" s="1" t="s">
        <v>165</v>
      </c>
      <c r="B46" s="1">
        <v>10</v>
      </c>
      <c r="C46" s="26" t="s">
        <v>1412</v>
      </c>
      <c r="D46" t="s">
        <v>1413</v>
      </c>
      <c r="E46" s="27" t="s">
        <v>616</v>
      </c>
      <c r="F46" s="28" t="s">
        <v>432</v>
      </c>
      <c r="G46" s="29">
        <v>52.048000000000002</v>
      </c>
      <c r="H46" s="28">
        <v>0</v>
      </c>
      <c r="I46" s="30">
        <f>ROUND(G46*H46,P4)</f>
        <v>0</v>
      </c>
      <c r="L46" s="31">
        <v>0</v>
      </c>
      <c r="M46" s="24">
        <f>ROUND(G46*L46,P4)</f>
        <v>0</v>
      </c>
      <c r="N46" s="25" t="s">
        <v>185</v>
      </c>
      <c r="O46" s="32">
        <f>M46*AA46</f>
        <v>0</v>
      </c>
      <c r="P46" s="1">
        <v>3</v>
      </c>
      <c r="AA46" s="1">
        <f>IF(P46=1,$O$3,IF(P46=2,$O$4,$O$5))</f>
        <v>0</v>
      </c>
    </row>
    <row r="47" ht="25.5">
      <c r="A47" s="1" t="s">
        <v>171</v>
      </c>
      <c r="E47" s="27" t="s">
        <v>616</v>
      </c>
    </row>
    <row r="48" ht="25.5">
      <c r="A48" s="1" t="s">
        <v>172</v>
      </c>
      <c r="E48" s="33" t="s">
        <v>4498</v>
      </c>
    </row>
    <row r="49">
      <c r="A49" s="1" t="s">
        <v>173</v>
      </c>
      <c r="E49" s="27" t="s">
        <v>167</v>
      </c>
    </row>
    <row r="50" ht="25.5">
      <c r="A50" s="1" t="s">
        <v>165</v>
      </c>
      <c r="B50" s="1">
        <v>11</v>
      </c>
      <c r="C50" s="26" t="s">
        <v>1415</v>
      </c>
      <c r="D50" t="s">
        <v>1416</v>
      </c>
      <c r="E50" s="27" t="s">
        <v>1418</v>
      </c>
      <c r="F50" s="28" t="s">
        <v>432</v>
      </c>
      <c r="G50" s="29">
        <v>2</v>
      </c>
      <c r="H50" s="28">
        <v>0</v>
      </c>
      <c r="I50" s="30">
        <f>ROUND(G50*H50,P4)</f>
        <v>0</v>
      </c>
      <c r="L50" s="31">
        <v>0</v>
      </c>
      <c r="M50" s="24">
        <f>ROUND(G50*L50,P4)</f>
        <v>0</v>
      </c>
      <c r="N50" s="25" t="s">
        <v>185</v>
      </c>
      <c r="O50" s="32">
        <f>M50*AA50</f>
        <v>0</v>
      </c>
      <c r="P50" s="1">
        <v>3</v>
      </c>
      <c r="AA50" s="1">
        <f>IF(P50=1,$O$3,IF(P50=2,$O$4,$O$5))</f>
        <v>0</v>
      </c>
    </row>
    <row r="51" ht="25.5">
      <c r="A51" s="1" t="s">
        <v>171</v>
      </c>
      <c r="E51" s="27" t="s">
        <v>1418</v>
      </c>
    </row>
    <row r="52" ht="25.5">
      <c r="A52" s="1" t="s">
        <v>172</v>
      </c>
      <c r="E52" s="33" t="s">
        <v>4499</v>
      </c>
    </row>
    <row r="53">
      <c r="A53" s="1" t="s">
        <v>173</v>
      </c>
      <c r="E53" s="27" t="s">
        <v>167</v>
      </c>
    </row>
    <row r="54" ht="25.5">
      <c r="A54" s="1" t="s">
        <v>165</v>
      </c>
      <c r="B54" s="1">
        <v>12</v>
      </c>
      <c r="C54" s="26" t="s">
        <v>1420</v>
      </c>
      <c r="D54" t="s">
        <v>1421</v>
      </c>
      <c r="E54" s="27" t="s">
        <v>1423</v>
      </c>
      <c r="F54" s="28" t="s">
        <v>432</v>
      </c>
      <c r="G54" s="29">
        <v>4.1909999999999998</v>
      </c>
      <c r="H54" s="28">
        <v>0</v>
      </c>
      <c r="I54" s="30">
        <f>ROUND(G54*H54,P4)</f>
        <v>0</v>
      </c>
      <c r="L54" s="31">
        <v>0</v>
      </c>
      <c r="M54" s="24">
        <f>ROUND(G54*L54,P4)</f>
        <v>0</v>
      </c>
      <c r="N54" s="25" t="s">
        <v>185</v>
      </c>
      <c r="O54" s="32">
        <f>M54*AA54</f>
        <v>0</v>
      </c>
      <c r="P54" s="1">
        <v>3</v>
      </c>
      <c r="AA54" s="1">
        <f>IF(P54=1,$O$3,IF(P54=2,$O$4,$O$5))</f>
        <v>0</v>
      </c>
    </row>
    <row r="55" ht="25.5">
      <c r="A55" s="1" t="s">
        <v>171</v>
      </c>
      <c r="E55" s="27" t="s">
        <v>1423</v>
      </c>
    </row>
    <row r="56" ht="25.5">
      <c r="A56" s="1" t="s">
        <v>172</v>
      </c>
      <c r="E56" s="33" t="s">
        <v>4500</v>
      </c>
    </row>
    <row r="57">
      <c r="A57" s="1" t="s">
        <v>173</v>
      </c>
      <c r="E57" s="27" t="s">
        <v>167</v>
      </c>
    </row>
    <row r="58" ht="25.5">
      <c r="A58" s="1" t="s">
        <v>165</v>
      </c>
      <c r="B58" s="1">
        <v>13</v>
      </c>
      <c r="C58" s="26" t="s">
        <v>1425</v>
      </c>
      <c r="D58" t="s">
        <v>1426</v>
      </c>
      <c r="E58" s="27" t="s">
        <v>1428</v>
      </c>
      <c r="F58" s="28" t="s">
        <v>432</v>
      </c>
      <c r="G58" s="29">
        <v>0.74399999999999999</v>
      </c>
      <c r="H58" s="28">
        <v>0</v>
      </c>
      <c r="I58" s="30">
        <f>ROUND(G58*H58,P4)</f>
        <v>0</v>
      </c>
      <c r="L58" s="31">
        <v>0</v>
      </c>
      <c r="M58" s="24">
        <f>ROUND(G58*L58,P4)</f>
        <v>0</v>
      </c>
      <c r="N58" s="25" t="s">
        <v>185</v>
      </c>
      <c r="O58" s="32">
        <f>M58*AA58</f>
        <v>0</v>
      </c>
      <c r="P58" s="1">
        <v>3</v>
      </c>
      <c r="AA58" s="1">
        <f>IF(P58=1,$O$3,IF(P58=2,$O$4,$O$5))</f>
        <v>0</v>
      </c>
    </row>
    <row r="59" ht="25.5">
      <c r="A59" s="1" t="s">
        <v>171</v>
      </c>
      <c r="E59" s="27" t="s">
        <v>1428</v>
      </c>
    </row>
    <row r="60" ht="25.5">
      <c r="A60" s="1" t="s">
        <v>172</v>
      </c>
      <c r="E60" s="33" t="s">
        <v>4501</v>
      </c>
    </row>
    <row r="61">
      <c r="A61" s="1" t="s">
        <v>173</v>
      </c>
      <c r="E61" s="27" t="s">
        <v>167</v>
      </c>
    </row>
    <row r="62" ht="25.5">
      <c r="A62" s="1" t="s">
        <v>165</v>
      </c>
      <c r="B62" s="1">
        <v>14</v>
      </c>
      <c r="C62" s="26" t="s">
        <v>2515</v>
      </c>
      <c r="D62" t="s">
        <v>2516</v>
      </c>
      <c r="E62" s="27" t="s">
        <v>4502</v>
      </c>
      <c r="F62" s="28" t="s">
        <v>432</v>
      </c>
      <c r="G62" s="29">
        <v>49.481999999999999</v>
      </c>
      <c r="H62" s="28">
        <v>0</v>
      </c>
      <c r="I62" s="30">
        <f>ROUND(G62*H62,P4)</f>
        <v>0</v>
      </c>
      <c r="L62" s="31">
        <v>0</v>
      </c>
      <c r="M62" s="24">
        <f>ROUND(G62*L62,P4)</f>
        <v>0</v>
      </c>
      <c r="N62" s="25" t="s">
        <v>185</v>
      </c>
      <c r="O62" s="32">
        <f>M62*AA62</f>
        <v>0</v>
      </c>
      <c r="P62" s="1">
        <v>3</v>
      </c>
      <c r="AA62" s="1">
        <f>IF(P62=1,$O$3,IF(P62=2,$O$4,$O$5))</f>
        <v>0</v>
      </c>
    </row>
    <row r="63" ht="38.25">
      <c r="A63" s="1" t="s">
        <v>171</v>
      </c>
      <c r="E63" s="27" t="s">
        <v>2518</v>
      </c>
    </row>
    <row r="64" ht="38.25">
      <c r="A64" s="1" t="s">
        <v>172</v>
      </c>
      <c r="E64" s="33" t="s">
        <v>4503</v>
      </c>
    </row>
    <row r="65">
      <c r="A65" s="1" t="s">
        <v>173</v>
      </c>
      <c r="E65" s="27" t="s">
        <v>167</v>
      </c>
    </row>
    <row r="66" ht="25.5">
      <c r="A66" s="1" t="s">
        <v>165</v>
      </c>
      <c r="B66" s="1">
        <v>15</v>
      </c>
      <c r="C66" s="26" t="s">
        <v>3534</v>
      </c>
      <c r="D66" t="s">
        <v>3535</v>
      </c>
      <c r="E66" s="27" t="s">
        <v>3537</v>
      </c>
      <c r="F66" s="28" t="s">
        <v>432</v>
      </c>
      <c r="G66" s="29">
        <v>28.079999999999998</v>
      </c>
      <c r="H66" s="28">
        <v>0</v>
      </c>
      <c r="I66" s="30">
        <f>ROUND(G66*H66,P4)</f>
        <v>0</v>
      </c>
      <c r="L66" s="31">
        <v>0</v>
      </c>
      <c r="M66" s="24">
        <f>ROUND(G66*L66,P4)</f>
        <v>0</v>
      </c>
      <c r="N66" s="25" t="s">
        <v>185</v>
      </c>
      <c r="O66" s="32">
        <f>M66*AA66</f>
        <v>0</v>
      </c>
      <c r="P66" s="1">
        <v>3</v>
      </c>
      <c r="AA66" s="1">
        <f>IF(P66=1,$O$3,IF(P66=2,$O$4,$O$5))</f>
        <v>0</v>
      </c>
    </row>
    <row r="67" ht="25.5">
      <c r="A67" s="1" t="s">
        <v>171</v>
      </c>
      <c r="E67" s="27" t="s">
        <v>3537</v>
      </c>
    </row>
    <row r="68" ht="25.5">
      <c r="A68" s="1" t="s">
        <v>172</v>
      </c>
      <c r="E68" s="33" t="s">
        <v>4504</v>
      </c>
    </row>
    <row r="69">
      <c r="A69" s="1" t="s">
        <v>173</v>
      </c>
      <c r="E69" s="27" t="s">
        <v>167</v>
      </c>
    </row>
    <row r="70" ht="25.5">
      <c r="A70" s="1" t="s">
        <v>165</v>
      </c>
      <c r="B70" s="1">
        <v>16</v>
      </c>
      <c r="C70" s="26" t="s">
        <v>4036</v>
      </c>
      <c r="D70" t="s">
        <v>4037</v>
      </c>
      <c r="E70" s="27" t="s">
        <v>4039</v>
      </c>
      <c r="F70" s="28" t="s">
        <v>432</v>
      </c>
      <c r="G70" s="29">
        <v>67.414000000000001</v>
      </c>
      <c r="H70" s="28">
        <v>0</v>
      </c>
      <c r="I70" s="30">
        <f>ROUND(G70*H70,P4)</f>
        <v>0</v>
      </c>
      <c r="L70" s="31">
        <v>0</v>
      </c>
      <c r="M70" s="24">
        <f>ROUND(G70*L70,P4)</f>
        <v>0</v>
      </c>
      <c r="N70" s="25" t="s">
        <v>185</v>
      </c>
      <c r="O70" s="32">
        <f>M70*AA70</f>
        <v>0</v>
      </c>
      <c r="P70" s="1">
        <v>3</v>
      </c>
      <c r="AA70" s="1">
        <f>IF(P70=1,$O$3,IF(P70=2,$O$4,$O$5))</f>
        <v>0</v>
      </c>
    </row>
    <row r="71" ht="25.5">
      <c r="A71" s="1" t="s">
        <v>171</v>
      </c>
      <c r="E71" s="27" t="s">
        <v>4039</v>
      </c>
    </row>
    <row r="72" ht="38.25">
      <c r="A72" s="1" t="s">
        <v>172</v>
      </c>
      <c r="E72" s="33" t="s">
        <v>4505</v>
      </c>
    </row>
    <row r="73">
      <c r="A73" s="1" t="s">
        <v>173</v>
      </c>
      <c r="E73" s="27" t="s">
        <v>167</v>
      </c>
    </row>
    <row r="74" ht="25.5">
      <c r="A74" s="1" t="s">
        <v>165</v>
      </c>
      <c r="B74" s="1">
        <v>17</v>
      </c>
      <c r="C74" s="26" t="s">
        <v>4040</v>
      </c>
      <c r="D74" t="s">
        <v>4041</v>
      </c>
      <c r="E74" s="27" t="s">
        <v>3975</v>
      </c>
      <c r="F74" s="28" t="s">
        <v>432</v>
      </c>
      <c r="G74" s="29">
        <v>822.5</v>
      </c>
      <c r="H74" s="28">
        <v>0</v>
      </c>
      <c r="I74" s="30">
        <f>ROUND(G74*H74,P4)</f>
        <v>0</v>
      </c>
      <c r="L74" s="31">
        <v>0</v>
      </c>
      <c r="M74" s="24">
        <f>ROUND(G74*L74,P4)</f>
        <v>0</v>
      </c>
      <c r="N74" s="25" t="s">
        <v>185</v>
      </c>
      <c r="O74" s="32">
        <f>M74*AA74</f>
        <v>0</v>
      </c>
      <c r="P74" s="1">
        <v>3</v>
      </c>
      <c r="AA74" s="1">
        <f>IF(P74=1,$O$3,IF(P74=2,$O$4,$O$5))</f>
        <v>0</v>
      </c>
    </row>
    <row r="75" ht="25.5">
      <c r="A75" s="1" t="s">
        <v>171</v>
      </c>
      <c r="E75" s="27" t="s">
        <v>3975</v>
      </c>
    </row>
    <row r="76" ht="25.5">
      <c r="A76" s="1" t="s">
        <v>172</v>
      </c>
      <c r="E76" s="33" t="s">
        <v>4506</v>
      </c>
    </row>
    <row r="77">
      <c r="A77" s="1" t="s">
        <v>173</v>
      </c>
      <c r="E77" s="27" t="s">
        <v>167</v>
      </c>
    </row>
    <row r="78" ht="25.5">
      <c r="A78" s="1" t="s">
        <v>165</v>
      </c>
      <c r="B78" s="1">
        <v>18</v>
      </c>
      <c r="C78" s="26" t="s">
        <v>4042</v>
      </c>
      <c r="D78" t="s">
        <v>4043</v>
      </c>
      <c r="E78" s="27" t="s">
        <v>4045</v>
      </c>
      <c r="F78" s="28" t="s">
        <v>432</v>
      </c>
      <c r="G78" s="29">
        <v>606</v>
      </c>
      <c r="H78" s="28">
        <v>0</v>
      </c>
      <c r="I78" s="30">
        <f>ROUND(G78*H78,P4)</f>
        <v>0</v>
      </c>
      <c r="L78" s="31">
        <v>0</v>
      </c>
      <c r="M78" s="24">
        <f>ROUND(G78*L78,P4)</f>
        <v>0</v>
      </c>
      <c r="N78" s="25" t="s">
        <v>185</v>
      </c>
      <c r="O78" s="32">
        <f>M78*AA78</f>
        <v>0</v>
      </c>
      <c r="P78" s="1">
        <v>3</v>
      </c>
      <c r="AA78" s="1">
        <f>IF(P78=1,$O$3,IF(P78=2,$O$4,$O$5))</f>
        <v>0</v>
      </c>
    </row>
    <row r="79" ht="25.5">
      <c r="A79" s="1" t="s">
        <v>171</v>
      </c>
      <c r="E79" s="27" t="s">
        <v>4045</v>
      </c>
    </row>
    <row r="80" ht="25.5">
      <c r="A80" s="1" t="s">
        <v>172</v>
      </c>
      <c r="E80" s="33" t="s">
        <v>4507</v>
      </c>
    </row>
    <row r="81">
      <c r="A81" s="1" t="s">
        <v>173</v>
      </c>
      <c r="E81" s="27" t="s">
        <v>167</v>
      </c>
    </row>
  </sheetData>
  <sheetProtection sheet="1" objects="1" scenarios="1" spinCount="100000" saltValue="bYfCdIsYl+dyogsDH8vaj3qAQd3Pm3jdSX+snevMpCatolE1Y7ncWoQKBMFOdkQq+o0EhwIEmG11DKZF8g+6MA==" hashValue="ckCoXDLhWt9UbRdq60z9fOLz3MhmrtBzUIxJa6TjcMdqlPrHXMg6/jmot7Tj6jj9INwVpydybCl8EpmpiYwpH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137</v>
      </c>
      <c r="M3" s="20">
        <f>Rekapitulace!C73</f>
        <v>0</v>
      </c>
      <c r="N3" s="6" t="s">
        <v>3</v>
      </c>
      <c r="O3">
        <v>0</v>
      </c>
      <c r="P3">
        <v>2</v>
      </c>
    </row>
    <row r="4" ht="34.01575" customHeight="1">
      <c r="A4" s="16" t="s">
        <v>143</v>
      </c>
      <c r="B4" s="17" t="s">
        <v>144</v>
      </c>
      <c r="C4" s="18" t="s">
        <v>137</v>
      </c>
      <c r="D4" s="1"/>
      <c r="E4" s="17" t="s">
        <v>138</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COUNTIFS(L8:L26,"=0",A8:A26,"P")+COUNTIFS(L8:L26,"",A8:A26,"P")+SUM(Q8:Q26)</f>
        <v>0</v>
      </c>
    </row>
    <row r="8">
      <c r="A8" s="1" t="s">
        <v>160</v>
      </c>
      <c r="C8" s="22" t="s">
        <v>4508</v>
      </c>
      <c r="E8" s="23" t="s">
        <v>138</v>
      </c>
      <c r="L8" s="24">
        <f>L9</f>
        <v>0</v>
      </c>
      <c r="M8" s="24">
        <f>M9</f>
        <v>0</v>
      </c>
      <c r="N8" s="25"/>
    </row>
    <row r="9">
      <c r="A9" s="1" t="s">
        <v>162</v>
      </c>
      <c r="C9" s="22" t="s">
        <v>4509</v>
      </c>
      <c r="E9" s="23" t="s">
        <v>4510</v>
      </c>
      <c r="L9" s="24">
        <f>SUMIFS(L10:L25,A10:A25,"P")</f>
        <v>0</v>
      </c>
      <c r="M9" s="24">
        <f>SUMIFS(M10:M25,A10:A25,"P")</f>
        <v>0</v>
      </c>
      <c r="N9" s="25"/>
    </row>
    <row r="10">
      <c r="A10" s="1" t="s">
        <v>165</v>
      </c>
      <c r="B10" s="1">
        <v>2</v>
      </c>
      <c r="C10" s="26" t="s">
        <v>4511</v>
      </c>
      <c r="D10" t="s">
        <v>167</v>
      </c>
      <c r="E10" s="27" t="s">
        <v>4512</v>
      </c>
      <c r="F10" s="28" t="s">
        <v>169</v>
      </c>
      <c r="G10" s="29">
        <v>1</v>
      </c>
      <c r="H10" s="28">
        <v>0</v>
      </c>
      <c r="I10" s="30">
        <f>ROUND(G10*H10,P4)</f>
        <v>0</v>
      </c>
      <c r="L10" s="31">
        <v>0</v>
      </c>
      <c r="M10" s="24">
        <f>ROUND(G10*L10,P4)</f>
        <v>0</v>
      </c>
      <c r="N10" s="25" t="s">
        <v>185</v>
      </c>
      <c r="O10" s="32">
        <f>M10*AA10</f>
        <v>0</v>
      </c>
      <c r="P10" s="1">
        <v>3</v>
      </c>
      <c r="AA10" s="1">
        <f>IF(P10=1,$O$3,IF(P10=2,$O$4,$O$5))</f>
        <v>0</v>
      </c>
    </row>
    <row r="11">
      <c r="A11" s="1" t="s">
        <v>171</v>
      </c>
      <c r="E11" s="27" t="s">
        <v>4512</v>
      </c>
    </row>
    <row r="12">
      <c r="A12" s="1" t="s">
        <v>172</v>
      </c>
      <c r="E12" s="33" t="s">
        <v>4513</v>
      </c>
    </row>
    <row r="13">
      <c r="A13" s="1" t="s">
        <v>173</v>
      </c>
      <c r="E13" s="27" t="s">
        <v>167</v>
      </c>
    </row>
    <row r="14">
      <c r="A14" s="1" t="s">
        <v>165</v>
      </c>
      <c r="B14" s="1">
        <v>3</v>
      </c>
      <c r="C14" s="26" t="s">
        <v>4514</v>
      </c>
      <c r="D14" t="s">
        <v>167</v>
      </c>
      <c r="E14" s="27" t="s">
        <v>4512</v>
      </c>
      <c r="F14" s="28" t="s">
        <v>169</v>
      </c>
      <c r="G14" s="29">
        <v>1</v>
      </c>
      <c r="H14" s="28">
        <v>0</v>
      </c>
      <c r="I14" s="30">
        <f>ROUND(G14*H14,P4)</f>
        <v>0</v>
      </c>
      <c r="L14" s="31">
        <v>0</v>
      </c>
      <c r="M14" s="24">
        <f>ROUND(G14*L14,P4)</f>
        <v>0</v>
      </c>
      <c r="N14" s="25" t="s">
        <v>185</v>
      </c>
      <c r="O14" s="32">
        <f>M14*AA14</f>
        <v>0</v>
      </c>
      <c r="P14" s="1">
        <v>3</v>
      </c>
      <c r="AA14" s="1">
        <f>IF(P14=1,$O$3,IF(P14=2,$O$4,$O$5))</f>
        <v>0</v>
      </c>
    </row>
    <row r="15">
      <c r="A15" s="1" t="s">
        <v>171</v>
      </c>
      <c r="E15" s="27" t="s">
        <v>4512</v>
      </c>
    </row>
    <row r="16">
      <c r="A16" s="1" t="s">
        <v>172</v>
      </c>
      <c r="E16" s="33" t="s">
        <v>4515</v>
      </c>
    </row>
    <row r="17">
      <c r="A17" s="1" t="s">
        <v>173</v>
      </c>
      <c r="E17" s="27" t="s">
        <v>167</v>
      </c>
    </row>
    <row r="18">
      <c r="A18" s="1" t="s">
        <v>165</v>
      </c>
      <c r="B18" s="1">
        <v>4</v>
      </c>
      <c r="C18" s="26" t="s">
        <v>4516</v>
      </c>
      <c r="D18" t="s">
        <v>167</v>
      </c>
      <c r="E18" s="27" t="s">
        <v>4512</v>
      </c>
      <c r="F18" s="28" t="s">
        <v>169</v>
      </c>
      <c r="G18" s="29">
        <v>1</v>
      </c>
      <c r="H18" s="28">
        <v>0</v>
      </c>
      <c r="I18" s="30">
        <f>ROUND(G18*H18,P4)</f>
        <v>0</v>
      </c>
      <c r="L18" s="31">
        <v>0</v>
      </c>
      <c r="M18" s="24">
        <f>ROUND(G18*L18,P4)</f>
        <v>0</v>
      </c>
      <c r="N18" s="25" t="s">
        <v>185</v>
      </c>
      <c r="O18" s="32">
        <f>M18*AA18</f>
        <v>0</v>
      </c>
      <c r="P18" s="1">
        <v>3</v>
      </c>
      <c r="AA18" s="1">
        <f>IF(P18=1,$O$3,IF(P18=2,$O$4,$O$5))</f>
        <v>0</v>
      </c>
    </row>
    <row r="19">
      <c r="A19" s="1" t="s">
        <v>171</v>
      </c>
      <c r="E19" s="27" t="s">
        <v>4512</v>
      </c>
    </row>
    <row r="20">
      <c r="A20" s="1" t="s">
        <v>172</v>
      </c>
      <c r="E20" s="33" t="s">
        <v>4517</v>
      </c>
    </row>
    <row r="21">
      <c r="A21" s="1" t="s">
        <v>173</v>
      </c>
      <c r="E21" s="27" t="s">
        <v>167</v>
      </c>
    </row>
    <row r="22" ht="25.5">
      <c r="A22" s="1" t="s">
        <v>165</v>
      </c>
      <c r="B22" s="1">
        <v>1</v>
      </c>
      <c r="C22" s="26" t="s">
        <v>4518</v>
      </c>
      <c r="D22" t="s">
        <v>167</v>
      </c>
      <c r="E22" s="27" t="s">
        <v>4519</v>
      </c>
      <c r="F22" s="28" t="s">
        <v>169</v>
      </c>
      <c r="G22" s="29">
        <v>1</v>
      </c>
      <c r="H22" s="28">
        <v>0</v>
      </c>
      <c r="I22" s="30">
        <f>ROUND(G22*H22,P4)</f>
        <v>0</v>
      </c>
      <c r="L22" s="31">
        <v>0</v>
      </c>
      <c r="M22" s="24">
        <f>ROUND(G22*L22,P4)</f>
        <v>0</v>
      </c>
      <c r="N22" s="25" t="s">
        <v>170</v>
      </c>
      <c r="O22" s="32">
        <f>M22*AA22</f>
        <v>0</v>
      </c>
      <c r="P22" s="1">
        <v>3</v>
      </c>
      <c r="AA22" s="1">
        <f>IF(P22=1,$O$3,IF(P22=2,$O$4,$O$5))</f>
        <v>0</v>
      </c>
    </row>
    <row r="23" ht="25.5">
      <c r="A23" s="1" t="s">
        <v>171</v>
      </c>
      <c r="E23" s="27" t="s">
        <v>4519</v>
      </c>
    </row>
    <row r="24">
      <c r="A24" s="1" t="s">
        <v>172</v>
      </c>
    </row>
    <row r="25">
      <c r="A25" s="1" t="s">
        <v>173</v>
      </c>
      <c r="E25" s="27" t="s">
        <v>167</v>
      </c>
    </row>
  </sheetData>
  <sheetProtection sheet="1" objects="1" scenarios="1" spinCount="100000" saltValue="0ZA2G/8WAuS+EMpsbuQVA3TM/bAaIFm4wFqAZCSfvOpGP/pzz9c/zh/pRxkvjw+S0o2ISWXMjHIwQ7KhpdmaTQ==" hashValue="krICTKy38NkFG7w8h39WEeiRg8HSyXY96+zigrxQsNaMQZS9dodtfxbXIuMTZIaP2Yaz8V+Cj10khjCmT5KGl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COUNTIFS(L8:L145,"=0",A8:A145,"P")+COUNTIFS(L8:L145,"",A8:A145,"P")+SUM(Q8:Q145)</f>
        <v>0</v>
      </c>
    </row>
    <row r="8">
      <c r="A8" s="1" t="s">
        <v>160</v>
      </c>
      <c r="C8" s="22" t="s">
        <v>420</v>
      </c>
      <c r="E8" s="23" t="s">
        <v>25</v>
      </c>
      <c r="L8" s="24">
        <f>L9+L26+L43+L48+L117+L126+L135+L140</f>
        <v>0</v>
      </c>
      <c r="M8" s="24">
        <f>M9+M26+M43+M48+M117+M126+M135+M140</f>
        <v>0</v>
      </c>
      <c r="N8" s="25"/>
    </row>
    <row r="9">
      <c r="A9" s="1" t="s">
        <v>162</v>
      </c>
      <c r="C9" s="22" t="s">
        <v>394</v>
      </c>
      <c r="E9" s="23" t="s">
        <v>421</v>
      </c>
      <c r="L9" s="24">
        <f>SUMIFS(L10:L25,A10:A25,"P")</f>
        <v>0</v>
      </c>
      <c r="M9" s="24">
        <f>SUMIFS(M10:M25,A10:A25,"P")</f>
        <v>0</v>
      </c>
      <c r="N9" s="25"/>
    </row>
    <row r="10" ht="25.5">
      <c r="A10" s="1" t="s">
        <v>165</v>
      </c>
      <c r="B10" s="1">
        <v>1</v>
      </c>
      <c r="C10" s="26" t="s">
        <v>422</v>
      </c>
      <c r="D10" t="s">
        <v>167</v>
      </c>
      <c r="E10" s="27" t="s">
        <v>423</v>
      </c>
      <c r="F10" s="28" t="s">
        <v>424</v>
      </c>
      <c r="G10" s="29">
        <v>20</v>
      </c>
      <c r="H10" s="28">
        <v>0</v>
      </c>
      <c r="I10" s="30">
        <f>ROUND(G10*H10,P4)</f>
        <v>0</v>
      </c>
      <c r="L10" s="31">
        <v>0</v>
      </c>
      <c r="M10" s="24">
        <f>ROUND(G10*L10,P4)</f>
        <v>0</v>
      </c>
      <c r="N10" s="25" t="s">
        <v>185</v>
      </c>
      <c r="O10" s="32">
        <f>M10*AA10</f>
        <v>0</v>
      </c>
      <c r="P10" s="1">
        <v>3</v>
      </c>
      <c r="AA10" s="1">
        <f>IF(P10=1,$O$3,IF(P10=2,$O$4,$O$5))</f>
        <v>0</v>
      </c>
    </row>
    <row r="11" ht="25.5">
      <c r="A11" s="1" t="s">
        <v>171</v>
      </c>
      <c r="E11" s="27" t="s">
        <v>423</v>
      </c>
    </row>
    <row r="12">
      <c r="A12" s="1" t="s">
        <v>172</v>
      </c>
    </row>
    <row r="13">
      <c r="A13" s="1" t="s">
        <v>173</v>
      </c>
      <c r="E13" s="27" t="s">
        <v>167</v>
      </c>
    </row>
    <row r="14" ht="25.5">
      <c r="A14" s="1" t="s">
        <v>165</v>
      </c>
      <c r="B14" s="1">
        <v>2</v>
      </c>
      <c r="C14" s="26" t="s">
        <v>425</v>
      </c>
      <c r="D14" t="s">
        <v>167</v>
      </c>
      <c r="E14" s="27" t="s">
        <v>426</v>
      </c>
      <c r="F14" s="28" t="s">
        <v>424</v>
      </c>
      <c r="G14" s="29">
        <v>10</v>
      </c>
      <c r="H14" s="28">
        <v>0</v>
      </c>
      <c r="I14" s="30">
        <f>ROUND(G14*H14,P4)</f>
        <v>0</v>
      </c>
      <c r="L14" s="31">
        <v>0</v>
      </c>
      <c r="M14" s="24">
        <f>ROUND(G14*L14,P4)</f>
        <v>0</v>
      </c>
      <c r="N14" s="25" t="s">
        <v>185</v>
      </c>
      <c r="O14" s="32">
        <f>M14*AA14</f>
        <v>0</v>
      </c>
      <c r="P14" s="1">
        <v>3</v>
      </c>
      <c r="AA14" s="1">
        <f>IF(P14=1,$O$3,IF(P14=2,$O$4,$O$5))</f>
        <v>0</v>
      </c>
    </row>
    <row r="15" ht="25.5">
      <c r="A15" s="1" t="s">
        <v>171</v>
      </c>
      <c r="E15" s="27" t="s">
        <v>426</v>
      </c>
    </row>
    <row r="16">
      <c r="A16" s="1" t="s">
        <v>172</v>
      </c>
    </row>
    <row r="17">
      <c r="A17" s="1" t="s">
        <v>173</v>
      </c>
      <c r="E17" s="27" t="s">
        <v>167</v>
      </c>
    </row>
    <row r="18" ht="25.5">
      <c r="A18" s="1" t="s">
        <v>165</v>
      </c>
      <c r="B18" s="1">
        <v>3</v>
      </c>
      <c r="C18" s="26" t="s">
        <v>427</v>
      </c>
      <c r="D18" t="s">
        <v>167</v>
      </c>
      <c r="E18" s="27" t="s">
        <v>428</v>
      </c>
      <c r="F18" s="28" t="s">
        <v>424</v>
      </c>
      <c r="G18" s="29">
        <v>5</v>
      </c>
      <c r="H18" s="28">
        <v>0</v>
      </c>
      <c r="I18" s="30">
        <f>ROUND(G18*H18,P4)</f>
        <v>0</v>
      </c>
      <c r="L18" s="31">
        <v>0</v>
      </c>
      <c r="M18" s="24">
        <f>ROUND(G18*L18,P4)</f>
        <v>0</v>
      </c>
      <c r="N18" s="25" t="s">
        <v>185</v>
      </c>
      <c r="O18" s="32">
        <f>M18*AA18</f>
        <v>0</v>
      </c>
      <c r="P18" s="1">
        <v>3</v>
      </c>
      <c r="AA18" s="1">
        <f>IF(P18=1,$O$3,IF(P18=2,$O$4,$O$5))</f>
        <v>0</v>
      </c>
    </row>
    <row r="19" ht="38.25">
      <c r="A19" s="1" t="s">
        <v>171</v>
      </c>
      <c r="E19" s="27" t="s">
        <v>429</v>
      </c>
    </row>
    <row r="20">
      <c r="A20" s="1" t="s">
        <v>172</v>
      </c>
    </row>
    <row r="21">
      <c r="A21" s="1" t="s">
        <v>173</v>
      </c>
      <c r="E21" s="27" t="s">
        <v>167</v>
      </c>
    </row>
    <row r="22">
      <c r="A22" s="1" t="s">
        <v>165</v>
      </c>
      <c r="B22" s="1">
        <v>4</v>
      </c>
      <c r="C22" s="26" t="s">
        <v>430</v>
      </c>
      <c r="D22" t="s">
        <v>167</v>
      </c>
      <c r="E22" s="27" t="s">
        <v>431</v>
      </c>
      <c r="F22" s="28" t="s">
        <v>432</v>
      </c>
      <c r="G22" s="29">
        <v>8.3499999999999996</v>
      </c>
      <c r="H22" s="28">
        <v>1</v>
      </c>
      <c r="I22" s="30">
        <f>ROUND(G22*H22,P4)</f>
        <v>0</v>
      </c>
      <c r="L22" s="31">
        <v>0</v>
      </c>
      <c r="M22" s="24">
        <f>ROUND(G22*L22,P4)</f>
        <v>0</v>
      </c>
      <c r="N22" s="25" t="s">
        <v>185</v>
      </c>
      <c r="O22" s="32">
        <f>M22*AA22</f>
        <v>0</v>
      </c>
      <c r="P22" s="1">
        <v>3</v>
      </c>
      <c r="AA22" s="1">
        <f>IF(P22=1,$O$3,IF(P22=2,$O$4,$O$5))</f>
        <v>0</v>
      </c>
    </row>
    <row r="23">
      <c r="A23" s="1" t="s">
        <v>171</v>
      </c>
      <c r="E23" s="27" t="s">
        <v>431</v>
      </c>
    </row>
    <row r="24">
      <c r="A24" s="1" t="s">
        <v>172</v>
      </c>
    </row>
    <row r="25">
      <c r="A25" s="1" t="s">
        <v>173</v>
      </c>
      <c r="E25" s="27" t="s">
        <v>167</v>
      </c>
    </row>
    <row r="26">
      <c r="A26" s="1" t="s">
        <v>162</v>
      </c>
      <c r="C26" s="22" t="s">
        <v>433</v>
      </c>
      <c r="E26" s="23" t="s">
        <v>434</v>
      </c>
      <c r="L26" s="24">
        <f>SUMIFS(L27:L42,A27:A42,"P")</f>
        <v>0</v>
      </c>
      <c r="M26" s="24">
        <f>SUMIFS(M27:M42,A27:A42,"P")</f>
        <v>0</v>
      </c>
      <c r="N26" s="25"/>
    </row>
    <row r="27">
      <c r="A27" s="1" t="s">
        <v>165</v>
      </c>
      <c r="B27" s="1">
        <v>8</v>
      </c>
      <c r="C27" s="26" t="s">
        <v>435</v>
      </c>
      <c r="D27" t="s">
        <v>167</v>
      </c>
      <c r="E27" s="27" t="s">
        <v>436</v>
      </c>
      <c r="F27" s="28" t="s">
        <v>192</v>
      </c>
      <c r="G27" s="29">
        <v>1</v>
      </c>
      <c r="H27" s="28">
        <v>0.0070099999999999997</v>
      </c>
      <c r="I27" s="30">
        <f>ROUND(G27*H27,P4)</f>
        <v>0</v>
      </c>
      <c r="L27" s="31">
        <v>0</v>
      </c>
      <c r="M27" s="24">
        <f>ROUND(G27*L27,P4)</f>
        <v>0</v>
      </c>
      <c r="N27" s="25" t="s">
        <v>185</v>
      </c>
      <c r="O27" s="32">
        <f>M27*AA27</f>
        <v>0</v>
      </c>
      <c r="P27" s="1">
        <v>3</v>
      </c>
      <c r="AA27" s="1">
        <f>IF(P27=1,$O$3,IF(P27=2,$O$4,$O$5))</f>
        <v>0</v>
      </c>
    </row>
    <row r="28">
      <c r="A28" s="1" t="s">
        <v>171</v>
      </c>
      <c r="E28" s="27" t="s">
        <v>436</v>
      </c>
    </row>
    <row r="29">
      <c r="A29" s="1" t="s">
        <v>172</v>
      </c>
    </row>
    <row r="30">
      <c r="A30" s="1" t="s">
        <v>173</v>
      </c>
      <c r="E30" s="27" t="s">
        <v>167</v>
      </c>
    </row>
    <row r="31" ht="25.5">
      <c r="A31" s="1" t="s">
        <v>165</v>
      </c>
      <c r="B31" s="1">
        <v>5</v>
      </c>
      <c r="C31" s="26" t="s">
        <v>437</v>
      </c>
      <c r="D31" t="s">
        <v>167</v>
      </c>
      <c r="E31" s="27" t="s">
        <v>438</v>
      </c>
      <c r="F31" s="28" t="s">
        <v>424</v>
      </c>
      <c r="G31" s="29">
        <v>2</v>
      </c>
      <c r="H31" s="28">
        <v>1.8907700000000001</v>
      </c>
      <c r="I31" s="30">
        <f>ROUND(G31*H31,P4)</f>
        <v>0</v>
      </c>
      <c r="L31" s="31">
        <v>0</v>
      </c>
      <c r="M31" s="24">
        <f>ROUND(G31*L31,P4)</f>
        <v>0</v>
      </c>
      <c r="N31" s="25" t="s">
        <v>185</v>
      </c>
      <c r="O31" s="32">
        <f>M31*AA31</f>
        <v>0</v>
      </c>
      <c r="P31" s="1">
        <v>3</v>
      </c>
      <c r="AA31" s="1">
        <f>IF(P31=1,$O$3,IF(P31=2,$O$4,$O$5))</f>
        <v>0</v>
      </c>
    </row>
    <row r="32" ht="25.5">
      <c r="A32" s="1" t="s">
        <v>171</v>
      </c>
      <c r="E32" s="27" t="s">
        <v>438</v>
      </c>
    </row>
    <row r="33">
      <c r="A33" s="1" t="s">
        <v>172</v>
      </c>
    </row>
    <row r="34">
      <c r="A34" s="1" t="s">
        <v>173</v>
      </c>
      <c r="E34" s="27" t="s">
        <v>167</v>
      </c>
    </row>
    <row r="35" ht="25.5">
      <c r="A35" s="1" t="s">
        <v>165</v>
      </c>
      <c r="B35" s="1">
        <v>6</v>
      </c>
      <c r="C35" s="26" t="s">
        <v>439</v>
      </c>
      <c r="D35" t="s">
        <v>167</v>
      </c>
      <c r="E35" s="27" t="s">
        <v>440</v>
      </c>
      <c r="F35" s="28" t="s">
        <v>424</v>
      </c>
      <c r="G35" s="29">
        <v>0.5</v>
      </c>
      <c r="H35" s="28">
        <v>0</v>
      </c>
      <c r="I35" s="30">
        <f>ROUND(G35*H35,P4)</f>
        <v>0</v>
      </c>
      <c r="L35" s="31">
        <v>0</v>
      </c>
      <c r="M35" s="24">
        <f>ROUND(G35*L35,P4)</f>
        <v>0</v>
      </c>
      <c r="N35" s="25" t="s">
        <v>185</v>
      </c>
      <c r="O35" s="32">
        <f>M35*AA35</f>
        <v>0</v>
      </c>
      <c r="P35" s="1">
        <v>3</v>
      </c>
      <c r="AA35" s="1">
        <f>IF(P35=1,$O$3,IF(P35=2,$O$4,$O$5))</f>
        <v>0</v>
      </c>
    </row>
    <row r="36" ht="25.5">
      <c r="A36" s="1" t="s">
        <v>171</v>
      </c>
      <c r="E36" s="27" t="s">
        <v>440</v>
      </c>
    </row>
    <row r="37">
      <c r="A37" s="1" t="s">
        <v>172</v>
      </c>
    </row>
    <row r="38">
      <c r="A38" s="1" t="s">
        <v>173</v>
      </c>
      <c r="E38" s="27" t="s">
        <v>167</v>
      </c>
    </row>
    <row r="39" ht="25.5">
      <c r="A39" s="1" t="s">
        <v>165</v>
      </c>
      <c r="B39" s="1">
        <v>7</v>
      </c>
      <c r="C39" s="26" t="s">
        <v>441</v>
      </c>
      <c r="D39" t="s">
        <v>167</v>
      </c>
      <c r="E39" s="27" t="s">
        <v>442</v>
      </c>
      <c r="F39" s="28" t="s">
        <v>201</v>
      </c>
      <c r="G39" s="29">
        <v>1</v>
      </c>
      <c r="H39" s="28">
        <v>0.011750999999999999</v>
      </c>
      <c r="I39" s="30">
        <f>ROUND(G39*H39,P4)</f>
        <v>0</v>
      </c>
      <c r="L39" s="31">
        <v>0</v>
      </c>
      <c r="M39" s="24">
        <f>ROUND(G39*L39,P4)</f>
        <v>0</v>
      </c>
      <c r="N39" s="25" t="s">
        <v>185</v>
      </c>
      <c r="O39" s="32">
        <f>M39*AA39</f>
        <v>0</v>
      </c>
      <c r="P39" s="1">
        <v>3</v>
      </c>
      <c r="AA39" s="1">
        <f>IF(P39=1,$O$3,IF(P39=2,$O$4,$O$5))</f>
        <v>0</v>
      </c>
    </row>
    <row r="40" ht="25.5">
      <c r="A40" s="1" t="s">
        <v>171</v>
      </c>
      <c r="E40" s="27" t="s">
        <v>442</v>
      </c>
    </row>
    <row r="41">
      <c r="A41" s="1" t="s">
        <v>172</v>
      </c>
    </row>
    <row r="42">
      <c r="A42" s="1" t="s">
        <v>173</v>
      </c>
      <c r="E42" s="27" t="s">
        <v>167</v>
      </c>
    </row>
    <row r="43">
      <c r="A43" s="1" t="s">
        <v>162</v>
      </c>
      <c r="C43" s="22" t="s">
        <v>443</v>
      </c>
      <c r="E43" s="23" t="s">
        <v>444</v>
      </c>
      <c r="L43" s="24">
        <f>SUMIFS(L44:L47,A44:A47,"P")</f>
        <v>0</v>
      </c>
      <c r="M43" s="24">
        <f>SUMIFS(M44:M47,A44:A47,"P")</f>
        <v>0</v>
      </c>
      <c r="N43" s="25"/>
    </row>
    <row r="44" ht="25.5">
      <c r="A44" s="1" t="s">
        <v>165</v>
      </c>
      <c r="B44" s="1">
        <v>9</v>
      </c>
      <c r="C44" s="26" t="s">
        <v>445</v>
      </c>
      <c r="D44" t="s">
        <v>167</v>
      </c>
      <c r="E44" s="27" t="s">
        <v>446</v>
      </c>
      <c r="F44" s="28" t="s">
        <v>447</v>
      </c>
      <c r="G44" s="29">
        <v>3</v>
      </c>
      <c r="H44" s="28">
        <v>0</v>
      </c>
      <c r="I44" s="30">
        <f>ROUND(G44*H44,P4)</f>
        <v>0</v>
      </c>
      <c r="L44" s="31">
        <v>0</v>
      </c>
      <c r="M44" s="24">
        <f>ROUND(G44*L44,P4)</f>
        <v>0</v>
      </c>
      <c r="N44" s="25" t="s">
        <v>170</v>
      </c>
      <c r="O44" s="32">
        <f>M44*AA44</f>
        <v>0</v>
      </c>
      <c r="P44" s="1">
        <v>3</v>
      </c>
      <c r="AA44" s="1">
        <f>IF(P44=1,$O$3,IF(P44=2,$O$4,$O$5))</f>
        <v>0</v>
      </c>
    </row>
    <row r="45" ht="25.5">
      <c r="A45" s="1" t="s">
        <v>171</v>
      </c>
      <c r="E45" s="27" t="s">
        <v>446</v>
      </c>
    </row>
    <row r="46">
      <c r="A46" s="1" t="s">
        <v>172</v>
      </c>
    </row>
    <row r="47">
      <c r="A47" s="1" t="s">
        <v>173</v>
      </c>
      <c r="E47" s="27" t="s">
        <v>167</v>
      </c>
    </row>
    <row r="48">
      <c r="A48" s="1" t="s">
        <v>162</v>
      </c>
      <c r="C48" s="22" t="s">
        <v>448</v>
      </c>
      <c r="E48" s="23" t="s">
        <v>449</v>
      </c>
      <c r="L48" s="24">
        <f>SUMIFS(L49:L116,A49:A116,"P")</f>
        <v>0</v>
      </c>
      <c r="M48" s="24">
        <f>SUMIFS(M49:M116,A49:A116,"P")</f>
        <v>0</v>
      </c>
      <c r="N48" s="25"/>
    </row>
    <row r="49">
      <c r="A49" s="1" t="s">
        <v>165</v>
      </c>
      <c r="B49" s="1">
        <v>29</v>
      </c>
      <c r="C49" s="26" t="s">
        <v>450</v>
      </c>
      <c r="D49" t="s">
        <v>167</v>
      </c>
      <c r="E49" s="27" t="s">
        <v>451</v>
      </c>
      <c r="F49" s="28" t="s">
        <v>192</v>
      </c>
      <c r="G49" s="29">
        <v>73</v>
      </c>
      <c r="H49" s="28">
        <v>0</v>
      </c>
      <c r="I49" s="30">
        <f>ROUND(G49*H49,P4)</f>
        <v>0</v>
      </c>
      <c r="L49" s="31">
        <v>0</v>
      </c>
      <c r="M49" s="24">
        <f>ROUND(G49*L49,P4)</f>
        <v>0</v>
      </c>
      <c r="N49" s="25" t="s">
        <v>185</v>
      </c>
      <c r="O49" s="32">
        <f>M49*AA49</f>
        <v>0</v>
      </c>
      <c r="P49" s="1">
        <v>3</v>
      </c>
      <c r="AA49" s="1">
        <f>IF(P49=1,$O$3,IF(P49=2,$O$4,$O$5))</f>
        <v>0</v>
      </c>
    </row>
    <row r="50">
      <c r="A50" s="1" t="s">
        <v>171</v>
      </c>
      <c r="E50" s="27" t="s">
        <v>451</v>
      </c>
    </row>
    <row r="51">
      <c r="A51" s="1" t="s">
        <v>172</v>
      </c>
    </row>
    <row r="52">
      <c r="A52" s="1" t="s">
        <v>173</v>
      </c>
      <c r="E52" s="27" t="s">
        <v>167</v>
      </c>
    </row>
    <row r="53">
      <c r="A53" s="1" t="s">
        <v>165</v>
      </c>
      <c r="B53" s="1">
        <v>25</v>
      </c>
      <c r="C53" s="26" t="s">
        <v>452</v>
      </c>
      <c r="D53" t="s">
        <v>167</v>
      </c>
      <c r="E53" s="27" t="s">
        <v>453</v>
      </c>
      <c r="F53" s="28" t="s">
        <v>201</v>
      </c>
      <c r="G53" s="29">
        <v>1</v>
      </c>
      <c r="H53" s="28">
        <v>0.0051999999999999998</v>
      </c>
      <c r="I53" s="30">
        <f>ROUND(G53*H53,P4)</f>
        <v>0</v>
      </c>
      <c r="L53" s="31">
        <v>0</v>
      </c>
      <c r="M53" s="24">
        <f>ROUND(G53*L53,P4)</f>
        <v>0</v>
      </c>
      <c r="N53" s="25" t="s">
        <v>185</v>
      </c>
      <c r="O53" s="32">
        <f>M53*AA53</f>
        <v>0</v>
      </c>
      <c r="P53" s="1">
        <v>3</v>
      </c>
      <c r="AA53" s="1">
        <f>IF(P53=1,$O$3,IF(P53=2,$O$4,$O$5))</f>
        <v>0</v>
      </c>
    </row>
    <row r="54">
      <c r="A54" s="1" t="s">
        <v>171</v>
      </c>
      <c r="E54" s="27" t="s">
        <v>453</v>
      </c>
    </row>
    <row r="55">
      <c r="A55" s="1" t="s">
        <v>172</v>
      </c>
    </row>
    <row r="56">
      <c r="A56" s="1" t="s">
        <v>173</v>
      </c>
      <c r="E56" s="27" t="s">
        <v>167</v>
      </c>
    </row>
    <row r="57" ht="25.5">
      <c r="A57" s="1" t="s">
        <v>165</v>
      </c>
      <c r="B57" s="1">
        <v>13</v>
      </c>
      <c r="C57" s="26" t="s">
        <v>454</v>
      </c>
      <c r="D57" t="s">
        <v>167</v>
      </c>
      <c r="E57" s="27" t="s">
        <v>455</v>
      </c>
      <c r="F57" s="28" t="s">
        <v>201</v>
      </c>
      <c r="G57" s="29">
        <v>1</v>
      </c>
      <c r="H57" s="28">
        <v>0</v>
      </c>
      <c r="I57" s="30">
        <f>ROUND(G57*H57,P4)</f>
        <v>0</v>
      </c>
      <c r="L57" s="31">
        <v>0</v>
      </c>
      <c r="M57" s="24">
        <f>ROUND(G57*L57,P4)</f>
        <v>0</v>
      </c>
      <c r="N57" s="25" t="s">
        <v>170</v>
      </c>
      <c r="O57" s="32">
        <f>M57*AA57</f>
        <v>0</v>
      </c>
      <c r="P57" s="1">
        <v>3</v>
      </c>
      <c r="AA57" s="1">
        <f>IF(P57=1,$O$3,IF(P57=2,$O$4,$O$5))</f>
        <v>0</v>
      </c>
    </row>
    <row r="58" ht="25.5">
      <c r="A58" s="1" t="s">
        <v>171</v>
      </c>
      <c r="E58" s="27" t="s">
        <v>455</v>
      </c>
    </row>
    <row r="59">
      <c r="A59" s="1" t="s">
        <v>172</v>
      </c>
    </row>
    <row r="60">
      <c r="A60" s="1" t="s">
        <v>173</v>
      </c>
      <c r="E60" s="27" t="s">
        <v>167</v>
      </c>
    </row>
    <row r="61" ht="25.5">
      <c r="A61" s="1" t="s">
        <v>165</v>
      </c>
      <c r="B61" s="1">
        <v>14</v>
      </c>
      <c r="C61" s="26" t="s">
        <v>456</v>
      </c>
      <c r="D61" t="s">
        <v>167</v>
      </c>
      <c r="E61" s="27" t="s">
        <v>457</v>
      </c>
      <c r="F61" s="28" t="s">
        <v>192</v>
      </c>
      <c r="G61" s="29">
        <v>0.5</v>
      </c>
      <c r="H61" s="28">
        <v>0.0018500000000000001</v>
      </c>
      <c r="I61" s="30">
        <f>ROUND(G61*H61,P4)</f>
        <v>0</v>
      </c>
      <c r="L61" s="31">
        <v>0</v>
      </c>
      <c r="M61" s="24">
        <f>ROUND(G61*L61,P4)</f>
        <v>0</v>
      </c>
      <c r="N61" s="25" t="s">
        <v>185</v>
      </c>
      <c r="O61" s="32">
        <f>M61*AA61</f>
        <v>0</v>
      </c>
      <c r="P61" s="1">
        <v>3</v>
      </c>
      <c r="AA61" s="1">
        <f>IF(P61=1,$O$3,IF(P61=2,$O$4,$O$5))</f>
        <v>0</v>
      </c>
    </row>
    <row r="62" ht="25.5">
      <c r="A62" s="1" t="s">
        <v>171</v>
      </c>
      <c r="E62" s="27" t="s">
        <v>457</v>
      </c>
    </row>
    <row r="63">
      <c r="A63" s="1" t="s">
        <v>172</v>
      </c>
    </row>
    <row r="64">
      <c r="A64" s="1" t="s">
        <v>173</v>
      </c>
      <c r="E64" s="27" t="s">
        <v>167</v>
      </c>
    </row>
    <row r="65" ht="25.5">
      <c r="A65" s="1" t="s">
        <v>165</v>
      </c>
      <c r="B65" s="1">
        <v>15</v>
      </c>
      <c r="C65" s="26" t="s">
        <v>458</v>
      </c>
      <c r="D65" t="s">
        <v>167</v>
      </c>
      <c r="E65" s="27" t="s">
        <v>459</v>
      </c>
      <c r="F65" s="28" t="s">
        <v>192</v>
      </c>
      <c r="G65" s="29">
        <v>30</v>
      </c>
      <c r="H65" s="28">
        <v>0.00348</v>
      </c>
      <c r="I65" s="30">
        <f>ROUND(G65*H65,P4)</f>
        <v>0</v>
      </c>
      <c r="L65" s="31">
        <v>0</v>
      </c>
      <c r="M65" s="24">
        <f>ROUND(G65*L65,P4)</f>
        <v>0</v>
      </c>
      <c r="N65" s="25" t="s">
        <v>185</v>
      </c>
      <c r="O65" s="32">
        <f>M65*AA65</f>
        <v>0</v>
      </c>
      <c r="P65" s="1">
        <v>3</v>
      </c>
      <c r="AA65" s="1">
        <f>IF(P65=1,$O$3,IF(P65=2,$O$4,$O$5))</f>
        <v>0</v>
      </c>
    </row>
    <row r="66" ht="25.5">
      <c r="A66" s="1" t="s">
        <v>171</v>
      </c>
      <c r="E66" s="27" t="s">
        <v>459</v>
      </c>
    </row>
    <row r="67">
      <c r="A67" s="1" t="s">
        <v>172</v>
      </c>
    </row>
    <row r="68">
      <c r="A68" s="1" t="s">
        <v>173</v>
      </c>
      <c r="E68" s="27" t="s">
        <v>167</v>
      </c>
    </row>
    <row r="69" ht="25.5">
      <c r="A69" s="1" t="s">
        <v>165</v>
      </c>
      <c r="B69" s="1">
        <v>16</v>
      </c>
      <c r="C69" s="26" t="s">
        <v>460</v>
      </c>
      <c r="D69" t="s">
        <v>167</v>
      </c>
      <c r="E69" s="27" t="s">
        <v>461</v>
      </c>
      <c r="F69" s="28" t="s">
        <v>192</v>
      </c>
      <c r="G69" s="29">
        <v>1</v>
      </c>
      <c r="H69" s="28">
        <v>0.00396</v>
      </c>
      <c r="I69" s="30">
        <f>ROUND(G69*H69,P4)</f>
        <v>0</v>
      </c>
      <c r="L69" s="31">
        <v>0</v>
      </c>
      <c r="M69" s="24">
        <f>ROUND(G69*L69,P4)</f>
        <v>0</v>
      </c>
      <c r="N69" s="25" t="s">
        <v>185</v>
      </c>
      <c r="O69" s="32">
        <f>M69*AA69</f>
        <v>0</v>
      </c>
      <c r="P69" s="1">
        <v>3</v>
      </c>
      <c r="AA69" s="1">
        <f>IF(P69=1,$O$3,IF(P69=2,$O$4,$O$5))</f>
        <v>0</v>
      </c>
    </row>
    <row r="70" ht="25.5">
      <c r="A70" s="1" t="s">
        <v>171</v>
      </c>
      <c r="E70" s="27" t="s">
        <v>461</v>
      </c>
    </row>
    <row r="71">
      <c r="A71" s="1" t="s">
        <v>172</v>
      </c>
    </row>
    <row r="72">
      <c r="A72" s="1" t="s">
        <v>173</v>
      </c>
      <c r="E72" s="27" t="s">
        <v>167</v>
      </c>
    </row>
    <row r="73">
      <c r="A73" s="1" t="s">
        <v>165</v>
      </c>
      <c r="B73" s="1">
        <v>17</v>
      </c>
      <c r="C73" s="26" t="s">
        <v>462</v>
      </c>
      <c r="D73" t="s">
        <v>167</v>
      </c>
      <c r="E73" s="27" t="s">
        <v>463</v>
      </c>
      <c r="F73" s="28" t="s">
        <v>464</v>
      </c>
      <c r="G73" s="29">
        <v>2</v>
      </c>
      <c r="H73" s="28">
        <v>0.169067</v>
      </c>
      <c r="I73" s="30">
        <f>ROUND(G73*H73,P4)</f>
        <v>0</v>
      </c>
      <c r="L73" s="31">
        <v>0</v>
      </c>
      <c r="M73" s="24">
        <f>ROUND(G73*L73,P4)</f>
        <v>0</v>
      </c>
      <c r="N73" s="25" t="s">
        <v>185</v>
      </c>
      <c r="O73" s="32">
        <f>M73*AA73</f>
        <v>0</v>
      </c>
      <c r="P73" s="1">
        <v>3</v>
      </c>
      <c r="AA73" s="1">
        <f>IF(P73=1,$O$3,IF(P73=2,$O$4,$O$5))</f>
        <v>0</v>
      </c>
    </row>
    <row r="74">
      <c r="A74" s="1" t="s">
        <v>171</v>
      </c>
      <c r="E74" s="27" t="s">
        <v>463</v>
      </c>
    </row>
    <row r="75">
      <c r="A75" s="1" t="s">
        <v>172</v>
      </c>
    </row>
    <row r="76">
      <c r="A76" s="1" t="s">
        <v>173</v>
      </c>
      <c r="E76" s="27" t="s">
        <v>167</v>
      </c>
    </row>
    <row r="77" ht="25.5">
      <c r="A77" s="1" t="s">
        <v>165</v>
      </c>
      <c r="B77" s="1">
        <v>18</v>
      </c>
      <c r="C77" s="26" t="s">
        <v>465</v>
      </c>
      <c r="D77" t="s">
        <v>167</v>
      </c>
      <c r="E77" s="27" t="s">
        <v>466</v>
      </c>
      <c r="F77" s="28" t="s">
        <v>192</v>
      </c>
      <c r="G77" s="29">
        <v>40</v>
      </c>
      <c r="H77" s="28">
        <v>0.00038000000000000002</v>
      </c>
      <c r="I77" s="30">
        <f>ROUND(G77*H77,P4)</f>
        <v>0</v>
      </c>
      <c r="L77" s="31">
        <v>0</v>
      </c>
      <c r="M77" s="24">
        <f>ROUND(G77*L77,P4)</f>
        <v>0</v>
      </c>
      <c r="N77" s="25" t="s">
        <v>185</v>
      </c>
      <c r="O77" s="32">
        <f>M77*AA77</f>
        <v>0</v>
      </c>
      <c r="P77" s="1">
        <v>3</v>
      </c>
      <c r="AA77" s="1">
        <f>IF(P77=1,$O$3,IF(P77=2,$O$4,$O$5))</f>
        <v>0</v>
      </c>
    </row>
    <row r="78" ht="25.5">
      <c r="A78" s="1" t="s">
        <v>171</v>
      </c>
      <c r="E78" s="27" t="s">
        <v>466</v>
      </c>
    </row>
    <row r="79">
      <c r="A79" s="1" t="s">
        <v>172</v>
      </c>
    </row>
    <row r="80">
      <c r="A80" s="1" t="s">
        <v>173</v>
      </c>
      <c r="E80" s="27" t="s">
        <v>167</v>
      </c>
    </row>
    <row r="81">
      <c r="A81" s="1" t="s">
        <v>165</v>
      </c>
      <c r="B81" s="1">
        <v>19</v>
      </c>
      <c r="C81" s="26" t="s">
        <v>467</v>
      </c>
      <c r="D81" t="s">
        <v>167</v>
      </c>
      <c r="E81" s="27" t="s">
        <v>468</v>
      </c>
      <c r="F81" s="28" t="s">
        <v>201</v>
      </c>
      <c r="G81" s="29">
        <v>1</v>
      </c>
      <c r="H81" s="28">
        <v>0</v>
      </c>
      <c r="I81" s="30">
        <f>ROUND(G81*H81,P4)</f>
        <v>0</v>
      </c>
      <c r="L81" s="31">
        <v>0</v>
      </c>
      <c r="M81" s="24">
        <f>ROUND(G81*L81,P4)</f>
        <v>0</v>
      </c>
      <c r="N81" s="25" t="s">
        <v>185</v>
      </c>
      <c r="O81" s="32">
        <f>M81*AA81</f>
        <v>0</v>
      </c>
      <c r="P81" s="1">
        <v>3</v>
      </c>
      <c r="AA81" s="1">
        <f>IF(P81=1,$O$3,IF(P81=2,$O$4,$O$5))</f>
        <v>0</v>
      </c>
    </row>
    <row r="82">
      <c r="A82" s="1" t="s">
        <v>171</v>
      </c>
      <c r="E82" s="27" t="s">
        <v>468</v>
      </c>
    </row>
    <row r="83">
      <c r="A83" s="1" t="s">
        <v>172</v>
      </c>
    </row>
    <row r="84">
      <c r="A84" s="1" t="s">
        <v>173</v>
      </c>
      <c r="E84" s="27" t="s">
        <v>167</v>
      </c>
    </row>
    <row r="85">
      <c r="A85" s="1" t="s">
        <v>165</v>
      </c>
      <c r="B85" s="1">
        <v>20</v>
      </c>
      <c r="C85" s="26" t="s">
        <v>469</v>
      </c>
      <c r="D85" t="s">
        <v>167</v>
      </c>
      <c r="E85" s="27" t="s">
        <v>470</v>
      </c>
      <c r="F85" s="28" t="s">
        <v>201</v>
      </c>
      <c r="G85" s="29">
        <v>1</v>
      </c>
      <c r="H85" s="28">
        <v>0</v>
      </c>
      <c r="I85" s="30">
        <f>ROUND(G85*H85,P4)</f>
        <v>0</v>
      </c>
      <c r="L85" s="31">
        <v>0</v>
      </c>
      <c r="M85" s="24">
        <f>ROUND(G85*L85,P4)</f>
        <v>0</v>
      </c>
      <c r="N85" s="25" t="s">
        <v>170</v>
      </c>
      <c r="O85" s="32">
        <f>M85*AA85</f>
        <v>0</v>
      </c>
      <c r="P85" s="1">
        <v>3</v>
      </c>
      <c r="AA85" s="1">
        <f>IF(P85=1,$O$3,IF(P85=2,$O$4,$O$5))</f>
        <v>0</v>
      </c>
    </row>
    <row r="86">
      <c r="A86" s="1" t="s">
        <v>171</v>
      </c>
      <c r="E86" s="27" t="s">
        <v>470</v>
      </c>
    </row>
    <row r="87">
      <c r="A87" s="1" t="s">
        <v>172</v>
      </c>
    </row>
    <row r="88">
      <c r="A88" s="1" t="s">
        <v>173</v>
      </c>
      <c r="E88" s="27" t="s">
        <v>167</v>
      </c>
    </row>
    <row r="89">
      <c r="A89" s="1" t="s">
        <v>165</v>
      </c>
      <c r="B89" s="1">
        <v>21</v>
      </c>
      <c r="C89" s="26" t="s">
        <v>471</v>
      </c>
      <c r="D89" t="s">
        <v>167</v>
      </c>
      <c r="E89" s="27" t="s">
        <v>472</v>
      </c>
      <c r="F89" s="28" t="s">
        <v>201</v>
      </c>
      <c r="G89" s="29">
        <v>1</v>
      </c>
      <c r="H89" s="28">
        <v>0</v>
      </c>
      <c r="I89" s="30">
        <f>ROUND(G89*H89,P4)</f>
        <v>0</v>
      </c>
      <c r="L89" s="31">
        <v>0</v>
      </c>
      <c r="M89" s="24">
        <f>ROUND(G89*L89,P4)</f>
        <v>0</v>
      </c>
      <c r="N89" s="25" t="s">
        <v>170</v>
      </c>
      <c r="O89" s="32">
        <f>M89*AA89</f>
        <v>0</v>
      </c>
      <c r="P89" s="1">
        <v>3</v>
      </c>
      <c r="AA89" s="1">
        <f>IF(P89=1,$O$3,IF(P89=2,$O$4,$O$5))</f>
        <v>0</v>
      </c>
    </row>
    <row r="90">
      <c r="A90" s="1" t="s">
        <v>171</v>
      </c>
      <c r="E90" s="27" t="s">
        <v>472</v>
      </c>
    </row>
    <row r="91">
      <c r="A91" s="1" t="s">
        <v>172</v>
      </c>
    </row>
    <row r="92">
      <c r="A92" s="1" t="s">
        <v>173</v>
      </c>
      <c r="E92" s="27" t="s">
        <v>167</v>
      </c>
    </row>
    <row r="93">
      <c r="A93" s="1" t="s">
        <v>165</v>
      </c>
      <c r="B93" s="1">
        <v>22</v>
      </c>
      <c r="C93" s="26" t="s">
        <v>473</v>
      </c>
      <c r="D93" t="s">
        <v>167</v>
      </c>
      <c r="E93" s="27" t="s">
        <v>474</v>
      </c>
      <c r="F93" s="28" t="s">
        <v>201</v>
      </c>
      <c r="G93" s="29">
        <v>1</v>
      </c>
      <c r="H93" s="28">
        <v>0</v>
      </c>
      <c r="I93" s="30">
        <f>ROUND(G93*H93,P4)</f>
        <v>0</v>
      </c>
      <c r="L93" s="31">
        <v>0</v>
      </c>
      <c r="M93" s="24">
        <f>ROUND(G93*L93,P4)</f>
        <v>0</v>
      </c>
      <c r="N93" s="25" t="s">
        <v>170</v>
      </c>
      <c r="O93" s="32">
        <f>M93*AA93</f>
        <v>0</v>
      </c>
      <c r="P93" s="1">
        <v>3</v>
      </c>
      <c r="AA93" s="1">
        <f>IF(P93=1,$O$3,IF(P93=2,$O$4,$O$5))</f>
        <v>0</v>
      </c>
    </row>
    <row r="94">
      <c r="A94" s="1" t="s">
        <v>171</v>
      </c>
      <c r="E94" s="27" t="s">
        <v>474</v>
      </c>
    </row>
    <row r="95">
      <c r="A95" s="1" t="s">
        <v>172</v>
      </c>
    </row>
    <row r="96">
      <c r="A96" s="1" t="s">
        <v>173</v>
      </c>
      <c r="E96" s="27" t="s">
        <v>167</v>
      </c>
    </row>
    <row r="97">
      <c r="A97" s="1" t="s">
        <v>165</v>
      </c>
      <c r="B97" s="1">
        <v>23</v>
      </c>
      <c r="C97" s="26" t="s">
        <v>475</v>
      </c>
      <c r="D97" t="s">
        <v>167</v>
      </c>
      <c r="E97" s="27" t="s">
        <v>476</v>
      </c>
      <c r="F97" s="28" t="s">
        <v>201</v>
      </c>
      <c r="G97" s="29">
        <v>2</v>
      </c>
      <c r="H97" s="28">
        <v>0</v>
      </c>
      <c r="I97" s="30">
        <f>ROUND(G97*H97,P4)</f>
        <v>0</v>
      </c>
      <c r="L97" s="31">
        <v>0</v>
      </c>
      <c r="M97" s="24">
        <f>ROUND(G97*L97,P4)</f>
        <v>0</v>
      </c>
      <c r="N97" s="25" t="s">
        <v>170</v>
      </c>
      <c r="O97" s="32">
        <f>M97*AA97</f>
        <v>0</v>
      </c>
      <c r="P97" s="1">
        <v>3</v>
      </c>
      <c r="AA97" s="1">
        <f>IF(P97=1,$O$3,IF(P97=2,$O$4,$O$5))</f>
        <v>0</v>
      </c>
    </row>
    <row r="98">
      <c r="A98" s="1" t="s">
        <v>171</v>
      </c>
      <c r="E98" s="27" t="s">
        <v>476</v>
      </c>
    </row>
    <row r="99">
      <c r="A99" s="1" t="s">
        <v>172</v>
      </c>
    </row>
    <row r="100">
      <c r="A100" s="1" t="s">
        <v>173</v>
      </c>
      <c r="E100" s="27" t="s">
        <v>167</v>
      </c>
    </row>
    <row r="101" ht="25.5">
      <c r="A101" s="1" t="s">
        <v>165</v>
      </c>
      <c r="B101" s="1">
        <v>24</v>
      </c>
      <c r="C101" s="26" t="s">
        <v>477</v>
      </c>
      <c r="D101" t="s">
        <v>167</v>
      </c>
      <c r="E101" s="27" t="s">
        <v>478</v>
      </c>
      <c r="F101" s="28" t="s">
        <v>201</v>
      </c>
      <c r="G101" s="29">
        <v>1</v>
      </c>
      <c r="H101" s="28">
        <v>0.00117</v>
      </c>
      <c r="I101" s="30">
        <f>ROUND(G101*H101,P4)</f>
        <v>0</v>
      </c>
      <c r="L101" s="31">
        <v>0</v>
      </c>
      <c r="M101" s="24">
        <f>ROUND(G101*L101,P4)</f>
        <v>0</v>
      </c>
      <c r="N101" s="25" t="s">
        <v>185</v>
      </c>
      <c r="O101" s="32">
        <f>M101*AA101</f>
        <v>0</v>
      </c>
      <c r="P101" s="1">
        <v>3</v>
      </c>
      <c r="AA101" s="1">
        <f>IF(P101=1,$O$3,IF(P101=2,$O$4,$O$5))</f>
        <v>0</v>
      </c>
    </row>
    <row r="102" ht="25.5">
      <c r="A102" s="1" t="s">
        <v>171</v>
      </c>
      <c r="E102" s="27" t="s">
        <v>478</v>
      </c>
    </row>
    <row r="103">
      <c r="A103" s="1" t="s">
        <v>172</v>
      </c>
    </row>
    <row r="104">
      <c r="A104" s="1" t="s">
        <v>173</v>
      </c>
      <c r="E104" s="27" t="s">
        <v>167</v>
      </c>
    </row>
    <row r="105" ht="25.5">
      <c r="A105" s="1" t="s">
        <v>165</v>
      </c>
      <c r="B105" s="1">
        <v>26</v>
      </c>
      <c r="C105" s="26" t="s">
        <v>479</v>
      </c>
      <c r="D105" t="s">
        <v>167</v>
      </c>
      <c r="E105" s="27" t="s">
        <v>480</v>
      </c>
      <c r="F105" s="28" t="s">
        <v>201</v>
      </c>
      <c r="G105" s="29">
        <v>1</v>
      </c>
      <c r="H105" s="28">
        <v>0.0013979999999999999</v>
      </c>
      <c r="I105" s="30">
        <f>ROUND(G105*H105,P4)</f>
        <v>0</v>
      </c>
      <c r="L105" s="31">
        <v>0</v>
      </c>
      <c r="M105" s="24">
        <f>ROUND(G105*L105,P4)</f>
        <v>0</v>
      </c>
      <c r="N105" s="25" t="s">
        <v>185</v>
      </c>
      <c r="O105" s="32">
        <f>M105*AA105</f>
        <v>0</v>
      </c>
      <c r="P105" s="1">
        <v>3</v>
      </c>
      <c r="AA105" s="1">
        <f>IF(P105=1,$O$3,IF(P105=2,$O$4,$O$5))</f>
        <v>0</v>
      </c>
    </row>
    <row r="106" ht="25.5">
      <c r="A106" s="1" t="s">
        <v>171</v>
      </c>
      <c r="E106" s="27" t="s">
        <v>480</v>
      </c>
    </row>
    <row r="107">
      <c r="A107" s="1" t="s">
        <v>172</v>
      </c>
    </row>
    <row r="108">
      <c r="A108" s="1" t="s">
        <v>173</v>
      </c>
      <c r="E108" s="27" t="s">
        <v>167</v>
      </c>
    </row>
    <row r="109">
      <c r="A109" s="1" t="s">
        <v>165</v>
      </c>
      <c r="B109" s="1">
        <v>27</v>
      </c>
      <c r="C109" s="26" t="s">
        <v>481</v>
      </c>
      <c r="D109" t="s">
        <v>167</v>
      </c>
      <c r="E109" s="27" t="s">
        <v>482</v>
      </c>
      <c r="F109" s="28" t="s">
        <v>169</v>
      </c>
      <c r="G109" s="29">
        <v>1</v>
      </c>
      <c r="H109" s="28">
        <v>0</v>
      </c>
      <c r="I109" s="30">
        <f>ROUND(G109*H109,P4)</f>
        <v>0</v>
      </c>
      <c r="L109" s="31">
        <v>0</v>
      </c>
      <c r="M109" s="24">
        <f>ROUND(G109*L109,P4)</f>
        <v>0</v>
      </c>
      <c r="N109" s="25" t="s">
        <v>170</v>
      </c>
      <c r="O109" s="32">
        <f>M109*AA109</f>
        <v>0</v>
      </c>
      <c r="P109" s="1">
        <v>3</v>
      </c>
      <c r="AA109" s="1">
        <f>IF(P109=1,$O$3,IF(P109=2,$O$4,$O$5))</f>
        <v>0</v>
      </c>
    </row>
    <row r="110">
      <c r="A110" s="1" t="s">
        <v>171</v>
      </c>
      <c r="E110" s="27" t="s">
        <v>482</v>
      </c>
    </row>
    <row r="111">
      <c r="A111" s="1" t="s">
        <v>172</v>
      </c>
    </row>
    <row r="112">
      <c r="A112" s="1" t="s">
        <v>173</v>
      </c>
      <c r="E112" s="27" t="s">
        <v>167</v>
      </c>
    </row>
    <row r="113" ht="25.5">
      <c r="A113" s="1" t="s">
        <v>165</v>
      </c>
      <c r="B113" s="1">
        <v>28</v>
      </c>
      <c r="C113" s="26" t="s">
        <v>483</v>
      </c>
      <c r="D113" t="s">
        <v>167</v>
      </c>
      <c r="E113" s="27" t="s">
        <v>484</v>
      </c>
      <c r="F113" s="28" t="s">
        <v>485</v>
      </c>
      <c r="G113" s="29">
        <v>43.652999999999999</v>
      </c>
      <c r="H113" s="28">
        <v>0</v>
      </c>
      <c r="I113" s="30">
        <f>ROUND(G113*H113,P4)</f>
        <v>0</v>
      </c>
      <c r="L113" s="31">
        <v>0</v>
      </c>
      <c r="M113" s="24">
        <f>ROUND(G113*L113,P4)</f>
        <v>0</v>
      </c>
      <c r="N113" s="25" t="s">
        <v>185</v>
      </c>
      <c r="O113" s="32">
        <f>M113*AA113</f>
        <v>0</v>
      </c>
      <c r="P113" s="1">
        <v>3</v>
      </c>
      <c r="AA113" s="1">
        <f>IF(P113=1,$O$3,IF(P113=2,$O$4,$O$5))</f>
        <v>0</v>
      </c>
    </row>
    <row r="114" ht="25.5">
      <c r="A114" s="1" t="s">
        <v>171</v>
      </c>
      <c r="E114" s="27" t="s">
        <v>484</v>
      </c>
    </row>
    <row r="115">
      <c r="A115" s="1" t="s">
        <v>172</v>
      </c>
    </row>
    <row r="116">
      <c r="A116" s="1" t="s">
        <v>173</v>
      </c>
      <c r="E116" s="27" t="s">
        <v>167</v>
      </c>
    </row>
    <row r="117">
      <c r="A117" s="1" t="s">
        <v>162</v>
      </c>
      <c r="C117" s="22" t="s">
        <v>486</v>
      </c>
      <c r="E117" s="23" t="s">
        <v>487</v>
      </c>
      <c r="L117" s="24">
        <f>SUMIFS(L118:L125,A118:A125,"P")</f>
        <v>0</v>
      </c>
      <c r="M117" s="24">
        <f>SUMIFS(M118:M125,A118:A125,"P")</f>
        <v>0</v>
      </c>
      <c r="N117" s="25"/>
    </row>
    <row r="118" ht="25.5">
      <c r="A118" s="1" t="s">
        <v>165</v>
      </c>
      <c r="B118" s="1">
        <v>30</v>
      </c>
      <c r="C118" s="26" t="s">
        <v>488</v>
      </c>
      <c r="D118" t="s">
        <v>167</v>
      </c>
      <c r="E118" s="27" t="s">
        <v>489</v>
      </c>
      <c r="F118" s="28" t="s">
        <v>192</v>
      </c>
      <c r="G118" s="29">
        <v>63</v>
      </c>
      <c r="H118" s="28">
        <v>2.0000000000000002E-05</v>
      </c>
      <c r="I118" s="30">
        <f>ROUND(G118*H118,P4)</f>
        <v>0</v>
      </c>
      <c r="L118" s="31">
        <v>0</v>
      </c>
      <c r="M118" s="24">
        <f>ROUND(G118*L118,P4)</f>
        <v>0</v>
      </c>
      <c r="N118" s="25" t="s">
        <v>185</v>
      </c>
      <c r="O118" s="32">
        <f>M118*AA118</f>
        <v>0</v>
      </c>
      <c r="P118" s="1">
        <v>3</v>
      </c>
      <c r="AA118" s="1">
        <f>IF(P118=1,$O$3,IF(P118=2,$O$4,$O$5))</f>
        <v>0</v>
      </c>
    </row>
    <row r="119" ht="25.5">
      <c r="A119" s="1" t="s">
        <v>171</v>
      </c>
      <c r="E119" s="27" t="s">
        <v>489</v>
      </c>
    </row>
    <row r="120" ht="25.5">
      <c r="A120" s="1" t="s">
        <v>172</v>
      </c>
      <c r="E120" s="33" t="s">
        <v>490</v>
      </c>
    </row>
    <row r="121">
      <c r="A121" s="1" t="s">
        <v>173</v>
      </c>
      <c r="E121" s="27" t="s">
        <v>167</v>
      </c>
    </row>
    <row r="122" ht="25.5">
      <c r="A122" s="1" t="s">
        <v>165</v>
      </c>
      <c r="B122" s="1">
        <v>31</v>
      </c>
      <c r="C122" s="26" t="s">
        <v>491</v>
      </c>
      <c r="D122" t="s">
        <v>167</v>
      </c>
      <c r="E122" s="27" t="s">
        <v>492</v>
      </c>
      <c r="F122" s="28" t="s">
        <v>201</v>
      </c>
      <c r="G122" s="29">
        <v>4</v>
      </c>
      <c r="H122" s="28">
        <v>0.00025000000000000001</v>
      </c>
      <c r="I122" s="30">
        <f>ROUND(G122*H122,P4)</f>
        <v>0</v>
      </c>
      <c r="L122" s="31">
        <v>0</v>
      </c>
      <c r="M122" s="24">
        <f>ROUND(G122*L122,P4)</f>
        <v>0</v>
      </c>
      <c r="N122" s="25" t="s">
        <v>185</v>
      </c>
      <c r="O122" s="32">
        <f>M122*AA122</f>
        <v>0</v>
      </c>
      <c r="P122" s="1">
        <v>3</v>
      </c>
      <c r="AA122" s="1">
        <f>IF(P122=1,$O$3,IF(P122=2,$O$4,$O$5))</f>
        <v>0</v>
      </c>
    </row>
    <row r="123" ht="25.5">
      <c r="A123" s="1" t="s">
        <v>171</v>
      </c>
      <c r="E123" s="27" t="s">
        <v>492</v>
      </c>
    </row>
    <row r="124">
      <c r="A124" s="1" t="s">
        <v>172</v>
      </c>
    </row>
    <row r="125">
      <c r="A125" s="1" t="s">
        <v>173</v>
      </c>
      <c r="E125" s="27" t="s">
        <v>167</v>
      </c>
    </row>
    <row r="126">
      <c r="A126" s="1" t="s">
        <v>162</v>
      </c>
      <c r="C126" s="22" t="s">
        <v>493</v>
      </c>
      <c r="E126" s="23" t="s">
        <v>494</v>
      </c>
      <c r="L126" s="24">
        <f>SUMIFS(L127:L134,A127:A134,"P")</f>
        <v>0</v>
      </c>
      <c r="M126" s="24">
        <f>SUMIFS(M127:M134,A127:A134,"P")</f>
        <v>0</v>
      </c>
      <c r="N126" s="25"/>
    </row>
    <row r="127">
      <c r="A127" s="1" t="s">
        <v>165</v>
      </c>
      <c r="B127" s="1">
        <v>10</v>
      </c>
      <c r="C127" s="26" t="s">
        <v>495</v>
      </c>
      <c r="D127" t="s">
        <v>167</v>
      </c>
      <c r="E127" s="27" t="s">
        <v>496</v>
      </c>
      <c r="F127" s="28" t="s">
        <v>201</v>
      </c>
      <c r="G127" s="29">
        <v>3</v>
      </c>
      <c r="H127" s="28">
        <v>0.00030899999999999998</v>
      </c>
      <c r="I127" s="30">
        <f>ROUND(G127*H127,P4)</f>
        <v>0</v>
      </c>
      <c r="L127" s="31">
        <v>0</v>
      </c>
      <c r="M127" s="24">
        <f>ROUND(G127*L127,P4)</f>
        <v>0</v>
      </c>
      <c r="N127" s="25" t="s">
        <v>185</v>
      </c>
      <c r="O127" s="32">
        <f>M127*AA127</f>
        <v>0</v>
      </c>
      <c r="P127" s="1">
        <v>3</v>
      </c>
      <c r="AA127" s="1">
        <f>IF(P127=1,$O$3,IF(P127=2,$O$4,$O$5))</f>
        <v>0</v>
      </c>
    </row>
    <row r="128">
      <c r="A128" s="1" t="s">
        <v>171</v>
      </c>
      <c r="E128" s="27" t="s">
        <v>496</v>
      </c>
    </row>
    <row r="129">
      <c r="A129" s="1" t="s">
        <v>172</v>
      </c>
    </row>
    <row r="130">
      <c r="A130" s="1" t="s">
        <v>173</v>
      </c>
      <c r="E130" s="27" t="s">
        <v>167</v>
      </c>
    </row>
    <row r="131">
      <c r="A131" s="1" t="s">
        <v>165</v>
      </c>
      <c r="B131" s="1">
        <v>11</v>
      </c>
      <c r="C131" s="26" t="s">
        <v>497</v>
      </c>
      <c r="D131" t="s">
        <v>167</v>
      </c>
      <c r="E131" s="27" t="s">
        <v>498</v>
      </c>
      <c r="F131" s="28" t="s">
        <v>192</v>
      </c>
      <c r="G131" s="29">
        <v>50</v>
      </c>
      <c r="H131" s="28">
        <v>6.9999999999999994E-05</v>
      </c>
      <c r="I131" s="30">
        <f>ROUND(G131*H131,P4)</f>
        <v>0</v>
      </c>
      <c r="L131" s="31">
        <v>0</v>
      </c>
      <c r="M131" s="24">
        <f>ROUND(G131*L131,P4)</f>
        <v>0</v>
      </c>
      <c r="N131" s="25" t="s">
        <v>185</v>
      </c>
      <c r="O131" s="32">
        <f>M131*AA131</f>
        <v>0</v>
      </c>
      <c r="P131" s="1">
        <v>3</v>
      </c>
      <c r="AA131" s="1">
        <f>IF(P131=1,$O$3,IF(P131=2,$O$4,$O$5))</f>
        <v>0</v>
      </c>
    </row>
    <row r="132">
      <c r="A132" s="1" t="s">
        <v>171</v>
      </c>
      <c r="E132" s="27" t="s">
        <v>498</v>
      </c>
    </row>
    <row r="133">
      <c r="A133" s="1" t="s">
        <v>172</v>
      </c>
    </row>
    <row r="134">
      <c r="A134" s="1" t="s">
        <v>173</v>
      </c>
      <c r="E134" s="27" t="s">
        <v>167</v>
      </c>
    </row>
    <row r="135">
      <c r="A135" s="1" t="s">
        <v>162</v>
      </c>
      <c r="C135" s="22" t="s">
        <v>499</v>
      </c>
      <c r="E135" s="23" t="s">
        <v>500</v>
      </c>
      <c r="L135" s="24">
        <f>SUMIFS(L136:L139,A136:A139,"P")</f>
        <v>0</v>
      </c>
      <c r="M135" s="24">
        <f>SUMIFS(M136:M139,A136:A139,"P")</f>
        <v>0</v>
      </c>
      <c r="N135" s="25"/>
    </row>
    <row r="136" ht="25.5">
      <c r="A136" s="1" t="s">
        <v>165</v>
      </c>
      <c r="B136" s="1">
        <v>12</v>
      </c>
      <c r="C136" s="26" t="s">
        <v>501</v>
      </c>
      <c r="D136" t="s">
        <v>167</v>
      </c>
      <c r="E136" s="27" t="s">
        <v>502</v>
      </c>
      <c r="F136" s="28" t="s">
        <v>432</v>
      </c>
      <c r="G136" s="29">
        <v>12.154999999999999</v>
      </c>
      <c r="H136" s="28">
        <v>0</v>
      </c>
      <c r="I136" s="30">
        <f>ROUND(G136*H136,P4)</f>
        <v>0</v>
      </c>
      <c r="L136" s="31">
        <v>0</v>
      </c>
      <c r="M136" s="24">
        <f>ROUND(G136*L136,P4)</f>
        <v>0</v>
      </c>
      <c r="N136" s="25" t="s">
        <v>185</v>
      </c>
      <c r="O136" s="32">
        <f>M136*AA136</f>
        <v>0</v>
      </c>
      <c r="P136" s="1">
        <v>3</v>
      </c>
      <c r="AA136" s="1">
        <f>IF(P136=1,$O$3,IF(P136=2,$O$4,$O$5))</f>
        <v>0</v>
      </c>
    </row>
    <row r="137" ht="25.5">
      <c r="A137" s="1" t="s">
        <v>171</v>
      </c>
      <c r="E137" s="27" t="s">
        <v>502</v>
      </c>
    </row>
    <row r="138">
      <c r="A138" s="1" t="s">
        <v>172</v>
      </c>
    </row>
    <row r="139">
      <c r="A139" s="1" t="s">
        <v>173</v>
      </c>
      <c r="E139" s="27" t="s">
        <v>167</v>
      </c>
    </row>
    <row r="140">
      <c r="A140" s="1" t="s">
        <v>162</v>
      </c>
      <c r="C140" s="22" t="s">
        <v>180</v>
      </c>
      <c r="E140" s="23" t="s">
        <v>181</v>
      </c>
      <c r="L140" s="24">
        <f>SUMIFS(L141:L144,A141:A144,"P")</f>
        <v>0</v>
      </c>
      <c r="M140" s="24">
        <f>SUMIFS(M141:M144,A141:A144,"P")</f>
        <v>0</v>
      </c>
      <c r="N140" s="25"/>
    </row>
    <row r="141" ht="25.5">
      <c r="A141" s="1" t="s">
        <v>165</v>
      </c>
      <c r="B141" s="1">
        <v>32</v>
      </c>
      <c r="C141" s="26" t="s">
        <v>182</v>
      </c>
      <c r="D141" t="s">
        <v>167</v>
      </c>
      <c r="E141" s="27" t="s">
        <v>183</v>
      </c>
      <c r="F141" s="28" t="s">
        <v>184</v>
      </c>
      <c r="G141" s="29">
        <v>15</v>
      </c>
      <c r="H141" s="28">
        <v>0</v>
      </c>
      <c r="I141" s="30">
        <f>ROUND(G141*H141,P4)</f>
        <v>0</v>
      </c>
      <c r="L141" s="31">
        <v>0</v>
      </c>
      <c r="M141" s="24">
        <f>ROUND(G141*L141,P4)</f>
        <v>0</v>
      </c>
      <c r="N141" s="25" t="s">
        <v>185</v>
      </c>
      <c r="O141" s="32">
        <f>M141*AA141</f>
        <v>0</v>
      </c>
      <c r="P141" s="1">
        <v>3</v>
      </c>
      <c r="AA141" s="1">
        <f>IF(P141=1,$O$3,IF(P141=2,$O$4,$O$5))</f>
        <v>0</v>
      </c>
    </row>
    <row r="142" ht="25.5">
      <c r="A142" s="1" t="s">
        <v>171</v>
      </c>
      <c r="E142" s="27" t="s">
        <v>183</v>
      </c>
    </row>
    <row r="143">
      <c r="A143" s="1" t="s">
        <v>172</v>
      </c>
    </row>
    <row r="144">
      <c r="A144" s="1" t="s">
        <v>173</v>
      </c>
      <c r="E144" s="27" t="s">
        <v>167</v>
      </c>
    </row>
  </sheetData>
  <sheetProtection sheet="1" objects="1" scenarios="1" spinCount="100000" saltValue="+aJ1GMJuVQP+bhZddw7gJZ9NPa1361JxWkYT8cv4XHNJPYEyNh0eo/sp5ccuMXFTWrdXwuWhQHLCXoMzyG6/4g==" hashValue="UijYvyRYXjFiPJF2pGQBbaSP7hHhdZ8lmb0boYkmp7sdyuWw0KET/829SiQNtmx5sJQRbkymgGUEDd5ktg37WA=="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COUNTIFS(L8:L109,"=0",A8:A109,"P")+COUNTIFS(L8:L109,"",A8:A109,"P")+SUM(Q8:Q109)</f>
        <v>0</v>
      </c>
    </row>
    <row r="8">
      <c r="A8" s="1" t="s">
        <v>160</v>
      </c>
      <c r="C8" s="22" t="s">
        <v>503</v>
      </c>
      <c r="E8" s="23" t="s">
        <v>27</v>
      </c>
      <c r="L8" s="24">
        <f>L9+L26+L51+L56+L61+L86+L95+L104</f>
        <v>0</v>
      </c>
      <c r="M8" s="24">
        <f>M9+M26+M51+M56+M61+M86+M95+M104</f>
        <v>0</v>
      </c>
      <c r="N8" s="25"/>
    </row>
    <row r="9">
      <c r="A9" s="1" t="s">
        <v>162</v>
      </c>
      <c r="C9" s="22" t="s">
        <v>394</v>
      </c>
      <c r="E9" s="23" t="s">
        <v>421</v>
      </c>
      <c r="L9" s="24">
        <f>SUMIFS(L10:L25,A10:A25,"P")</f>
        <v>0</v>
      </c>
      <c r="M9" s="24">
        <f>SUMIFS(M10:M25,A10:A25,"P")</f>
        <v>0</v>
      </c>
      <c r="N9" s="25"/>
    </row>
    <row r="10" ht="25.5">
      <c r="A10" s="1" t="s">
        <v>165</v>
      </c>
      <c r="B10" s="1">
        <v>1</v>
      </c>
      <c r="C10" s="26" t="s">
        <v>422</v>
      </c>
      <c r="D10" t="s">
        <v>167</v>
      </c>
      <c r="E10" s="27" t="s">
        <v>423</v>
      </c>
      <c r="F10" s="28" t="s">
        <v>424</v>
      </c>
      <c r="G10" s="29">
        <v>1.6799999999999999</v>
      </c>
      <c r="H10" s="28">
        <v>0</v>
      </c>
      <c r="I10" s="30">
        <f>ROUND(G10*H10,P4)</f>
        <v>0</v>
      </c>
      <c r="L10" s="31">
        <v>0</v>
      </c>
      <c r="M10" s="24">
        <f>ROUND(G10*L10,P4)</f>
        <v>0</v>
      </c>
      <c r="N10" s="25" t="s">
        <v>185</v>
      </c>
      <c r="O10" s="32">
        <f>M10*AA10</f>
        <v>0</v>
      </c>
      <c r="P10" s="1">
        <v>3</v>
      </c>
      <c r="AA10" s="1">
        <f>IF(P10=1,$O$3,IF(P10=2,$O$4,$O$5))</f>
        <v>0</v>
      </c>
    </row>
    <row r="11" ht="25.5">
      <c r="A11" s="1" t="s">
        <v>171</v>
      </c>
      <c r="E11" s="27" t="s">
        <v>423</v>
      </c>
    </row>
    <row r="12">
      <c r="A12" s="1" t="s">
        <v>172</v>
      </c>
    </row>
    <row r="13">
      <c r="A13" s="1" t="s">
        <v>173</v>
      </c>
      <c r="E13" s="27" t="s">
        <v>167</v>
      </c>
    </row>
    <row r="14" ht="25.5">
      <c r="A14" s="1" t="s">
        <v>165</v>
      </c>
      <c r="B14" s="1">
        <v>2</v>
      </c>
      <c r="C14" s="26" t="s">
        <v>425</v>
      </c>
      <c r="D14" t="s">
        <v>167</v>
      </c>
      <c r="E14" s="27" t="s">
        <v>426</v>
      </c>
      <c r="F14" s="28" t="s">
        <v>424</v>
      </c>
      <c r="G14" s="29">
        <v>1.02</v>
      </c>
      <c r="H14" s="28">
        <v>0</v>
      </c>
      <c r="I14" s="30">
        <f>ROUND(G14*H14,P4)</f>
        <v>0</v>
      </c>
      <c r="L14" s="31">
        <v>0</v>
      </c>
      <c r="M14" s="24">
        <f>ROUND(G14*L14,P4)</f>
        <v>0</v>
      </c>
      <c r="N14" s="25" t="s">
        <v>185</v>
      </c>
      <c r="O14" s="32">
        <f>M14*AA14</f>
        <v>0</v>
      </c>
      <c r="P14" s="1">
        <v>3</v>
      </c>
      <c r="AA14" s="1">
        <f>IF(P14=1,$O$3,IF(P14=2,$O$4,$O$5))</f>
        <v>0</v>
      </c>
    </row>
    <row r="15" ht="25.5">
      <c r="A15" s="1" t="s">
        <v>171</v>
      </c>
      <c r="E15" s="27" t="s">
        <v>426</v>
      </c>
    </row>
    <row r="16">
      <c r="A16" s="1" t="s">
        <v>172</v>
      </c>
    </row>
    <row r="17">
      <c r="A17" s="1" t="s">
        <v>173</v>
      </c>
      <c r="E17" s="27" t="s">
        <v>167</v>
      </c>
    </row>
    <row r="18" ht="25.5">
      <c r="A18" s="1" t="s">
        <v>165</v>
      </c>
      <c r="B18" s="1">
        <v>3</v>
      </c>
      <c r="C18" s="26" t="s">
        <v>427</v>
      </c>
      <c r="D18" t="s">
        <v>167</v>
      </c>
      <c r="E18" s="27" t="s">
        <v>428</v>
      </c>
      <c r="F18" s="28" t="s">
        <v>424</v>
      </c>
      <c r="G18" s="29">
        <v>0.35999999999999999</v>
      </c>
      <c r="H18" s="28">
        <v>0</v>
      </c>
      <c r="I18" s="30">
        <f>ROUND(G18*H18,P4)</f>
        <v>0</v>
      </c>
      <c r="L18" s="31">
        <v>0</v>
      </c>
      <c r="M18" s="24">
        <f>ROUND(G18*L18,P4)</f>
        <v>0</v>
      </c>
      <c r="N18" s="25" t="s">
        <v>185</v>
      </c>
      <c r="O18" s="32">
        <f>M18*AA18</f>
        <v>0</v>
      </c>
      <c r="P18" s="1">
        <v>3</v>
      </c>
      <c r="AA18" s="1">
        <f>IF(P18=1,$O$3,IF(P18=2,$O$4,$O$5))</f>
        <v>0</v>
      </c>
    </row>
    <row r="19" ht="38.25">
      <c r="A19" s="1" t="s">
        <v>171</v>
      </c>
      <c r="E19" s="27" t="s">
        <v>429</v>
      </c>
    </row>
    <row r="20">
      <c r="A20" s="1" t="s">
        <v>172</v>
      </c>
    </row>
    <row r="21">
      <c r="A21" s="1" t="s">
        <v>173</v>
      </c>
      <c r="E21" s="27" t="s">
        <v>167</v>
      </c>
    </row>
    <row r="22">
      <c r="A22" s="1" t="s">
        <v>165</v>
      </c>
      <c r="B22" s="1">
        <v>4</v>
      </c>
      <c r="C22" s="26" t="s">
        <v>430</v>
      </c>
      <c r="D22" t="s">
        <v>167</v>
      </c>
      <c r="E22" s="27" t="s">
        <v>431</v>
      </c>
      <c r="F22" s="28" t="s">
        <v>432</v>
      </c>
      <c r="G22" s="29">
        <v>0.60099999999999998</v>
      </c>
      <c r="H22" s="28">
        <v>1</v>
      </c>
      <c r="I22" s="30">
        <f>ROUND(G22*H22,P4)</f>
        <v>0</v>
      </c>
      <c r="L22" s="31">
        <v>0</v>
      </c>
      <c r="M22" s="24">
        <f>ROUND(G22*L22,P4)</f>
        <v>0</v>
      </c>
      <c r="N22" s="25" t="s">
        <v>185</v>
      </c>
      <c r="O22" s="32">
        <f>M22*AA22</f>
        <v>0</v>
      </c>
      <c r="P22" s="1">
        <v>3</v>
      </c>
      <c r="AA22" s="1">
        <f>IF(P22=1,$O$3,IF(P22=2,$O$4,$O$5))</f>
        <v>0</v>
      </c>
    </row>
    <row r="23">
      <c r="A23" s="1" t="s">
        <v>171</v>
      </c>
      <c r="E23" s="27" t="s">
        <v>431</v>
      </c>
    </row>
    <row r="24">
      <c r="A24" s="1" t="s">
        <v>172</v>
      </c>
    </row>
    <row r="25">
      <c r="A25" s="1" t="s">
        <v>173</v>
      </c>
      <c r="E25" s="27" t="s">
        <v>167</v>
      </c>
    </row>
    <row r="26">
      <c r="A26" s="1" t="s">
        <v>162</v>
      </c>
      <c r="C26" s="22" t="s">
        <v>504</v>
      </c>
      <c r="E26" s="23" t="s">
        <v>505</v>
      </c>
      <c r="L26" s="24">
        <f>SUMIFS(L27:L50,A27:A50,"P")</f>
        <v>0</v>
      </c>
      <c r="M26" s="24">
        <f>SUMIFS(M27:M50,A27:A50,"P")</f>
        <v>0</v>
      </c>
      <c r="N26" s="25"/>
    </row>
    <row r="27">
      <c r="A27" s="1" t="s">
        <v>165</v>
      </c>
      <c r="B27" s="1">
        <v>22</v>
      </c>
      <c r="C27" s="26" t="s">
        <v>450</v>
      </c>
      <c r="D27" t="s">
        <v>167</v>
      </c>
      <c r="E27" s="27" t="s">
        <v>451</v>
      </c>
      <c r="F27" s="28" t="s">
        <v>192</v>
      </c>
      <c r="G27" s="29">
        <v>135</v>
      </c>
      <c r="H27" s="28">
        <v>0</v>
      </c>
      <c r="I27" s="30">
        <f>ROUND(G27*H27,P4)</f>
        <v>0</v>
      </c>
      <c r="L27" s="31">
        <v>0</v>
      </c>
      <c r="M27" s="24">
        <f>ROUND(G27*L27,P4)</f>
        <v>0</v>
      </c>
      <c r="N27" s="25" t="s">
        <v>185</v>
      </c>
      <c r="O27" s="32">
        <f>M27*AA27</f>
        <v>0</v>
      </c>
      <c r="P27" s="1">
        <v>3</v>
      </c>
      <c r="AA27" s="1">
        <f>IF(P27=1,$O$3,IF(P27=2,$O$4,$O$5))</f>
        <v>0</v>
      </c>
    </row>
    <row r="28">
      <c r="A28" s="1" t="s">
        <v>171</v>
      </c>
      <c r="E28" s="27" t="s">
        <v>451</v>
      </c>
    </row>
    <row r="29">
      <c r="A29" s="1" t="s">
        <v>172</v>
      </c>
    </row>
    <row r="30">
      <c r="A30" s="1" t="s">
        <v>173</v>
      </c>
      <c r="E30" s="27" t="s">
        <v>167</v>
      </c>
    </row>
    <row r="31">
      <c r="A31" s="1" t="s">
        <v>165</v>
      </c>
      <c r="B31" s="1">
        <v>21</v>
      </c>
      <c r="C31" s="26" t="s">
        <v>506</v>
      </c>
      <c r="D31" t="s">
        <v>167</v>
      </c>
      <c r="E31" s="27" t="s">
        <v>507</v>
      </c>
      <c r="F31" s="28" t="s">
        <v>192</v>
      </c>
      <c r="G31" s="29">
        <v>10</v>
      </c>
      <c r="H31" s="28">
        <v>0</v>
      </c>
      <c r="I31" s="30">
        <f>ROUND(G31*H31,P4)</f>
        <v>0</v>
      </c>
      <c r="L31" s="31">
        <v>0</v>
      </c>
      <c r="M31" s="24">
        <f>ROUND(G31*L31,P4)</f>
        <v>0</v>
      </c>
      <c r="N31" s="25" t="s">
        <v>170</v>
      </c>
      <c r="O31" s="32">
        <f>M31*AA31</f>
        <v>0</v>
      </c>
      <c r="P31" s="1">
        <v>3</v>
      </c>
      <c r="AA31" s="1">
        <f>IF(P31=1,$O$3,IF(P31=2,$O$4,$O$5))</f>
        <v>0</v>
      </c>
    </row>
    <row r="32">
      <c r="A32" s="1" t="s">
        <v>171</v>
      </c>
      <c r="E32" s="27" t="s">
        <v>507</v>
      </c>
    </row>
    <row r="33">
      <c r="A33" s="1" t="s">
        <v>172</v>
      </c>
    </row>
    <row r="34">
      <c r="A34" s="1" t="s">
        <v>173</v>
      </c>
      <c r="E34" s="27" t="s">
        <v>167</v>
      </c>
    </row>
    <row r="35">
      <c r="A35" s="1" t="s">
        <v>165</v>
      </c>
      <c r="B35" s="1">
        <v>19</v>
      </c>
      <c r="C35" s="26" t="s">
        <v>508</v>
      </c>
      <c r="D35" t="s">
        <v>167</v>
      </c>
      <c r="E35" s="27" t="s">
        <v>509</v>
      </c>
      <c r="F35" s="28" t="s">
        <v>192</v>
      </c>
      <c r="G35" s="29">
        <v>10</v>
      </c>
      <c r="H35" s="28">
        <v>0</v>
      </c>
      <c r="I35" s="30">
        <f>ROUND(G35*H35,P4)</f>
        <v>0</v>
      </c>
      <c r="L35" s="31">
        <v>0</v>
      </c>
      <c r="M35" s="24">
        <f>ROUND(G35*L35,P4)</f>
        <v>0</v>
      </c>
      <c r="N35" s="25" t="s">
        <v>170</v>
      </c>
      <c r="O35" s="32">
        <f>M35*AA35</f>
        <v>0</v>
      </c>
      <c r="P35" s="1">
        <v>3</v>
      </c>
      <c r="AA35" s="1">
        <f>IF(P35=1,$O$3,IF(P35=2,$O$4,$O$5))</f>
        <v>0</v>
      </c>
    </row>
    <row r="36">
      <c r="A36" s="1" t="s">
        <v>171</v>
      </c>
      <c r="E36" s="27" t="s">
        <v>509</v>
      </c>
    </row>
    <row r="37">
      <c r="A37" s="1" t="s">
        <v>172</v>
      </c>
    </row>
    <row r="38">
      <c r="A38" s="1" t="s">
        <v>173</v>
      </c>
      <c r="E38" s="27" t="s">
        <v>167</v>
      </c>
    </row>
    <row r="39">
      <c r="A39" s="1" t="s">
        <v>165</v>
      </c>
      <c r="B39" s="1">
        <v>20</v>
      </c>
      <c r="C39" s="26" t="s">
        <v>510</v>
      </c>
      <c r="D39" t="s">
        <v>167</v>
      </c>
      <c r="E39" s="27" t="s">
        <v>511</v>
      </c>
      <c r="F39" s="28" t="s">
        <v>169</v>
      </c>
      <c r="G39" s="29">
        <v>1</v>
      </c>
      <c r="H39" s="28">
        <v>0</v>
      </c>
      <c r="I39" s="30">
        <f>ROUND(G39*H39,P4)</f>
        <v>0</v>
      </c>
      <c r="L39" s="31">
        <v>0</v>
      </c>
      <c r="M39" s="24">
        <f>ROUND(G39*L39,P4)</f>
        <v>0</v>
      </c>
      <c r="N39" s="25" t="s">
        <v>170</v>
      </c>
      <c r="O39" s="32">
        <f>M39*AA39</f>
        <v>0</v>
      </c>
      <c r="P39" s="1">
        <v>3</v>
      </c>
      <c r="AA39" s="1">
        <f>IF(P39=1,$O$3,IF(P39=2,$O$4,$O$5))</f>
        <v>0</v>
      </c>
    </row>
    <row r="40">
      <c r="A40" s="1" t="s">
        <v>171</v>
      </c>
      <c r="E40" s="27" t="s">
        <v>511</v>
      </c>
    </row>
    <row r="41">
      <c r="A41" s="1" t="s">
        <v>172</v>
      </c>
    </row>
    <row r="42">
      <c r="A42" s="1" t="s">
        <v>173</v>
      </c>
      <c r="E42" s="27" t="s">
        <v>167</v>
      </c>
    </row>
    <row r="43">
      <c r="A43" s="1" t="s">
        <v>165</v>
      </c>
      <c r="B43" s="1">
        <v>17</v>
      </c>
      <c r="C43" s="26" t="s">
        <v>512</v>
      </c>
      <c r="D43" t="s">
        <v>167</v>
      </c>
      <c r="E43" s="27" t="s">
        <v>513</v>
      </c>
      <c r="F43" s="28" t="s">
        <v>192</v>
      </c>
      <c r="G43" s="29">
        <v>135</v>
      </c>
      <c r="H43" s="28">
        <v>0.0024499999999999999</v>
      </c>
      <c r="I43" s="30">
        <f>ROUND(G43*H43,P4)</f>
        <v>0</v>
      </c>
      <c r="L43" s="31">
        <v>0</v>
      </c>
      <c r="M43" s="24">
        <f>ROUND(G43*L43,P4)</f>
        <v>0</v>
      </c>
      <c r="N43" s="25" t="s">
        <v>185</v>
      </c>
      <c r="O43" s="32">
        <f>M43*AA43</f>
        <v>0</v>
      </c>
      <c r="P43" s="1">
        <v>3</v>
      </c>
      <c r="AA43" s="1">
        <f>IF(P43=1,$O$3,IF(P43=2,$O$4,$O$5))</f>
        <v>0</v>
      </c>
    </row>
    <row r="44">
      <c r="A44" s="1" t="s">
        <v>171</v>
      </c>
      <c r="E44" s="27" t="s">
        <v>513</v>
      </c>
    </row>
    <row r="45">
      <c r="A45" s="1" t="s">
        <v>172</v>
      </c>
    </row>
    <row r="46">
      <c r="A46" s="1" t="s">
        <v>173</v>
      </c>
      <c r="E46" s="27" t="s">
        <v>167</v>
      </c>
    </row>
    <row r="47">
      <c r="A47" s="1" t="s">
        <v>165</v>
      </c>
      <c r="B47" s="1">
        <v>18</v>
      </c>
      <c r="C47" s="26" t="s">
        <v>514</v>
      </c>
      <c r="D47" t="s">
        <v>167</v>
      </c>
      <c r="E47" s="27" t="s">
        <v>515</v>
      </c>
      <c r="F47" s="28" t="s">
        <v>201</v>
      </c>
      <c r="G47" s="29">
        <v>9</v>
      </c>
      <c r="H47" s="28">
        <v>0</v>
      </c>
      <c r="I47" s="30">
        <f>ROUND(G47*H47,P4)</f>
        <v>0</v>
      </c>
      <c r="L47" s="31">
        <v>0</v>
      </c>
      <c r="M47" s="24">
        <f>ROUND(G47*L47,P4)</f>
        <v>0</v>
      </c>
      <c r="N47" s="25" t="s">
        <v>170</v>
      </c>
      <c r="O47" s="32">
        <f>M47*AA47</f>
        <v>0</v>
      </c>
      <c r="P47" s="1">
        <v>3</v>
      </c>
      <c r="AA47" s="1">
        <f>IF(P47=1,$O$3,IF(P47=2,$O$4,$O$5))</f>
        <v>0</v>
      </c>
    </row>
    <row r="48">
      <c r="A48" s="1" t="s">
        <v>171</v>
      </c>
      <c r="E48" s="27" t="s">
        <v>515</v>
      </c>
    </row>
    <row r="49">
      <c r="A49" s="1" t="s">
        <v>172</v>
      </c>
    </row>
    <row r="50">
      <c r="A50" s="1" t="s">
        <v>173</v>
      </c>
      <c r="E50" s="27" t="s">
        <v>167</v>
      </c>
    </row>
    <row r="51">
      <c r="A51" s="1" t="s">
        <v>162</v>
      </c>
      <c r="C51" s="22" t="s">
        <v>433</v>
      </c>
      <c r="E51" s="23" t="s">
        <v>434</v>
      </c>
      <c r="L51" s="24">
        <f>SUMIFS(L52:L55,A52:A55,"P")</f>
        <v>0</v>
      </c>
      <c r="M51" s="24">
        <f>SUMIFS(M52:M55,A52:A55,"P")</f>
        <v>0</v>
      </c>
      <c r="N51" s="25"/>
    </row>
    <row r="52" ht="25.5">
      <c r="A52" s="1" t="s">
        <v>165</v>
      </c>
      <c r="B52" s="1">
        <v>5</v>
      </c>
      <c r="C52" s="26" t="s">
        <v>437</v>
      </c>
      <c r="D52" t="s">
        <v>167</v>
      </c>
      <c r="E52" s="27" t="s">
        <v>438</v>
      </c>
      <c r="F52" s="28" t="s">
        <v>424</v>
      </c>
      <c r="G52" s="29">
        <v>0.12</v>
      </c>
      <c r="H52" s="28">
        <v>1.8907700000000001</v>
      </c>
      <c r="I52" s="30">
        <f>ROUND(G52*H52,P4)</f>
        <v>0</v>
      </c>
      <c r="L52" s="31">
        <v>0</v>
      </c>
      <c r="M52" s="24">
        <f>ROUND(G52*L52,P4)</f>
        <v>0</v>
      </c>
      <c r="N52" s="25" t="s">
        <v>185</v>
      </c>
      <c r="O52" s="32">
        <f>M52*AA52</f>
        <v>0</v>
      </c>
      <c r="P52" s="1">
        <v>3</v>
      </c>
      <c r="AA52" s="1">
        <f>IF(P52=1,$O$3,IF(P52=2,$O$4,$O$5))</f>
        <v>0</v>
      </c>
    </row>
    <row r="53" ht="25.5">
      <c r="A53" s="1" t="s">
        <v>171</v>
      </c>
      <c r="E53" s="27" t="s">
        <v>438</v>
      </c>
    </row>
    <row r="54">
      <c r="A54" s="1" t="s">
        <v>172</v>
      </c>
    </row>
    <row r="55">
      <c r="A55" s="1" t="s">
        <v>173</v>
      </c>
      <c r="E55" s="27" t="s">
        <v>167</v>
      </c>
    </row>
    <row r="56">
      <c r="A56" s="1" t="s">
        <v>162</v>
      </c>
      <c r="C56" s="22" t="s">
        <v>443</v>
      </c>
      <c r="E56" s="23" t="s">
        <v>444</v>
      </c>
      <c r="L56" s="24">
        <f>SUMIFS(L57:L60,A57:A60,"P")</f>
        <v>0</v>
      </c>
      <c r="M56" s="24">
        <f>SUMIFS(M57:M60,A57:A60,"P")</f>
        <v>0</v>
      </c>
      <c r="N56" s="25"/>
    </row>
    <row r="57" ht="25.5">
      <c r="A57" s="1" t="s">
        <v>165</v>
      </c>
      <c r="B57" s="1">
        <v>6</v>
      </c>
      <c r="C57" s="26" t="s">
        <v>445</v>
      </c>
      <c r="D57" t="s">
        <v>167</v>
      </c>
      <c r="E57" s="27" t="s">
        <v>516</v>
      </c>
      <c r="F57" s="28" t="s">
        <v>447</v>
      </c>
      <c r="G57" s="29">
        <v>0.17999999999999999</v>
      </c>
      <c r="H57" s="28">
        <v>0</v>
      </c>
      <c r="I57" s="30">
        <f>ROUND(G57*H57,P4)</f>
        <v>0</v>
      </c>
      <c r="L57" s="31">
        <v>0</v>
      </c>
      <c r="M57" s="24">
        <f>ROUND(G57*L57,P4)</f>
        <v>0</v>
      </c>
      <c r="N57" s="25" t="s">
        <v>170</v>
      </c>
      <c r="O57" s="32">
        <f>M57*AA57</f>
        <v>0</v>
      </c>
      <c r="P57" s="1">
        <v>3</v>
      </c>
      <c r="AA57" s="1">
        <f>IF(P57=1,$O$3,IF(P57=2,$O$4,$O$5))</f>
        <v>0</v>
      </c>
    </row>
    <row r="58" ht="25.5">
      <c r="A58" s="1" t="s">
        <v>171</v>
      </c>
      <c r="E58" s="27" t="s">
        <v>516</v>
      </c>
    </row>
    <row r="59">
      <c r="A59" s="1" t="s">
        <v>172</v>
      </c>
    </row>
    <row r="60">
      <c r="A60" s="1" t="s">
        <v>173</v>
      </c>
      <c r="E60" s="27" t="s">
        <v>167</v>
      </c>
    </row>
    <row r="61">
      <c r="A61" s="1" t="s">
        <v>162</v>
      </c>
      <c r="C61" s="22" t="s">
        <v>517</v>
      </c>
      <c r="E61" s="23" t="s">
        <v>518</v>
      </c>
      <c r="L61" s="24">
        <f>SUMIFS(L62:L85,A62:A85,"P")</f>
        <v>0</v>
      </c>
      <c r="M61" s="24">
        <f>SUMIFS(M62:M85,A62:A85,"P")</f>
        <v>0</v>
      </c>
      <c r="N61" s="25"/>
    </row>
    <row r="62">
      <c r="A62" s="1" t="s">
        <v>165</v>
      </c>
      <c r="B62" s="1">
        <v>9</v>
      </c>
      <c r="C62" s="26" t="s">
        <v>519</v>
      </c>
      <c r="D62" t="s">
        <v>167</v>
      </c>
      <c r="E62" s="27" t="s">
        <v>520</v>
      </c>
      <c r="F62" s="28" t="s">
        <v>192</v>
      </c>
      <c r="G62" s="29">
        <v>125</v>
      </c>
      <c r="H62" s="28">
        <v>0.0030899999999999999</v>
      </c>
      <c r="I62" s="30">
        <f>ROUND(G62*H62,P4)</f>
        <v>0</v>
      </c>
      <c r="L62" s="31">
        <v>0</v>
      </c>
      <c r="M62" s="24">
        <f>ROUND(G62*L62,P4)</f>
        <v>0</v>
      </c>
      <c r="N62" s="25" t="s">
        <v>185</v>
      </c>
      <c r="O62" s="32">
        <f>M62*AA62</f>
        <v>0</v>
      </c>
      <c r="P62" s="1">
        <v>3</v>
      </c>
      <c r="AA62" s="1">
        <f>IF(P62=1,$O$3,IF(P62=2,$O$4,$O$5))</f>
        <v>0</v>
      </c>
    </row>
    <row r="63">
      <c r="A63" s="1" t="s">
        <v>171</v>
      </c>
      <c r="E63" s="27" t="s">
        <v>520</v>
      </c>
    </row>
    <row r="64">
      <c r="A64" s="1" t="s">
        <v>172</v>
      </c>
    </row>
    <row r="65">
      <c r="A65" s="1" t="s">
        <v>173</v>
      </c>
      <c r="E65" s="27" t="s">
        <v>167</v>
      </c>
    </row>
    <row r="66" ht="25.5">
      <c r="A66" s="1" t="s">
        <v>165</v>
      </c>
      <c r="B66" s="1">
        <v>10</v>
      </c>
      <c r="C66" s="26" t="s">
        <v>521</v>
      </c>
      <c r="D66" t="s">
        <v>167</v>
      </c>
      <c r="E66" s="27" t="s">
        <v>522</v>
      </c>
      <c r="F66" s="28" t="s">
        <v>192</v>
      </c>
      <c r="G66" s="29">
        <v>15</v>
      </c>
      <c r="H66" s="28">
        <v>6.9999999999999994E-05</v>
      </c>
      <c r="I66" s="30">
        <f>ROUND(G66*H66,P4)</f>
        <v>0</v>
      </c>
      <c r="L66" s="31">
        <v>0</v>
      </c>
      <c r="M66" s="24">
        <f>ROUND(G66*L66,P4)</f>
        <v>0</v>
      </c>
      <c r="N66" s="25" t="s">
        <v>185</v>
      </c>
      <c r="O66" s="32">
        <f>M66*AA66</f>
        <v>0</v>
      </c>
      <c r="P66" s="1">
        <v>3</v>
      </c>
      <c r="AA66" s="1">
        <f>IF(P66=1,$O$3,IF(P66=2,$O$4,$O$5))</f>
        <v>0</v>
      </c>
    </row>
    <row r="67" ht="38.25">
      <c r="A67" s="1" t="s">
        <v>171</v>
      </c>
      <c r="E67" s="27" t="s">
        <v>523</v>
      </c>
    </row>
    <row r="68">
      <c r="A68" s="1" t="s">
        <v>172</v>
      </c>
    </row>
    <row r="69">
      <c r="A69" s="1" t="s">
        <v>173</v>
      </c>
      <c r="E69" s="27" t="s">
        <v>167</v>
      </c>
    </row>
    <row r="70">
      <c r="A70" s="1" t="s">
        <v>165</v>
      </c>
      <c r="B70" s="1">
        <v>11</v>
      </c>
      <c r="C70" s="26" t="s">
        <v>524</v>
      </c>
      <c r="D70" t="s">
        <v>167</v>
      </c>
      <c r="E70" s="27" t="s">
        <v>525</v>
      </c>
      <c r="F70" s="28" t="s">
        <v>201</v>
      </c>
      <c r="G70" s="29">
        <v>5</v>
      </c>
      <c r="H70" s="28">
        <v>0</v>
      </c>
      <c r="I70" s="30">
        <f>ROUND(G70*H70,P4)</f>
        <v>0</v>
      </c>
      <c r="L70" s="31">
        <v>0</v>
      </c>
      <c r="M70" s="24">
        <f>ROUND(G70*L70,P4)</f>
        <v>0</v>
      </c>
      <c r="N70" s="25" t="s">
        <v>170</v>
      </c>
      <c r="O70" s="32">
        <f>M70*AA70</f>
        <v>0</v>
      </c>
      <c r="P70" s="1">
        <v>3</v>
      </c>
      <c r="AA70" s="1">
        <f>IF(P70=1,$O$3,IF(P70=2,$O$4,$O$5))</f>
        <v>0</v>
      </c>
    </row>
    <row r="71">
      <c r="A71" s="1" t="s">
        <v>171</v>
      </c>
      <c r="E71" s="27" t="s">
        <v>525</v>
      </c>
    </row>
    <row r="72">
      <c r="A72" s="1" t="s">
        <v>172</v>
      </c>
    </row>
    <row r="73">
      <c r="A73" s="1" t="s">
        <v>173</v>
      </c>
      <c r="E73" s="27" t="s">
        <v>167</v>
      </c>
    </row>
    <row r="74">
      <c r="A74" s="1" t="s">
        <v>165</v>
      </c>
      <c r="B74" s="1">
        <v>13</v>
      </c>
      <c r="C74" s="26" t="s">
        <v>526</v>
      </c>
      <c r="D74" t="s">
        <v>167</v>
      </c>
      <c r="E74" s="27" t="s">
        <v>527</v>
      </c>
      <c r="F74" s="28" t="s">
        <v>201</v>
      </c>
      <c r="G74" s="29">
        <v>1</v>
      </c>
      <c r="H74" s="28">
        <v>0</v>
      </c>
      <c r="I74" s="30">
        <f>ROUND(G74*H74,P4)</f>
        <v>0</v>
      </c>
      <c r="L74" s="31">
        <v>0</v>
      </c>
      <c r="M74" s="24">
        <f>ROUND(G74*L74,P4)</f>
        <v>0</v>
      </c>
      <c r="N74" s="25" t="s">
        <v>170</v>
      </c>
      <c r="O74" s="32">
        <f>M74*AA74</f>
        <v>0</v>
      </c>
      <c r="P74" s="1">
        <v>3</v>
      </c>
      <c r="AA74" s="1">
        <f>IF(P74=1,$O$3,IF(P74=2,$O$4,$O$5))</f>
        <v>0</v>
      </c>
    </row>
    <row r="75">
      <c r="A75" s="1" t="s">
        <v>171</v>
      </c>
      <c r="E75" s="27" t="s">
        <v>527</v>
      </c>
    </row>
    <row r="76">
      <c r="A76" s="1" t="s">
        <v>172</v>
      </c>
    </row>
    <row r="77">
      <c r="A77" s="1" t="s">
        <v>173</v>
      </c>
      <c r="E77" s="27" t="s">
        <v>167</v>
      </c>
    </row>
    <row r="78" ht="25.5">
      <c r="A78" s="1" t="s">
        <v>165</v>
      </c>
      <c r="B78" s="1">
        <v>12</v>
      </c>
      <c r="C78" s="26" t="s">
        <v>528</v>
      </c>
      <c r="D78" t="s">
        <v>167</v>
      </c>
      <c r="E78" s="27" t="s">
        <v>529</v>
      </c>
      <c r="F78" s="28" t="s">
        <v>192</v>
      </c>
      <c r="G78" s="29">
        <v>135</v>
      </c>
      <c r="H78" s="28">
        <v>1.0000000000000001E-05</v>
      </c>
      <c r="I78" s="30">
        <f>ROUND(G78*H78,P4)</f>
        <v>0</v>
      </c>
      <c r="L78" s="31">
        <v>0</v>
      </c>
      <c r="M78" s="24">
        <f>ROUND(G78*L78,P4)</f>
        <v>0</v>
      </c>
      <c r="N78" s="25" t="s">
        <v>185</v>
      </c>
      <c r="O78" s="32">
        <f>M78*AA78</f>
        <v>0</v>
      </c>
      <c r="P78" s="1">
        <v>3</v>
      </c>
      <c r="AA78" s="1">
        <f>IF(P78=1,$O$3,IF(P78=2,$O$4,$O$5))</f>
        <v>0</v>
      </c>
    </row>
    <row r="79" ht="25.5">
      <c r="A79" s="1" t="s">
        <v>171</v>
      </c>
      <c r="E79" s="27" t="s">
        <v>529</v>
      </c>
    </row>
    <row r="80">
      <c r="A80" s="1" t="s">
        <v>172</v>
      </c>
    </row>
    <row r="81">
      <c r="A81" s="1" t="s">
        <v>173</v>
      </c>
      <c r="E81" s="27" t="s">
        <v>167</v>
      </c>
    </row>
    <row r="82" ht="25.5">
      <c r="A82" s="1" t="s">
        <v>165</v>
      </c>
      <c r="B82" s="1">
        <v>14</v>
      </c>
      <c r="C82" s="26" t="s">
        <v>530</v>
      </c>
      <c r="D82" t="s">
        <v>167</v>
      </c>
      <c r="E82" s="27" t="s">
        <v>531</v>
      </c>
      <c r="F82" s="28" t="s">
        <v>192</v>
      </c>
      <c r="G82" s="29">
        <v>135</v>
      </c>
      <c r="H82" s="28">
        <v>2.0000000000000002E-05</v>
      </c>
      <c r="I82" s="30">
        <f>ROUND(G82*H82,P4)</f>
        <v>0</v>
      </c>
      <c r="L82" s="31">
        <v>0</v>
      </c>
      <c r="M82" s="24">
        <f>ROUND(G82*L82,P4)</f>
        <v>0</v>
      </c>
      <c r="N82" s="25" t="s">
        <v>185</v>
      </c>
      <c r="O82" s="32">
        <f>M82*AA82</f>
        <v>0</v>
      </c>
      <c r="P82" s="1">
        <v>3</v>
      </c>
      <c r="AA82" s="1">
        <f>IF(P82=1,$O$3,IF(P82=2,$O$4,$O$5))</f>
        <v>0</v>
      </c>
    </row>
    <row r="83" ht="25.5">
      <c r="A83" s="1" t="s">
        <v>171</v>
      </c>
      <c r="E83" s="27" t="s">
        <v>531</v>
      </c>
    </row>
    <row r="84">
      <c r="A84" s="1" t="s">
        <v>172</v>
      </c>
    </row>
    <row r="85">
      <c r="A85" s="1" t="s">
        <v>173</v>
      </c>
      <c r="E85" s="27" t="s">
        <v>167</v>
      </c>
    </row>
    <row r="86">
      <c r="A86" s="1" t="s">
        <v>162</v>
      </c>
      <c r="C86" s="22" t="s">
        <v>486</v>
      </c>
      <c r="E86" s="23" t="s">
        <v>487</v>
      </c>
      <c r="L86" s="24">
        <f>SUMIFS(L87:L94,A87:A94,"P")</f>
        <v>0</v>
      </c>
      <c r="M86" s="24">
        <f>SUMIFS(M87:M94,A87:A94,"P")</f>
        <v>0</v>
      </c>
      <c r="N86" s="25"/>
    </row>
    <row r="87" ht="25.5">
      <c r="A87" s="1" t="s">
        <v>165</v>
      </c>
      <c r="B87" s="1">
        <v>15</v>
      </c>
      <c r="C87" s="26" t="s">
        <v>488</v>
      </c>
      <c r="D87" t="s">
        <v>167</v>
      </c>
      <c r="E87" s="27" t="s">
        <v>489</v>
      </c>
      <c r="F87" s="28" t="s">
        <v>192</v>
      </c>
      <c r="G87" s="29">
        <v>270</v>
      </c>
      <c r="H87" s="28">
        <v>2.0000000000000002E-05</v>
      </c>
      <c r="I87" s="30">
        <f>ROUND(G87*H87,P4)</f>
        <v>0</v>
      </c>
      <c r="L87" s="31">
        <v>0</v>
      </c>
      <c r="M87" s="24">
        <f>ROUND(G87*L87,P4)</f>
        <v>0</v>
      </c>
      <c r="N87" s="25" t="s">
        <v>185</v>
      </c>
      <c r="O87" s="32">
        <f>M87*AA87</f>
        <v>0</v>
      </c>
      <c r="P87" s="1">
        <v>3</v>
      </c>
      <c r="AA87" s="1">
        <f>IF(P87=1,$O$3,IF(P87=2,$O$4,$O$5))</f>
        <v>0</v>
      </c>
    </row>
    <row r="88" ht="25.5">
      <c r="A88" s="1" t="s">
        <v>171</v>
      </c>
      <c r="E88" s="27" t="s">
        <v>489</v>
      </c>
    </row>
    <row r="89">
      <c r="A89" s="1" t="s">
        <v>172</v>
      </c>
    </row>
    <row r="90">
      <c r="A90" s="1" t="s">
        <v>173</v>
      </c>
      <c r="E90" s="27" t="s">
        <v>167</v>
      </c>
    </row>
    <row r="91" ht="25.5">
      <c r="A91" s="1" t="s">
        <v>165</v>
      </c>
      <c r="B91" s="1">
        <v>16</v>
      </c>
      <c r="C91" s="26" t="s">
        <v>491</v>
      </c>
      <c r="D91" t="s">
        <v>167</v>
      </c>
      <c r="E91" s="27" t="s">
        <v>492</v>
      </c>
      <c r="F91" s="28" t="s">
        <v>201</v>
      </c>
      <c r="G91" s="29">
        <v>6</v>
      </c>
      <c r="H91" s="28">
        <v>0.00025000000000000001</v>
      </c>
      <c r="I91" s="30">
        <f>ROUND(G91*H91,P4)</f>
        <v>0</v>
      </c>
      <c r="L91" s="31">
        <v>0</v>
      </c>
      <c r="M91" s="24">
        <f>ROUND(G91*L91,P4)</f>
        <v>0</v>
      </c>
      <c r="N91" s="25" t="s">
        <v>185</v>
      </c>
      <c r="O91" s="32">
        <f>M91*AA91</f>
        <v>0</v>
      </c>
      <c r="P91" s="1">
        <v>3</v>
      </c>
      <c r="AA91" s="1">
        <f>IF(P91=1,$O$3,IF(P91=2,$O$4,$O$5))</f>
        <v>0</v>
      </c>
    </row>
    <row r="92" ht="25.5">
      <c r="A92" s="1" t="s">
        <v>171</v>
      </c>
      <c r="E92" s="27" t="s">
        <v>492</v>
      </c>
    </row>
    <row r="93">
      <c r="A93" s="1" t="s">
        <v>172</v>
      </c>
    </row>
    <row r="94">
      <c r="A94" s="1" t="s">
        <v>173</v>
      </c>
      <c r="E94" s="27" t="s">
        <v>167</v>
      </c>
    </row>
    <row r="95">
      <c r="A95" s="1" t="s">
        <v>162</v>
      </c>
      <c r="C95" s="22" t="s">
        <v>493</v>
      </c>
      <c r="E95" s="23" t="s">
        <v>494</v>
      </c>
      <c r="L95" s="24">
        <f>SUMIFS(L96:L103,A96:A103,"P")</f>
        <v>0</v>
      </c>
      <c r="M95" s="24">
        <f>SUMIFS(M96:M103,A96:A103,"P")</f>
        <v>0</v>
      </c>
      <c r="N95" s="25"/>
    </row>
    <row r="96">
      <c r="A96" s="1" t="s">
        <v>165</v>
      </c>
      <c r="B96" s="1">
        <v>7</v>
      </c>
      <c r="C96" s="26" t="s">
        <v>495</v>
      </c>
      <c r="D96" t="s">
        <v>167</v>
      </c>
      <c r="E96" s="27" t="s">
        <v>496</v>
      </c>
      <c r="F96" s="28" t="s">
        <v>201</v>
      </c>
      <c r="G96" s="29">
        <v>17</v>
      </c>
      <c r="H96" s="28">
        <v>0.00031</v>
      </c>
      <c r="I96" s="30">
        <f>ROUND(G96*H96,P4)</f>
        <v>0</v>
      </c>
      <c r="L96" s="31">
        <v>0</v>
      </c>
      <c r="M96" s="24">
        <f>ROUND(G96*L96,P4)</f>
        <v>0</v>
      </c>
      <c r="N96" s="25" t="s">
        <v>185</v>
      </c>
      <c r="O96" s="32">
        <f>M96*AA96</f>
        <v>0</v>
      </c>
      <c r="P96" s="1">
        <v>3</v>
      </c>
      <c r="AA96" s="1">
        <f>IF(P96=1,$O$3,IF(P96=2,$O$4,$O$5))</f>
        <v>0</v>
      </c>
    </row>
    <row r="97">
      <c r="A97" s="1" t="s">
        <v>171</v>
      </c>
      <c r="E97" s="27" t="s">
        <v>496</v>
      </c>
    </row>
    <row r="98">
      <c r="A98" s="1" t="s">
        <v>172</v>
      </c>
    </row>
    <row r="99">
      <c r="A99" s="1" t="s">
        <v>173</v>
      </c>
      <c r="E99" s="27" t="s">
        <v>167</v>
      </c>
    </row>
    <row r="100">
      <c r="A100" s="1" t="s">
        <v>165</v>
      </c>
      <c r="B100" s="1">
        <v>8</v>
      </c>
      <c r="C100" s="26" t="s">
        <v>497</v>
      </c>
      <c r="D100" t="s">
        <v>167</v>
      </c>
      <c r="E100" s="27" t="s">
        <v>498</v>
      </c>
      <c r="F100" s="28" t="s">
        <v>192</v>
      </c>
      <c r="G100" s="29">
        <v>3</v>
      </c>
      <c r="H100" s="28">
        <v>6.9999999999999994E-05</v>
      </c>
      <c r="I100" s="30">
        <f>ROUND(G100*H100,P4)</f>
        <v>0</v>
      </c>
      <c r="L100" s="31">
        <v>0</v>
      </c>
      <c r="M100" s="24">
        <f>ROUND(G100*L100,P4)</f>
        <v>0</v>
      </c>
      <c r="N100" s="25" t="s">
        <v>185</v>
      </c>
      <c r="O100" s="32">
        <f>M100*AA100</f>
        <v>0</v>
      </c>
      <c r="P100" s="1">
        <v>3</v>
      </c>
      <c r="AA100" s="1">
        <f>IF(P100=1,$O$3,IF(P100=2,$O$4,$O$5))</f>
        <v>0</v>
      </c>
    </row>
    <row r="101">
      <c r="A101" s="1" t="s">
        <v>171</v>
      </c>
      <c r="E101" s="27" t="s">
        <v>498</v>
      </c>
    </row>
    <row r="102">
      <c r="A102" s="1" t="s">
        <v>172</v>
      </c>
    </row>
    <row r="103">
      <c r="A103" s="1" t="s">
        <v>173</v>
      </c>
      <c r="E103" s="27" t="s">
        <v>167</v>
      </c>
    </row>
    <row r="104">
      <c r="A104" s="1" t="s">
        <v>162</v>
      </c>
      <c r="C104" s="22" t="s">
        <v>180</v>
      </c>
      <c r="E104" s="23" t="s">
        <v>181</v>
      </c>
      <c r="L104" s="24">
        <f>SUMIFS(L105:L108,A105:A108,"P")</f>
        <v>0</v>
      </c>
      <c r="M104" s="24">
        <f>SUMIFS(M105:M108,A105:A108,"P")</f>
        <v>0</v>
      </c>
      <c r="N104" s="25"/>
    </row>
    <row r="105" ht="25.5">
      <c r="A105" s="1" t="s">
        <v>165</v>
      </c>
      <c r="B105" s="1">
        <v>23</v>
      </c>
      <c r="C105" s="26" t="s">
        <v>182</v>
      </c>
      <c r="D105" t="s">
        <v>167</v>
      </c>
      <c r="E105" s="27" t="s">
        <v>183</v>
      </c>
      <c r="F105" s="28" t="s">
        <v>184</v>
      </c>
      <c r="G105" s="29">
        <v>15</v>
      </c>
      <c r="H105" s="28">
        <v>0</v>
      </c>
      <c r="I105" s="30">
        <f>ROUND(G105*H105,P4)</f>
        <v>0</v>
      </c>
      <c r="L105" s="31">
        <v>0</v>
      </c>
      <c r="M105" s="24">
        <f>ROUND(G105*L105,P4)</f>
        <v>0</v>
      </c>
      <c r="N105" s="25" t="s">
        <v>185</v>
      </c>
      <c r="O105" s="32">
        <f>M105*AA105</f>
        <v>0</v>
      </c>
      <c r="P105" s="1">
        <v>3</v>
      </c>
      <c r="AA105" s="1">
        <f>IF(P105=1,$O$3,IF(P105=2,$O$4,$O$5))</f>
        <v>0</v>
      </c>
    </row>
    <row r="106" ht="25.5">
      <c r="A106" s="1" t="s">
        <v>171</v>
      </c>
      <c r="E106" s="27" t="s">
        <v>183</v>
      </c>
    </row>
    <row r="107">
      <c r="A107" s="1" t="s">
        <v>172</v>
      </c>
    </row>
    <row r="108">
      <c r="A108" s="1" t="s">
        <v>173</v>
      </c>
      <c r="E108" s="27" t="s">
        <v>167</v>
      </c>
    </row>
  </sheetData>
  <sheetProtection sheet="1" objects="1" scenarios="1" spinCount="100000" saltValue="7nK9gYGbn+ZQNo45h6HJA349NvN4WZB8RboOZEcjAqMIphfFHCaKBqbMLxZHBft7itqVBriIGxGjAtgp8Ww75w==" hashValue="umWI0qJ9E1gqHy3dX7f7DUpgpX6jJUowrwg4WB7MvK0ymC4b8GUmpAaO++WCfx1QDzQbebzqmCF3ZFdc2RClPQ=="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140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141</v>
      </c>
      <c r="B3" s="17" t="s">
        <v>142</v>
      </c>
      <c r="C3" s="18" t="s">
        <v>1</v>
      </c>
      <c r="D3" s="1"/>
      <c r="E3" s="17" t="s">
        <v>2</v>
      </c>
      <c r="F3" s="1"/>
      <c r="G3" s="1"/>
      <c r="H3" s="1"/>
      <c r="L3" s="19" t="s">
        <v>12</v>
      </c>
      <c r="M3" s="20">
        <f>Rekapitulace!C10</f>
        <v>0</v>
      </c>
      <c r="N3" s="6" t="s">
        <v>3</v>
      </c>
      <c r="O3">
        <v>0</v>
      </c>
      <c r="P3">
        <v>2</v>
      </c>
    </row>
    <row r="4" ht="34.01575" customHeight="1">
      <c r="A4" s="16" t="s">
        <v>143</v>
      </c>
      <c r="B4" s="17" t="s">
        <v>144</v>
      </c>
      <c r="C4" s="18" t="s">
        <v>12</v>
      </c>
      <c r="D4" s="1"/>
      <c r="E4" s="17" t="s">
        <v>13</v>
      </c>
      <c r="F4" s="1"/>
      <c r="G4" s="1"/>
      <c r="H4" s="1"/>
      <c r="O4">
        <v>0.14999999999999999</v>
      </c>
      <c r="P4">
        <v>2</v>
      </c>
    </row>
    <row r="5">
      <c r="A5" s="9" t="s">
        <v>145</v>
      </c>
      <c r="B5" s="9" t="s">
        <v>146</v>
      </c>
      <c r="C5" s="9" t="s">
        <v>147</v>
      </c>
      <c r="D5" s="9" t="s">
        <v>148</v>
      </c>
      <c r="E5" s="9" t="s">
        <v>149</v>
      </c>
      <c r="F5" s="9" t="s">
        <v>150</v>
      </c>
      <c r="G5" s="9" t="s">
        <v>151</v>
      </c>
      <c r="H5" s="9" t="s">
        <v>152</v>
      </c>
      <c r="I5" s="9" t="s">
        <v>153</v>
      </c>
      <c r="J5" s="21"/>
      <c r="K5" s="21"/>
      <c r="L5" s="9" t="s">
        <v>154</v>
      </c>
      <c r="M5" s="21"/>
      <c r="N5" s="9" t="s">
        <v>155</v>
      </c>
      <c r="O5">
        <v>0.20999999999999999</v>
      </c>
    </row>
    <row r="6">
      <c r="A6" s="9"/>
      <c r="B6" s="9"/>
      <c r="C6" s="9"/>
      <c r="D6" s="9"/>
      <c r="E6" s="9"/>
      <c r="F6" s="9"/>
      <c r="G6" s="9"/>
      <c r="H6" s="9"/>
      <c r="I6" s="9"/>
      <c r="J6" s="9" t="s">
        <v>156</v>
      </c>
      <c r="K6" s="21"/>
      <c r="L6" s="21"/>
      <c r="M6" s="21"/>
      <c r="N6" s="9"/>
    </row>
    <row r="7" ht="25.5">
      <c r="A7" s="9"/>
      <c r="B7" s="9"/>
      <c r="C7" s="9"/>
      <c r="D7" s="9"/>
      <c r="E7" s="9"/>
      <c r="F7" s="9"/>
      <c r="G7" s="9"/>
      <c r="H7" s="9"/>
      <c r="I7" s="9"/>
      <c r="J7" s="9" t="s">
        <v>157</v>
      </c>
      <c r="K7" s="9" t="s">
        <v>158</v>
      </c>
      <c r="L7" s="9" t="s">
        <v>157</v>
      </c>
      <c r="M7" s="9" t="s">
        <v>158</v>
      </c>
      <c r="N7" s="9"/>
      <c r="S7" s="1" t="s">
        <v>159</v>
      </c>
      <c r="T7">
        <f>COUNTIFS(L8:L91,"=0",A8:A91,"P")+COUNTIFS(L8:L91,"",A8:A91,"P")+SUM(Q8:Q91)</f>
        <v>0</v>
      </c>
    </row>
    <row r="8">
      <c r="A8" s="1" t="s">
        <v>160</v>
      </c>
      <c r="C8" s="22" t="s">
        <v>532</v>
      </c>
      <c r="E8" s="23" t="s">
        <v>29</v>
      </c>
      <c r="L8" s="24">
        <f>L9+L38+L51+L64+L69+L82</f>
        <v>0</v>
      </c>
      <c r="M8" s="24">
        <f>M9+M38+M51+M64+M69+M82</f>
        <v>0</v>
      </c>
      <c r="N8" s="25"/>
    </row>
    <row r="9">
      <c r="A9" s="1" t="s">
        <v>162</v>
      </c>
      <c r="C9" s="22" t="s">
        <v>394</v>
      </c>
      <c r="E9" s="23" t="s">
        <v>533</v>
      </c>
      <c r="L9" s="24">
        <f>SUMIFS(L10:L37,A10:A37,"P")</f>
        <v>0</v>
      </c>
      <c r="M9" s="24">
        <f>SUMIFS(M10:M37,A10:A37,"P")</f>
        <v>0</v>
      </c>
      <c r="N9" s="25"/>
    </row>
    <row r="10">
      <c r="A10" s="1" t="s">
        <v>165</v>
      </c>
      <c r="B10" s="1">
        <v>1</v>
      </c>
      <c r="C10" s="26" t="s">
        <v>534</v>
      </c>
      <c r="D10" t="s">
        <v>167</v>
      </c>
      <c r="E10" s="27" t="s">
        <v>535</v>
      </c>
      <c r="F10" s="28" t="s">
        <v>184</v>
      </c>
      <c r="G10" s="29">
        <v>8</v>
      </c>
      <c r="H10" s="28">
        <v>0</v>
      </c>
      <c r="I10" s="30">
        <f>ROUND(G10*H10,P4)</f>
        <v>0</v>
      </c>
      <c r="L10" s="31">
        <v>0</v>
      </c>
      <c r="M10" s="24">
        <f>ROUND(G10*L10,P4)</f>
        <v>0</v>
      </c>
      <c r="N10" s="25" t="s">
        <v>185</v>
      </c>
      <c r="O10" s="32">
        <f>M10*AA10</f>
        <v>0</v>
      </c>
      <c r="P10" s="1">
        <v>3</v>
      </c>
      <c r="AA10" s="1">
        <f>IF(P10=1,$O$3,IF(P10=2,$O$4,$O$5))</f>
        <v>0</v>
      </c>
    </row>
    <row r="11">
      <c r="A11" s="1" t="s">
        <v>171</v>
      </c>
      <c r="E11" s="27" t="s">
        <v>535</v>
      </c>
    </row>
    <row r="12">
      <c r="A12" s="1" t="s">
        <v>172</v>
      </c>
    </row>
    <row r="13">
      <c r="A13" s="1" t="s">
        <v>173</v>
      </c>
      <c r="E13" s="27" t="s">
        <v>167</v>
      </c>
    </row>
    <row r="14">
      <c r="A14" s="1" t="s">
        <v>165</v>
      </c>
      <c r="B14" s="1">
        <v>2</v>
      </c>
      <c r="C14" s="26" t="s">
        <v>536</v>
      </c>
      <c r="D14" t="s">
        <v>394</v>
      </c>
      <c r="E14" s="27" t="s">
        <v>537</v>
      </c>
      <c r="F14" s="28" t="s">
        <v>184</v>
      </c>
      <c r="G14" s="29">
        <v>1</v>
      </c>
      <c r="H14" s="28">
        <v>0</v>
      </c>
      <c r="I14" s="30">
        <f>ROUND(G14*H14,P4)</f>
        <v>0</v>
      </c>
      <c r="L14" s="31">
        <v>0</v>
      </c>
      <c r="M14" s="24">
        <f>ROUND(G14*L14,P4)</f>
        <v>0</v>
      </c>
      <c r="N14" s="25" t="s">
        <v>185</v>
      </c>
      <c r="O14" s="32">
        <f>M14*AA14</f>
        <v>0</v>
      </c>
      <c r="P14" s="1">
        <v>3</v>
      </c>
      <c r="AA14" s="1">
        <f>IF(P14=1,$O$3,IF(P14=2,$O$4,$O$5))</f>
        <v>0</v>
      </c>
    </row>
    <row r="15">
      <c r="A15" s="1" t="s">
        <v>171</v>
      </c>
      <c r="E15" s="27" t="s">
        <v>537</v>
      </c>
    </row>
    <row r="16">
      <c r="A16" s="1" t="s">
        <v>172</v>
      </c>
      <c r="E16" s="33" t="s">
        <v>538</v>
      </c>
    </row>
    <row r="17">
      <c r="A17" s="1" t="s">
        <v>173</v>
      </c>
      <c r="E17" s="27" t="s">
        <v>167</v>
      </c>
    </row>
    <row r="18">
      <c r="A18" s="1" t="s">
        <v>165</v>
      </c>
      <c r="B18" s="1">
        <v>3</v>
      </c>
      <c r="C18" s="26" t="s">
        <v>334</v>
      </c>
      <c r="D18" t="s">
        <v>433</v>
      </c>
      <c r="E18" s="27" t="s">
        <v>335</v>
      </c>
      <c r="F18" s="28" t="s">
        <v>184</v>
      </c>
      <c r="G18" s="29">
        <v>8</v>
      </c>
      <c r="H18" s="28">
        <v>0</v>
      </c>
      <c r="I18" s="30">
        <f>ROUND(G18*H18,P4)</f>
        <v>0</v>
      </c>
      <c r="L18" s="31">
        <v>0</v>
      </c>
      <c r="M18" s="24">
        <f>ROUND(G18*L18,P4)</f>
        <v>0</v>
      </c>
      <c r="N18" s="25" t="s">
        <v>185</v>
      </c>
      <c r="O18" s="32">
        <f>M18*AA18</f>
        <v>0</v>
      </c>
      <c r="P18" s="1">
        <v>3</v>
      </c>
      <c r="AA18" s="1">
        <f>IF(P18=1,$O$3,IF(P18=2,$O$4,$O$5))</f>
        <v>0</v>
      </c>
    </row>
    <row r="19">
      <c r="A19" s="1" t="s">
        <v>171</v>
      </c>
      <c r="E19" s="27" t="s">
        <v>335</v>
      </c>
    </row>
    <row r="20">
      <c r="A20" s="1" t="s">
        <v>172</v>
      </c>
      <c r="E20" s="33" t="s">
        <v>539</v>
      </c>
    </row>
    <row r="21">
      <c r="A21" s="1" t="s">
        <v>173</v>
      </c>
      <c r="E21" s="27" t="s">
        <v>167</v>
      </c>
    </row>
    <row r="22">
      <c r="A22" s="1" t="s">
        <v>165</v>
      </c>
      <c r="B22" s="1">
        <v>4</v>
      </c>
      <c r="C22" s="26" t="s">
        <v>540</v>
      </c>
      <c r="D22" t="s">
        <v>167</v>
      </c>
      <c r="E22" s="27" t="s">
        <v>541</v>
      </c>
      <c r="F22" s="28" t="s">
        <v>184</v>
      </c>
      <c r="G22" s="29">
        <v>8</v>
      </c>
      <c r="H22" s="28">
        <v>0</v>
      </c>
      <c r="I22" s="30">
        <f>ROUND(G22*H22,P4)</f>
        <v>0</v>
      </c>
      <c r="L22" s="31">
        <v>0</v>
      </c>
      <c r="M22" s="24">
        <f>ROUND(G22*L22,P4)</f>
        <v>0</v>
      </c>
      <c r="N22" s="25" t="s">
        <v>185</v>
      </c>
      <c r="O22" s="32">
        <f>M22*AA22</f>
        <v>0</v>
      </c>
      <c r="P22" s="1">
        <v>3</v>
      </c>
      <c r="AA22" s="1">
        <f>IF(P22=1,$O$3,IF(P22=2,$O$4,$O$5))</f>
        <v>0</v>
      </c>
    </row>
    <row r="23">
      <c r="A23" s="1" t="s">
        <v>171</v>
      </c>
      <c r="E23" s="27" t="s">
        <v>541</v>
      </c>
    </row>
    <row r="24">
      <c r="A24" s="1" t="s">
        <v>172</v>
      </c>
      <c r="E24" s="33" t="s">
        <v>542</v>
      </c>
    </row>
    <row r="25">
      <c r="A25" s="1" t="s">
        <v>173</v>
      </c>
      <c r="E25" s="27" t="s">
        <v>167</v>
      </c>
    </row>
    <row r="26">
      <c r="A26" s="1" t="s">
        <v>165</v>
      </c>
      <c r="B26" s="1">
        <v>5</v>
      </c>
      <c r="C26" s="26" t="s">
        <v>543</v>
      </c>
      <c r="D26" t="s">
        <v>167</v>
      </c>
      <c r="E26" s="27" t="s">
        <v>544</v>
      </c>
      <c r="F26" s="28" t="s">
        <v>184</v>
      </c>
      <c r="G26" s="29">
        <v>8</v>
      </c>
      <c r="H26" s="28">
        <v>0</v>
      </c>
      <c r="I26" s="30">
        <f>ROUND(G26*H26,P4)</f>
        <v>0</v>
      </c>
      <c r="L26" s="31">
        <v>0</v>
      </c>
      <c r="M26" s="24">
        <f>ROUND(G26*L26,P4)</f>
        <v>0</v>
      </c>
      <c r="N26" s="25" t="s">
        <v>170</v>
      </c>
      <c r="O26" s="32">
        <f>M26*AA26</f>
        <v>0</v>
      </c>
      <c r="P26" s="1">
        <v>3</v>
      </c>
      <c r="AA26" s="1">
        <f>IF(P26=1,$O$3,IF(P26=2,$O$4,$O$5))</f>
        <v>0</v>
      </c>
    </row>
    <row r="27">
      <c r="A27" s="1" t="s">
        <v>171</v>
      </c>
      <c r="E27" s="27" t="s">
        <v>544</v>
      </c>
    </row>
    <row r="28">
      <c r="A28" s="1" t="s">
        <v>172</v>
      </c>
      <c r="E28" s="33" t="s">
        <v>542</v>
      </c>
    </row>
    <row r="29">
      <c r="A29" s="1" t="s">
        <v>173</v>
      </c>
      <c r="E29" s="27" t="s">
        <v>167</v>
      </c>
    </row>
    <row r="30" ht="25.5">
      <c r="A30" s="1" t="s">
        <v>165</v>
      </c>
      <c r="B30" s="1">
        <v>6</v>
      </c>
      <c r="C30" s="26" t="s">
        <v>545</v>
      </c>
      <c r="D30" t="s">
        <v>167</v>
      </c>
      <c r="E30" s="27" t="s">
        <v>546</v>
      </c>
      <c r="F30" s="28" t="s">
        <v>184</v>
      </c>
      <c r="G30" s="29">
        <v>8</v>
      </c>
      <c r="H30" s="28">
        <v>0</v>
      </c>
      <c r="I30" s="30">
        <f>ROUND(G30*H30,P4)</f>
        <v>0</v>
      </c>
      <c r="L30" s="31">
        <v>0</v>
      </c>
      <c r="M30" s="24">
        <f>ROUND(G30*L30,P4)</f>
        <v>0</v>
      </c>
      <c r="N30" s="25" t="s">
        <v>185</v>
      </c>
      <c r="O30" s="32">
        <f>M30*AA30</f>
        <v>0</v>
      </c>
      <c r="P30" s="1">
        <v>3</v>
      </c>
      <c r="AA30" s="1">
        <f>IF(P30=1,$O$3,IF(P30=2,$O$4,$O$5))</f>
        <v>0</v>
      </c>
    </row>
    <row r="31" ht="25.5">
      <c r="A31" s="1" t="s">
        <v>171</v>
      </c>
      <c r="E31" s="27" t="s">
        <v>546</v>
      </c>
    </row>
    <row r="32">
      <c r="A32" s="1" t="s">
        <v>172</v>
      </c>
      <c r="E32" s="33" t="s">
        <v>542</v>
      </c>
    </row>
    <row r="33">
      <c r="A33" s="1" t="s">
        <v>173</v>
      </c>
      <c r="E33" s="27" t="s">
        <v>167</v>
      </c>
    </row>
    <row r="34" ht="25.5">
      <c r="A34" s="1" t="s">
        <v>165</v>
      </c>
      <c r="B34" s="1">
        <v>7</v>
      </c>
      <c r="C34" s="26" t="s">
        <v>547</v>
      </c>
      <c r="D34" t="s">
        <v>167</v>
      </c>
      <c r="E34" s="27" t="s">
        <v>548</v>
      </c>
      <c r="F34" s="28" t="s">
        <v>184</v>
      </c>
      <c r="G34" s="29">
        <v>58</v>
      </c>
      <c r="H34" s="28">
        <v>0</v>
      </c>
      <c r="I34" s="30">
        <f>ROUND(G34*H34,P4)</f>
        <v>0</v>
      </c>
      <c r="L34" s="31">
        <v>0</v>
      </c>
      <c r="M34" s="24">
        <f>ROUND(G34*L34,P4)</f>
        <v>0</v>
      </c>
      <c r="N34" s="25" t="s">
        <v>185</v>
      </c>
      <c r="O34" s="32">
        <f>M34*AA34</f>
        <v>0</v>
      </c>
      <c r="P34" s="1">
        <v>3</v>
      </c>
      <c r="AA34" s="1">
        <f>IF(P34=1,$O$3,IF(P34=2,$O$4,$O$5))</f>
        <v>0</v>
      </c>
    </row>
    <row r="35" ht="25.5">
      <c r="A35" s="1" t="s">
        <v>171</v>
      </c>
      <c r="E35" s="27" t="s">
        <v>548</v>
      </c>
    </row>
    <row r="36" ht="89.25">
      <c r="A36" s="1" t="s">
        <v>172</v>
      </c>
      <c r="E36" s="33" t="s">
        <v>549</v>
      </c>
    </row>
    <row r="37">
      <c r="A37" s="1" t="s">
        <v>173</v>
      </c>
      <c r="E37" s="27" t="s">
        <v>167</v>
      </c>
    </row>
    <row r="38">
      <c r="A38" s="1" t="s">
        <v>162</v>
      </c>
      <c r="C38" s="22" t="s">
        <v>395</v>
      </c>
      <c r="E38" s="23" t="s">
        <v>550</v>
      </c>
      <c r="L38" s="24">
        <f>SUMIFS(L39:L50,A39:A50,"P")</f>
        <v>0</v>
      </c>
      <c r="M38" s="24">
        <f>SUMIFS(M39:M50,A39:A50,"P")</f>
        <v>0</v>
      </c>
      <c r="N38" s="25"/>
    </row>
    <row r="39">
      <c r="A39" s="1" t="s">
        <v>165</v>
      </c>
      <c r="B39" s="1">
        <v>8</v>
      </c>
      <c r="C39" s="26" t="s">
        <v>536</v>
      </c>
      <c r="D39" t="s">
        <v>395</v>
      </c>
      <c r="E39" s="27" t="s">
        <v>537</v>
      </c>
      <c r="F39" s="28" t="s">
        <v>184</v>
      </c>
      <c r="G39" s="29">
        <v>1</v>
      </c>
      <c r="H39" s="28">
        <v>0</v>
      </c>
      <c r="I39" s="30">
        <f>ROUND(G39*H39,P4)</f>
        <v>0</v>
      </c>
      <c r="L39" s="31">
        <v>0</v>
      </c>
      <c r="M39" s="24">
        <f>ROUND(G39*L39,P4)</f>
        <v>0</v>
      </c>
      <c r="N39" s="25" t="s">
        <v>185</v>
      </c>
      <c r="O39" s="32">
        <f>M39*AA39</f>
        <v>0</v>
      </c>
      <c r="P39" s="1">
        <v>3</v>
      </c>
      <c r="AA39" s="1">
        <f>IF(P39=1,$O$3,IF(P39=2,$O$4,$O$5))</f>
        <v>0</v>
      </c>
    </row>
    <row r="40">
      <c r="A40" s="1" t="s">
        <v>171</v>
      </c>
      <c r="E40" s="27" t="s">
        <v>537</v>
      </c>
    </row>
    <row r="41">
      <c r="A41" s="1" t="s">
        <v>172</v>
      </c>
      <c r="E41" s="33" t="s">
        <v>551</v>
      </c>
    </row>
    <row r="42">
      <c r="A42" s="1" t="s">
        <v>173</v>
      </c>
      <c r="E42" s="27" t="s">
        <v>167</v>
      </c>
    </row>
    <row r="43">
      <c r="A43" s="1" t="s">
        <v>165</v>
      </c>
      <c r="B43" s="1">
        <v>9</v>
      </c>
      <c r="C43" s="26" t="s">
        <v>334</v>
      </c>
      <c r="D43" t="s">
        <v>394</v>
      </c>
      <c r="E43" s="27" t="s">
        <v>335</v>
      </c>
      <c r="F43" s="28" t="s">
        <v>184</v>
      </c>
      <c r="G43" s="29">
        <v>1</v>
      </c>
      <c r="H43" s="28">
        <v>0</v>
      </c>
      <c r="I43" s="30">
        <f>ROUND(G43*H43,P4)</f>
        <v>0</v>
      </c>
      <c r="L43" s="31">
        <v>0</v>
      </c>
      <c r="M43" s="24">
        <f>ROUND(G43*L43,P4)</f>
        <v>0</v>
      </c>
      <c r="N43" s="25" t="s">
        <v>185</v>
      </c>
      <c r="O43" s="32">
        <f>M43*AA43</f>
        <v>0</v>
      </c>
      <c r="P43" s="1">
        <v>3</v>
      </c>
      <c r="AA43" s="1">
        <f>IF(P43=1,$O$3,IF(P43=2,$O$4,$O$5))</f>
        <v>0</v>
      </c>
    </row>
    <row r="44">
      <c r="A44" s="1" t="s">
        <v>171</v>
      </c>
      <c r="E44" s="27" t="s">
        <v>335</v>
      </c>
    </row>
    <row r="45">
      <c r="A45" s="1" t="s">
        <v>172</v>
      </c>
      <c r="E45" s="33" t="s">
        <v>552</v>
      </c>
    </row>
    <row r="46">
      <c r="A46" s="1" t="s">
        <v>173</v>
      </c>
      <c r="E46" s="27" t="s">
        <v>167</v>
      </c>
    </row>
    <row r="47" ht="25.5">
      <c r="A47" s="1" t="s">
        <v>165</v>
      </c>
      <c r="B47" s="1">
        <v>10</v>
      </c>
      <c r="C47" s="26" t="s">
        <v>553</v>
      </c>
      <c r="D47" t="s">
        <v>433</v>
      </c>
      <c r="E47" s="27" t="s">
        <v>554</v>
      </c>
      <c r="F47" s="28" t="s">
        <v>184</v>
      </c>
      <c r="G47" s="29">
        <v>19</v>
      </c>
      <c r="H47" s="28">
        <v>0</v>
      </c>
      <c r="I47" s="30">
        <f>ROUND(G47*H47,P4)</f>
        <v>0</v>
      </c>
      <c r="L47" s="31">
        <v>0</v>
      </c>
      <c r="M47" s="24">
        <f>ROUND(G47*L47,P4)</f>
        <v>0</v>
      </c>
      <c r="N47" s="25" t="s">
        <v>185</v>
      </c>
      <c r="O47" s="32">
        <f>M47*AA47</f>
        <v>0</v>
      </c>
      <c r="P47" s="1">
        <v>3</v>
      </c>
      <c r="AA47" s="1">
        <f>IF(P47=1,$O$3,IF(P47=2,$O$4,$O$5))</f>
        <v>0</v>
      </c>
    </row>
    <row r="48" ht="25.5">
      <c r="A48" s="1" t="s">
        <v>171</v>
      </c>
      <c r="E48" s="27" t="s">
        <v>554</v>
      </c>
    </row>
    <row r="49" ht="63.75">
      <c r="A49" s="1" t="s">
        <v>172</v>
      </c>
      <c r="E49" s="33" t="s">
        <v>555</v>
      </c>
    </row>
    <row r="50">
      <c r="A50" s="1" t="s">
        <v>173</v>
      </c>
      <c r="E50" s="27" t="s">
        <v>167</v>
      </c>
    </row>
    <row r="51">
      <c r="A51" s="1" t="s">
        <v>162</v>
      </c>
      <c r="C51" s="22" t="s">
        <v>556</v>
      </c>
      <c r="E51" s="23" t="s">
        <v>557</v>
      </c>
      <c r="L51" s="24">
        <f>SUMIFS(L52:L63,A52:A63,"P")</f>
        <v>0</v>
      </c>
      <c r="M51" s="24">
        <f>SUMIFS(M52:M63,A52:A63,"P")</f>
        <v>0</v>
      </c>
      <c r="N51" s="25"/>
    </row>
    <row r="52">
      <c r="A52" s="1" t="s">
        <v>165</v>
      </c>
      <c r="B52" s="1">
        <v>11</v>
      </c>
      <c r="C52" s="26" t="s">
        <v>536</v>
      </c>
      <c r="D52" t="s">
        <v>167</v>
      </c>
      <c r="E52" s="27" t="s">
        <v>537</v>
      </c>
      <c r="F52" s="28" t="s">
        <v>184</v>
      </c>
      <c r="G52" s="29">
        <v>1</v>
      </c>
      <c r="H52" s="28">
        <v>0</v>
      </c>
      <c r="I52" s="30">
        <f>ROUND(G52*H52,P4)</f>
        <v>0</v>
      </c>
      <c r="L52" s="31">
        <v>0</v>
      </c>
      <c r="M52" s="24">
        <f>ROUND(G52*L52,P4)</f>
        <v>0</v>
      </c>
      <c r="N52" s="25" t="s">
        <v>185</v>
      </c>
      <c r="O52" s="32">
        <f>M52*AA52</f>
        <v>0</v>
      </c>
      <c r="P52" s="1">
        <v>3</v>
      </c>
      <c r="AA52" s="1">
        <f>IF(P52=1,$O$3,IF(P52=2,$O$4,$O$5))</f>
        <v>0</v>
      </c>
    </row>
    <row r="53">
      <c r="A53" s="1" t="s">
        <v>171</v>
      </c>
      <c r="E53" s="27" t="s">
        <v>537</v>
      </c>
    </row>
    <row r="54">
      <c r="A54" s="1" t="s">
        <v>172</v>
      </c>
      <c r="E54" s="33" t="s">
        <v>558</v>
      </c>
    </row>
    <row r="55">
      <c r="A55" s="1" t="s">
        <v>173</v>
      </c>
      <c r="E55" s="27" t="s">
        <v>167</v>
      </c>
    </row>
    <row r="56">
      <c r="A56" s="1" t="s">
        <v>165</v>
      </c>
      <c r="B56" s="1">
        <v>12</v>
      </c>
      <c r="C56" s="26" t="s">
        <v>334</v>
      </c>
      <c r="D56" t="s">
        <v>556</v>
      </c>
      <c r="E56" s="27" t="s">
        <v>335</v>
      </c>
      <c r="F56" s="28" t="s">
        <v>184</v>
      </c>
      <c r="G56" s="29">
        <v>1</v>
      </c>
      <c r="H56" s="28">
        <v>0</v>
      </c>
      <c r="I56" s="30">
        <f>ROUND(G56*H56,P4)</f>
        <v>0</v>
      </c>
      <c r="L56" s="31">
        <v>0</v>
      </c>
      <c r="M56" s="24">
        <f>ROUND(G56*L56,P4)</f>
        <v>0</v>
      </c>
      <c r="N56" s="25" t="s">
        <v>185</v>
      </c>
      <c r="O56" s="32">
        <f>M56*AA56</f>
        <v>0</v>
      </c>
      <c r="P56" s="1">
        <v>3</v>
      </c>
      <c r="AA56" s="1">
        <f>IF(P56=1,$O$3,IF(P56=2,$O$4,$O$5))</f>
        <v>0</v>
      </c>
    </row>
    <row r="57">
      <c r="A57" s="1" t="s">
        <v>171</v>
      </c>
      <c r="E57" s="27" t="s">
        <v>335</v>
      </c>
    </row>
    <row r="58">
      <c r="A58" s="1" t="s">
        <v>172</v>
      </c>
      <c r="E58" s="33" t="s">
        <v>559</v>
      </c>
    </row>
    <row r="59">
      <c r="A59" s="1" t="s">
        <v>173</v>
      </c>
      <c r="E59" s="27" t="s">
        <v>167</v>
      </c>
    </row>
    <row r="60" ht="25.5">
      <c r="A60" s="1" t="s">
        <v>165</v>
      </c>
      <c r="B60" s="1">
        <v>13</v>
      </c>
      <c r="C60" s="26" t="s">
        <v>553</v>
      </c>
      <c r="D60" t="s">
        <v>394</v>
      </c>
      <c r="E60" s="27" t="s">
        <v>554</v>
      </c>
      <c r="F60" s="28" t="s">
        <v>184</v>
      </c>
      <c r="G60" s="29">
        <v>14</v>
      </c>
      <c r="H60" s="28">
        <v>0</v>
      </c>
      <c r="I60" s="30">
        <f>ROUND(G60*H60,P4)</f>
        <v>0</v>
      </c>
      <c r="L60" s="31">
        <v>0</v>
      </c>
      <c r="M60" s="24">
        <f>ROUND(G60*L60,P4)</f>
        <v>0</v>
      </c>
      <c r="N60" s="25" t="s">
        <v>185</v>
      </c>
      <c r="O60" s="32">
        <f>M60*AA60</f>
        <v>0</v>
      </c>
      <c r="P60" s="1">
        <v>3</v>
      </c>
      <c r="AA60" s="1">
        <f>IF(P60=1,$O$3,IF(P60=2,$O$4,$O$5))</f>
        <v>0</v>
      </c>
    </row>
    <row r="61" ht="25.5">
      <c r="A61" s="1" t="s">
        <v>171</v>
      </c>
      <c r="E61" s="27" t="s">
        <v>554</v>
      </c>
    </row>
    <row r="62" ht="51">
      <c r="A62" s="1" t="s">
        <v>172</v>
      </c>
      <c r="E62" s="33" t="s">
        <v>560</v>
      </c>
    </row>
    <row r="63">
      <c r="A63" s="1" t="s">
        <v>173</v>
      </c>
      <c r="E63" s="27" t="s">
        <v>167</v>
      </c>
    </row>
    <row r="64">
      <c r="A64" s="1" t="s">
        <v>162</v>
      </c>
      <c r="C64" s="22" t="s">
        <v>433</v>
      </c>
      <c r="E64" s="23" t="s">
        <v>561</v>
      </c>
      <c r="L64" s="24">
        <f>SUMIFS(L65:L68,A65:A68,"P")</f>
        <v>0</v>
      </c>
      <c r="M64" s="24">
        <f>SUMIFS(M65:M68,A65:A68,"P")</f>
        <v>0</v>
      </c>
      <c r="N64" s="25"/>
    </row>
    <row r="65" ht="25.5">
      <c r="A65" s="1" t="s">
        <v>165</v>
      </c>
      <c r="B65" s="1">
        <v>14</v>
      </c>
      <c r="C65" s="26" t="s">
        <v>553</v>
      </c>
      <c r="D65" t="s">
        <v>556</v>
      </c>
      <c r="E65" s="27" t="s">
        <v>554</v>
      </c>
      <c r="F65" s="28" t="s">
        <v>184</v>
      </c>
      <c r="G65" s="29">
        <v>5</v>
      </c>
      <c r="H65" s="28">
        <v>0</v>
      </c>
      <c r="I65" s="30">
        <f>ROUND(G65*H65,P4)</f>
        <v>0</v>
      </c>
      <c r="L65" s="31">
        <v>0</v>
      </c>
      <c r="M65" s="24">
        <f>ROUND(G65*L65,P4)</f>
        <v>0</v>
      </c>
      <c r="N65" s="25" t="s">
        <v>185</v>
      </c>
      <c r="O65" s="32">
        <f>M65*AA65</f>
        <v>0</v>
      </c>
      <c r="P65" s="1">
        <v>3</v>
      </c>
      <c r="AA65" s="1">
        <f>IF(P65=1,$O$3,IF(P65=2,$O$4,$O$5))</f>
        <v>0</v>
      </c>
    </row>
    <row r="66" ht="25.5">
      <c r="A66" s="1" t="s">
        <v>171</v>
      </c>
      <c r="E66" s="27" t="s">
        <v>554</v>
      </c>
    </row>
    <row r="67" ht="38.25">
      <c r="A67" s="1" t="s">
        <v>172</v>
      </c>
      <c r="E67" s="33" t="s">
        <v>562</v>
      </c>
    </row>
    <row r="68">
      <c r="A68" s="1" t="s">
        <v>173</v>
      </c>
      <c r="E68" s="27" t="s">
        <v>167</v>
      </c>
    </row>
    <row r="69">
      <c r="A69" s="1" t="s">
        <v>162</v>
      </c>
      <c r="C69" s="22" t="s">
        <v>443</v>
      </c>
      <c r="E69" s="23" t="s">
        <v>563</v>
      </c>
      <c r="L69" s="24">
        <f>SUMIFS(L70:L81,A70:A81,"P")</f>
        <v>0</v>
      </c>
      <c r="M69" s="24">
        <f>SUMIFS(M70:M81,A70:A81,"P")</f>
        <v>0</v>
      </c>
      <c r="N69" s="25"/>
    </row>
    <row r="70">
      <c r="A70" s="1" t="s">
        <v>165</v>
      </c>
      <c r="B70" s="1">
        <v>15</v>
      </c>
      <c r="C70" s="26" t="s">
        <v>334</v>
      </c>
      <c r="D70" t="s">
        <v>167</v>
      </c>
      <c r="E70" s="27" t="s">
        <v>335</v>
      </c>
      <c r="F70" s="28" t="s">
        <v>184</v>
      </c>
      <c r="G70" s="29">
        <v>1</v>
      </c>
      <c r="H70" s="28">
        <v>0</v>
      </c>
      <c r="I70" s="30">
        <f>ROUND(G70*H70,P4)</f>
        <v>0</v>
      </c>
      <c r="L70" s="31">
        <v>0</v>
      </c>
      <c r="M70" s="24">
        <f>ROUND(G70*L70,P4)</f>
        <v>0</v>
      </c>
      <c r="N70" s="25" t="s">
        <v>185</v>
      </c>
      <c r="O70" s="32">
        <f>M70*AA70</f>
        <v>0</v>
      </c>
      <c r="P70" s="1">
        <v>3</v>
      </c>
      <c r="AA70" s="1">
        <f>IF(P70=1,$O$3,IF(P70=2,$O$4,$O$5))</f>
        <v>0</v>
      </c>
    </row>
    <row r="71">
      <c r="A71" s="1" t="s">
        <v>171</v>
      </c>
      <c r="E71" s="27" t="s">
        <v>335</v>
      </c>
    </row>
    <row r="72">
      <c r="A72" s="1" t="s">
        <v>172</v>
      </c>
      <c r="E72" s="33" t="s">
        <v>564</v>
      </c>
    </row>
    <row r="73">
      <c r="A73" s="1" t="s">
        <v>173</v>
      </c>
      <c r="E73" s="27" t="s">
        <v>167</v>
      </c>
    </row>
    <row r="74" ht="25.5">
      <c r="A74" s="1" t="s">
        <v>165</v>
      </c>
      <c r="B74" s="1">
        <v>16</v>
      </c>
      <c r="C74" s="26" t="s">
        <v>553</v>
      </c>
      <c r="D74" t="s">
        <v>167</v>
      </c>
      <c r="E74" s="27" t="s">
        <v>554</v>
      </c>
      <c r="F74" s="28" t="s">
        <v>184</v>
      </c>
      <c r="G74" s="29">
        <v>81.5</v>
      </c>
      <c r="H74" s="28">
        <v>0</v>
      </c>
      <c r="I74" s="30">
        <f>ROUND(G74*H74,P4)</f>
        <v>0</v>
      </c>
      <c r="L74" s="31">
        <v>0</v>
      </c>
      <c r="M74" s="24">
        <f>ROUND(G74*L74,P4)</f>
        <v>0</v>
      </c>
      <c r="N74" s="25" t="s">
        <v>185</v>
      </c>
      <c r="O74" s="32">
        <f>M74*AA74</f>
        <v>0</v>
      </c>
      <c r="P74" s="1">
        <v>3</v>
      </c>
      <c r="AA74" s="1">
        <f>IF(P74=1,$O$3,IF(P74=2,$O$4,$O$5))</f>
        <v>0</v>
      </c>
    </row>
    <row r="75" ht="25.5">
      <c r="A75" s="1" t="s">
        <v>171</v>
      </c>
      <c r="E75" s="27" t="s">
        <v>554</v>
      </c>
    </row>
    <row r="76" ht="127.5">
      <c r="A76" s="1" t="s">
        <v>172</v>
      </c>
      <c r="E76" s="33" t="s">
        <v>565</v>
      </c>
    </row>
    <row r="77">
      <c r="A77" s="1" t="s">
        <v>173</v>
      </c>
      <c r="E77" s="27" t="s">
        <v>167</v>
      </c>
    </row>
    <row r="78" ht="25.5">
      <c r="A78" s="1" t="s">
        <v>165</v>
      </c>
      <c r="B78" s="1">
        <v>17</v>
      </c>
      <c r="C78" s="26" t="s">
        <v>547</v>
      </c>
      <c r="D78" t="s">
        <v>394</v>
      </c>
      <c r="E78" s="27" t="s">
        <v>548</v>
      </c>
      <c r="F78" s="28" t="s">
        <v>184</v>
      </c>
      <c r="G78" s="29">
        <v>10</v>
      </c>
      <c r="H78" s="28">
        <v>0</v>
      </c>
      <c r="I78" s="30">
        <f>ROUND(G78*H78,P4)</f>
        <v>0</v>
      </c>
      <c r="L78" s="31">
        <v>0</v>
      </c>
      <c r="M78" s="24">
        <f>ROUND(G78*L78,P4)</f>
        <v>0</v>
      </c>
      <c r="N78" s="25" t="s">
        <v>185</v>
      </c>
      <c r="O78" s="32">
        <f>M78*AA78</f>
        <v>0</v>
      </c>
      <c r="P78" s="1">
        <v>3</v>
      </c>
      <c r="AA78" s="1">
        <f>IF(P78=1,$O$3,IF(P78=2,$O$4,$O$5))</f>
        <v>0</v>
      </c>
    </row>
    <row r="79" ht="25.5">
      <c r="A79" s="1" t="s">
        <v>171</v>
      </c>
      <c r="E79" s="27" t="s">
        <v>548</v>
      </c>
    </row>
    <row r="80" ht="25.5">
      <c r="A80" s="1" t="s">
        <v>172</v>
      </c>
      <c r="E80" s="33" t="s">
        <v>566</v>
      </c>
    </row>
    <row r="81">
      <c r="A81" s="1" t="s">
        <v>173</v>
      </c>
      <c r="E81" s="27" t="s">
        <v>167</v>
      </c>
    </row>
    <row r="82">
      <c r="A82" s="1" t="s">
        <v>162</v>
      </c>
      <c r="C82" s="22" t="s">
        <v>567</v>
      </c>
      <c r="E82" s="23" t="s">
        <v>568</v>
      </c>
      <c r="L82" s="24">
        <f>SUMIFS(L83:L90,A83:A90,"P")</f>
        <v>0</v>
      </c>
      <c r="M82" s="24">
        <f>SUMIFS(M83:M90,A83:A90,"P")</f>
        <v>0</v>
      </c>
      <c r="N82" s="25"/>
    </row>
    <row r="83">
      <c r="A83" s="1" t="s">
        <v>165</v>
      </c>
      <c r="B83" s="1">
        <v>18</v>
      </c>
      <c r="C83" s="26" t="s">
        <v>334</v>
      </c>
      <c r="D83" t="s">
        <v>395</v>
      </c>
      <c r="E83" s="27" t="s">
        <v>335</v>
      </c>
      <c r="F83" s="28" t="s">
        <v>184</v>
      </c>
      <c r="G83" s="29">
        <v>1</v>
      </c>
      <c r="H83" s="28">
        <v>0</v>
      </c>
      <c r="I83" s="30">
        <f>ROUND(G83*H83,P4)</f>
        <v>0</v>
      </c>
      <c r="L83" s="31">
        <v>0</v>
      </c>
      <c r="M83" s="24">
        <f>ROUND(G83*L83,P4)</f>
        <v>0</v>
      </c>
      <c r="N83" s="25" t="s">
        <v>185</v>
      </c>
      <c r="O83" s="32">
        <f>M83*AA83</f>
        <v>0</v>
      </c>
      <c r="P83" s="1">
        <v>3</v>
      </c>
      <c r="AA83" s="1">
        <f>IF(P83=1,$O$3,IF(P83=2,$O$4,$O$5))</f>
        <v>0</v>
      </c>
    </row>
    <row r="84">
      <c r="A84" s="1" t="s">
        <v>171</v>
      </c>
      <c r="E84" s="27" t="s">
        <v>335</v>
      </c>
    </row>
    <row r="85">
      <c r="A85" s="1" t="s">
        <v>172</v>
      </c>
      <c r="E85" s="33" t="s">
        <v>569</v>
      </c>
    </row>
    <row r="86">
      <c r="A86" s="1" t="s">
        <v>173</v>
      </c>
      <c r="E86" s="27" t="s">
        <v>167</v>
      </c>
    </row>
    <row r="87" ht="25.5">
      <c r="A87" s="1" t="s">
        <v>165</v>
      </c>
      <c r="B87" s="1">
        <v>19</v>
      </c>
      <c r="C87" s="26" t="s">
        <v>553</v>
      </c>
      <c r="D87" t="s">
        <v>395</v>
      </c>
      <c r="E87" s="27" t="s">
        <v>554</v>
      </c>
      <c r="F87" s="28" t="s">
        <v>184</v>
      </c>
      <c r="G87" s="29">
        <v>8</v>
      </c>
      <c r="H87" s="28">
        <v>0</v>
      </c>
      <c r="I87" s="30">
        <f>ROUND(G87*H87,P4)</f>
        <v>0</v>
      </c>
      <c r="L87" s="31">
        <v>0</v>
      </c>
      <c r="M87" s="24">
        <f>ROUND(G87*L87,P4)</f>
        <v>0</v>
      </c>
      <c r="N87" s="25" t="s">
        <v>185</v>
      </c>
      <c r="O87" s="32">
        <f>M87*AA87</f>
        <v>0</v>
      </c>
      <c r="P87" s="1">
        <v>3</v>
      </c>
      <c r="AA87" s="1">
        <f>IF(P87=1,$O$3,IF(P87=2,$O$4,$O$5))</f>
        <v>0</v>
      </c>
    </row>
    <row r="88" ht="25.5">
      <c r="A88" s="1" t="s">
        <v>171</v>
      </c>
      <c r="E88" s="27" t="s">
        <v>554</v>
      </c>
    </row>
    <row r="89" ht="25.5">
      <c r="A89" s="1" t="s">
        <v>172</v>
      </c>
      <c r="E89" s="33" t="s">
        <v>570</v>
      </c>
    </row>
    <row r="90">
      <c r="A90" s="1" t="s">
        <v>173</v>
      </c>
      <c r="E90" s="27" t="s">
        <v>167</v>
      </c>
    </row>
  </sheetData>
  <sheetProtection sheet="1" objects="1" scenarios="1" spinCount="100000" saltValue="oKU75iOTupjmOca2du9CMWKpuja6kg2OCf6P7zC3A6kdk3UsUCLqMphU0M+4W8Oap67orqu1rBKBy4z5C1op9Q==" hashValue="EqSIoDcPjRH6S2ElxfpDb1Ar/isIU73hBaeeFBS7tpxWuBK3RSNP4Z0AhlQw2g2nkbEnfTz4k6F3nRyFXTaQzg==" algorithmName="SHA-512" password="BD39"/>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Halfar Petr, Ing.</dc:creator>
  <cp:lastModifiedBy>Halfar Petr, Ing.</cp:lastModifiedBy>
  <dcterms:created xsi:type="dcterms:W3CDTF">2024-09-13T06:22:34Z</dcterms:created>
  <dcterms:modified xsi:type="dcterms:W3CDTF">2024-09-13T06:22:41Z</dcterms:modified>
</cp:coreProperties>
</file>