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Úsek technický Praha\Skupina živ. prostř. a ekonomiky\ASPE\0_Globály\P2510\finál_schváleno O6\"/>
    </mc:Choice>
  </mc:AlternateContent>
  <bookViews>
    <workbookView xWindow="0" yWindow="0" windowWidth="0" windowHeight="0"/>
  </bookViews>
  <sheets>
    <sheet name="Rekapitulace" sheetId="6" r:id="rId1"/>
    <sheet name="PS 02-01-31" sheetId="2" r:id="rId2"/>
    <sheet name="SO 02-10-01" sheetId="3" r:id="rId3"/>
    <sheet name="SO 02-13-01" sheetId="4" r:id="rId4"/>
    <sheet name="SO 98-98" sheetId="5" r:id="rId5"/>
  </sheets>
  <calcPr/>
</workbook>
</file>

<file path=xl/calcChain.xml><?xml version="1.0" encoding="utf-8"?>
<calcChain xmlns="http://schemas.openxmlformats.org/spreadsheetml/2006/main">
  <c i="5" l="1" r="M3"/>
  <c i="4" r="M3"/>
  <c i="3" r="M3"/>
  <c i="2" r="M3"/>
  <c i="6" r="C7"/>
  <c r="C6"/>
  <c r="F16"/>
  <c r="D16"/>
  <c r="C16"/>
  <c r="E17"/>
  <c r="F17"/>
  <c r="D17"/>
  <c r="C17"/>
  <c r="E16"/>
  <c r="F14"/>
  <c r="D14"/>
  <c r="C14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5" r="T7"/>
  <c r="M8"/>
  <c r="L8"/>
  <c r="M22"/>
  <c r="L22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4" r="T7"/>
  <c r="M8"/>
  <c r="L8"/>
  <c r="M85"/>
  <c r="L85"/>
  <c r="AA98"/>
  <c r="O98"/>
  <c r="M98"/>
  <c r="I98"/>
  <c r="AA94"/>
  <c r="O94"/>
  <c r="M94"/>
  <c r="I94"/>
  <c r="AA90"/>
  <c r="O90"/>
  <c r="M90"/>
  <c r="I90"/>
  <c r="AA86"/>
  <c r="O86"/>
  <c r="M86"/>
  <c r="I86"/>
  <c r="M64"/>
  <c r="L64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M55"/>
  <c r="L55"/>
  <c r="AA60"/>
  <c r="O60"/>
  <c r="M60"/>
  <c r="I60"/>
  <c r="AA56"/>
  <c r="O56"/>
  <c r="M56"/>
  <c r="I56"/>
  <c r="M26"/>
  <c r="L26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9"/>
  <c r="L99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M94"/>
  <c r="L94"/>
  <c r="AA95"/>
  <c r="O95"/>
  <c r="M95"/>
  <c r="I95"/>
  <c r="M61"/>
  <c r="L61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M56"/>
  <c r="L56"/>
  <c r="AA57"/>
  <c r="O57"/>
  <c r="M57"/>
  <c r="I57"/>
  <c r="M51"/>
  <c r="L51"/>
  <c r="AA52"/>
  <c r="O52"/>
  <c r="M52"/>
  <c r="I52"/>
  <c r="M34"/>
  <c r="L34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9"/>
  <c r="L9"/>
  <c r="AA398"/>
  <c r="O398"/>
  <c r="M398"/>
  <c r="I398"/>
  <c r="AA394"/>
  <c r="O394"/>
  <c r="M394"/>
  <c r="I394"/>
  <c r="AA390"/>
  <c r="O390"/>
  <c r="M390"/>
  <c r="I390"/>
  <c r="AA386"/>
  <c r="O386"/>
  <c r="M386"/>
  <c r="I386"/>
  <c r="AA382"/>
  <c r="O382"/>
  <c r="M382"/>
  <c r="I382"/>
  <c r="AA378"/>
  <c r="O378"/>
  <c r="M378"/>
  <c r="I378"/>
  <c r="AA374"/>
  <c r="O374"/>
  <c r="M374"/>
  <c r="I374"/>
  <c r="AA370"/>
  <c r="O370"/>
  <c r="M370"/>
  <c r="I370"/>
  <c r="AA366"/>
  <c r="O366"/>
  <c r="M366"/>
  <c r="I366"/>
  <c r="AA362"/>
  <c r="O362"/>
  <c r="M362"/>
  <c r="I362"/>
  <c r="AA358"/>
  <c r="O358"/>
  <c r="M358"/>
  <c r="I358"/>
  <c r="AA354"/>
  <c r="O354"/>
  <c r="M354"/>
  <c r="I354"/>
  <c r="AA350"/>
  <c r="O350"/>
  <c r="M350"/>
  <c r="I350"/>
  <c r="AA346"/>
  <c r="O346"/>
  <c r="M346"/>
  <c r="I346"/>
  <c r="AA342"/>
  <c r="O342"/>
  <c r="M342"/>
  <c r="I342"/>
  <c r="AA338"/>
  <c r="O338"/>
  <c r="M338"/>
  <c r="I338"/>
  <c r="AA334"/>
  <c r="O334"/>
  <c r="M334"/>
  <c r="I334"/>
  <c r="AA330"/>
  <c r="O330"/>
  <c r="M330"/>
  <c r="I330"/>
  <c r="AA326"/>
  <c r="O326"/>
  <c r="M326"/>
  <c r="I326"/>
  <c r="AA322"/>
  <c r="O322"/>
  <c r="M322"/>
  <c r="I322"/>
  <c r="AA318"/>
  <c r="O318"/>
  <c r="M318"/>
  <c r="I318"/>
  <c r="AA314"/>
  <c r="O314"/>
  <c r="M314"/>
  <c r="I314"/>
  <c r="AA310"/>
  <c r="O310"/>
  <c r="M310"/>
  <c r="I310"/>
  <c r="AA306"/>
  <c r="O306"/>
  <c r="M306"/>
  <c r="I306"/>
  <c r="AA302"/>
  <c r="O302"/>
  <c r="M302"/>
  <c r="I302"/>
  <c r="AA298"/>
  <c r="O298"/>
  <c r="M298"/>
  <c r="I298"/>
  <c r="AA294"/>
  <c r="O294"/>
  <c r="M294"/>
  <c r="I294"/>
  <c r="AA290"/>
  <c r="O290"/>
  <c r="M290"/>
  <c r="I290"/>
  <c r="AA286"/>
  <c r="O286"/>
  <c r="M286"/>
  <c r="I286"/>
  <c r="AA282"/>
  <c r="O282"/>
  <c r="M282"/>
  <c r="I282"/>
  <c r="AA278"/>
  <c r="O278"/>
  <c r="M278"/>
  <c r="I278"/>
  <c r="AA274"/>
  <c r="O274"/>
  <c r="M274"/>
  <c r="I274"/>
  <c r="AA270"/>
  <c r="O270"/>
  <c r="M270"/>
  <c r="I270"/>
  <c r="AA266"/>
  <c r="O266"/>
  <c r="M266"/>
  <c r="I266"/>
  <c r="AA262"/>
  <c r="O262"/>
  <c r="M262"/>
  <c r="I262"/>
  <c r="AA258"/>
  <c r="O258"/>
  <c r="M258"/>
  <c r="I258"/>
  <c r="AA254"/>
  <c r="O254"/>
  <c r="M254"/>
  <c r="I254"/>
  <c r="AA250"/>
  <c r="O250"/>
  <c r="M250"/>
  <c r="I250"/>
  <c r="AA246"/>
  <c r="O246"/>
  <c r="M246"/>
  <c r="I246"/>
  <c r="AA242"/>
  <c r="O242"/>
  <c r="M242"/>
  <c r="I242"/>
  <c r="AA238"/>
  <c r="O238"/>
  <c r="M238"/>
  <c r="I238"/>
  <c r="AA234"/>
  <c r="O234"/>
  <c r="M234"/>
  <c r="I234"/>
  <c r="AA230"/>
  <c r="O230"/>
  <c r="M230"/>
  <c r="I230"/>
  <c r="AA226"/>
  <c r="O226"/>
  <c r="M226"/>
  <c r="I226"/>
  <c r="AA222"/>
  <c r="O222"/>
  <c r="M222"/>
  <c r="I222"/>
  <c r="AA218"/>
  <c r="O218"/>
  <c r="M218"/>
  <c r="I218"/>
  <c r="AA214"/>
  <c r="O214"/>
  <c r="M214"/>
  <c r="I214"/>
  <c r="AA210"/>
  <c r="O210"/>
  <c r="M210"/>
  <c r="I210"/>
  <c r="AA206"/>
  <c r="O206"/>
  <c r="M206"/>
  <c r="I206"/>
  <c r="AA202"/>
  <c r="O202"/>
  <c r="M202"/>
  <c r="I202"/>
  <c r="AA198"/>
  <c r="O198"/>
  <c r="M198"/>
  <c r="I198"/>
  <c r="AA194"/>
  <c r="O194"/>
  <c r="M194"/>
  <c r="I194"/>
  <c r="AA190"/>
  <c r="O190"/>
  <c r="M190"/>
  <c r="I190"/>
  <c r="AA186"/>
  <c r="O186"/>
  <c r="M186"/>
  <c r="I186"/>
  <c r="AA182"/>
  <c r="O182"/>
  <c r="M182"/>
  <c r="I182"/>
  <c r="AA178"/>
  <c r="O178"/>
  <c r="M178"/>
  <c r="I178"/>
  <c r="AA174"/>
  <c r="O174"/>
  <c r="M174"/>
  <c r="I174"/>
  <c r="AA170"/>
  <c r="O170"/>
  <c r="M170"/>
  <c r="I170"/>
  <c r="AA166"/>
  <c r="O166"/>
  <c r="M166"/>
  <c r="I166"/>
  <c r="AA162"/>
  <c r="O162"/>
  <c r="M162"/>
  <c r="I162"/>
  <c r="AA158"/>
  <c r="O158"/>
  <c r="M158"/>
  <c r="I158"/>
  <c r="AA154"/>
  <c r="O154"/>
  <c r="M154"/>
  <c r="I154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<sst xmlns="http://schemas.openxmlformats.org/spreadsheetml/2006/main">
  <si>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</si>
  <si>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5423530032</t>
  </si>
  <si>
    <t>Rekonstrukce přejezdu v km 21,609 (P2510) v úseku Straškov - Bříza obec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</si>
  <si>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</si>
  <si>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</si>
  <si>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</si>
  <si>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</si>
  <si>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</si>
  <si>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</si>
  <si>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</si>
  <si>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</si>
  <si>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</si>
  <si>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</si>
  <si>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</si>
  <si>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02-01-31</t>
  </si>
  <si>
    <t>Železniční přejezd v km 21,609 (P2510), PZZ</t>
  </si>
  <si>
    <t>D.2.1.1.0</t>
  </si>
  <si>
    <t>Kolejový svršek</t>
  </si>
  <si>
    <t xml:space="preserve">  SO 02-10-01</t>
  </si>
  <si>
    <t>Železniční přejezd v km 21,609 (P2510), železniční svršek</t>
  </si>
  <si>
    <t>D.2.1.3</t>
  </si>
  <si>
    <t>Přejezdy a přechody</t>
  </si>
  <si>
    <t xml:space="preserve">  SO 02-13-01</t>
  </si>
  <si>
    <t>Železniční přejezd v ev. km 21,609 (P2510)</t>
  </si>
  <si>
    <t>D.9.8</t>
  </si>
  <si>
    <t>SO 98-98 – Všeobecný objekt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</si>
  <si>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</si>
  <si>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</si>
  <si>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</si>
  <si>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</si>
  <si>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</si>
  <si>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</si>
  <si>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</si>
  <si>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</si>
  <si>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</si>
  <si>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</si>
  <si>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</si>
  <si>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</si>
  <si>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</si>
  <si>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</si>
  <si>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</si>
  <si>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</si>
  <si>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</si>
  <si>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</si>
  <si>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</si>
  <si>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</si>
  <si>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</si>
  <si>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</si>
  <si>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</si>
  <si>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02-01-31</t>
  </si>
  <si>
    <t>SD</t>
  </si>
  <si>
    <t>1</t>
  </si>
  <si>
    <t>Všeobecné konstrukce a práce</t>
  </si>
  <si>
    <t>P</t>
  </si>
  <si>
    <t>11120</t>
  </si>
  <si>
    <t/>
  </si>
  <si>
    <t>ODSTRANĚNÍ KŘOVIN</t>
  </si>
  <si>
    <t>M2</t>
  </si>
  <si>
    <t>OTSKP</t>
  </si>
  <si>
    <t>PP</t>
  </si>
  <si>
    <t>VV</t>
  </si>
  <si>
    <t xml:space="preserve"> "Odstranění náletových dřevin, křoví pro výkop"_x000d_</t>
  </si>
  <si>
    <t>TS</t>
  </si>
  <si>
    <t>Technická specifikace položky odpovídá příslušné cenové soustavě</t>
  </si>
  <si>
    <t>13183</t>
  </si>
  <si>
    <t>HLOUBENÍ JAM ZAPAŽ I NEPAŽ TŘ II</t>
  </si>
  <si>
    <t>M3</t>
  </si>
  <si>
    <t xml:space="preserve"> "Hloubení pro základové patky technologického objektu, závorových stojanů."_x000d_</t>
  </si>
  <si>
    <t>13283</t>
  </si>
  <si>
    <t>HLOUBENÍ RÝH ŠÍŘ DO 2M PAŽ I NEPAŽ TŘ. II</t>
  </si>
  <si>
    <t xml:space="preserve"> "Hloubení 800m délky, 0,5m šířky a 0,8m hloubky."_x000d_</t>
  </si>
  <si>
    <t>14173</t>
  </si>
  <si>
    <t>PROTLAČOVÁNÍ POTRUBÍ Z PLAST HMOT DN DO 200MM</t>
  </si>
  <si>
    <t>M</t>
  </si>
  <si>
    <t xml:space="preserve"> "Protlak pod kolejí a komunikací."_x000d_</t>
  </si>
  <si>
    <t>17411</t>
  </si>
  <si>
    <t>ZÁSYP JAM A RÝH ZEMINOU SE ZHUTNĚNÍM</t>
  </si>
  <si>
    <t xml:space="preserve"> "Zásyp 800m délky, 0,5m šířky a 0,8m hloubky"_x000d_</t>
  </si>
  <si>
    <t>18130</t>
  </si>
  <si>
    <t>ÚPRAVA PLÁNĚ BEZ ZHUTNĚNÍ</t>
  </si>
  <si>
    <t xml:space="preserve"> "Úprava po dokončení prací"_x000d_</t>
  </si>
  <si>
    <t>21461H</t>
  </si>
  <si>
    <t>SEPARAČNÍ GEOTEXTILIE DO 1000G/M2</t>
  </si>
  <si>
    <t xml:space="preserve"> "Geotextilie pro ochranu kolejového svršku."_x000d_</t>
  </si>
  <si>
    <t>46511</t>
  </si>
  <si>
    <t>DLAŽBY Z DÍLCŮ BETONOVÝCH</t>
  </si>
  <si>
    <t xml:space="preserve"> "Dlažba kolem technologického objektu a před záv. Stojan"_x000d_</t>
  </si>
  <si>
    <t>701005</t>
  </si>
  <si>
    <t>VYHLEDÁVACÍ MARKER ZEMNÍ S MOŽNOSTÍ ZÁPISU</t>
  </si>
  <si>
    <t>KUS</t>
  </si>
  <si>
    <t xml:space="preserve"> "Markery pro označení"_x000d_</t>
  </si>
  <si>
    <t>702112</t>
  </si>
  <si>
    <t>KABELOVÝ ŽLAB ZEMNÍ VČETNĚ KRYTU SVĚTLÉ ŠÍŘKY PŘES 120 DO 250 MM</t>
  </si>
  <si>
    <t xml:space="preserve"> "Pro kabelizaci k záv. stojanům a výstražníkům PZS 21,609, pro napájecí kabel. Všechny žlaby budou plastové s šířkou 200mm."_x000d_</t>
  </si>
  <si>
    <t>702312</t>
  </si>
  <si>
    <t>ZAKRYTÍ KABELŮ VÝSTRAŽNOU FÓLIÍ ŠÍŘKY PŘES 20 DO 40 CM</t>
  </si>
  <si>
    <t xml:space="preserve"> "Zakrytí trasy 800m"_x000d_</t>
  </si>
  <si>
    <t>702422</t>
  </si>
  <si>
    <t>KABELOVÝ PROSTUP DO OBJEKTU PŘES ZÁKLAD BETONOVÝ SVĚTLÉ ŠÍŘKY PŘES 100 DO 200 MM</t>
  </si>
  <si>
    <t xml:space="preserve"> "Prostup do technologického objektu PZS 21,609 a SZZ"_x000d_</t>
  </si>
  <si>
    <t>703755</t>
  </si>
  <si>
    <t>PROTIPOŽÁRNÍ UCPÁVKA PROSTUPU KABELOVÉHO PR. DO 200MM, DO EI 90 MIN.</t>
  </si>
  <si>
    <t xml:space="preserve"> "Prostup do technologického objektu"_x000d_</t>
  </si>
  <si>
    <t>741B11</t>
  </si>
  <si>
    <t>ZEMNÍCÍ TYČ FEZN DÉLKY DO 2 M</t>
  </si>
  <si>
    <t xml:space="preserve"> "Zemnění rozváděče PZS 21,609"_x000d_</t>
  </si>
  <si>
    <t>742G31</t>
  </si>
  <si>
    <t>KABEL NN DVOU- A TŘÍŽÍLOVÝ CU S PLASTOVOU IZOLACÍ STÍNĚNÝ DO 2,5 MM2</t>
  </si>
  <si>
    <t xml:space="preserve"> "Kabelové schéma, tabulka kabelů."_x000d_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</si>
  <si>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</si>
  <si>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</si>
  <si>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</si>
  <si>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</si>
  <si>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</si>
  <si>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</si>
  <si>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</si>
  <si>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</si>
  <si>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</si>
  <si>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</si>
  <si>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742P14</t>
  </si>
  <si>
    <t>ZATAŽENÍ KABELU DO CHRÁNIČKY - KABEL PŘES 4 KG/M</t>
  </si>
  <si>
    <t xml:space="preserve"> "Zatažení kabelizace do protlaků"_x000d_</t>
  </si>
  <si>
    <t>744231</t>
  </si>
  <si>
    <t>KABELOVÁ SKŘÍŇ VENKOVNÍ SPOLEČNÁ PŘÍSTROJOVÁ PRO PŘEJEZDY</t>
  </si>
  <si>
    <t xml:space="preserve"> "Společná skříň přístrojová pro PZS 21,609 včetně VTO a SMO."_x000d_</t>
  </si>
  <si>
    <t>744Q22</t>
  </si>
  <si>
    <t>SVODIČ PŘEPĚTÍ TYP 1+2 (TŘÍDA B+C) 3-4 PÓLOVÝ</t>
  </si>
  <si>
    <t xml:space="preserve"> "Svodič přepětí rozváděče SSP"_x000d_</t>
  </si>
  <si>
    <t>7467D2</t>
  </si>
  <si>
    <t>STOJAN PRO AKUMULÁTORY/BATERIE PŘES 150 DO 300 AH</t>
  </si>
  <si>
    <t xml:space="preserve"> "Stojan pro baterii"_x000d_</t>
  </si>
  <si>
    <t>747213</t>
  </si>
  <si>
    <t>CELKOVÁ PROHLÍDKA, ZKOUŠENÍ, MĚŘENÍ A VYHOTOVENÍ VÝCHOZÍ REVIZNÍ ZPRÁVY, PRO OBJEM IN PŘES 500 DO 1000 TIS. KČ</t>
  </si>
  <si>
    <t xml:space="preserve"> "Prohlídka, přezkoušení, měření vyhotovení výchozí rev. zprávy PZS 20,247 a SSP"_x000d_</t>
  </si>
  <si>
    <t>747214</t>
  </si>
  <si>
    <t>CELKOVÁ PROHLÍDKA, ZKOUŠENÍ, MĚŘENÍ A VYHOTOVENÍ VÝCHOZÍ REVIZNÍ ZPRÁVY, PRO OBJEM IN - PŘÍPLATEK ZA KAŽDÝCH DALŠÍCH I ZAPOČATÝCH 500 TIS. K</t>
  </si>
  <si>
    <t>747411</t>
  </si>
  <si>
    <t>MĚŘENÍ ZEMNÍCH ODPORŮ - ZEMNIČE PRVNÍHO NEBO SAMOSTATNÉHO</t>
  </si>
  <si>
    <t xml:space="preserve"> "Měření zemniče"_x000d_</t>
  </si>
  <si>
    <t>747413</t>
  </si>
  <si>
    <t>MĚŘENÍ ZEMNÍCH ODPORŮ - ZEMNICÍ SÍTĚ DÉLKY PÁSKU DO 100 M</t>
  </si>
  <si>
    <t xml:space="preserve"> "Měření uzemnění rozváděče PZS 21,609"_x000d_</t>
  </si>
  <si>
    <t>747521</t>
  </si>
  <si>
    <t>ZKOUŠKY VODIČŮ A KABELŮ OVLÁDACÍCH OD 5 DO 12 ŽIL</t>
  </si>
  <si>
    <t>747522</t>
  </si>
  <si>
    <t>ZKOUŠKY VODIČŮ A KABELŮ OVLÁDACÍCH PŘES 12 DO 24 ŽIL</t>
  </si>
  <si>
    <t>747523</t>
  </si>
  <si>
    <t>ZKOUŠKY VODIČŮ A KABELŮ OVLÁDACÍCH PŘES 24 DO 48 ŽIL</t>
  </si>
  <si>
    <t>75A131</t>
  </si>
  <si>
    <t>KABEL METALICKÝ DVOUPLÁŠŤOVÝ DO 12 PÁRŮ - DODÁVKA</t>
  </si>
  <si>
    <t>KMPÁR</t>
  </si>
  <si>
    <t>75A141</t>
  </si>
  <si>
    <t>KABEL METALICKÝ DVOUPLÁŠŤOVÝ PŘES 12 PÁRŮ - DODÁVKA</t>
  </si>
  <si>
    <t>75A217</t>
  </si>
  <si>
    <t>ZATAŽENÍ A SPOJKOVÁNÍ KABELŮ DO 12 PÁRŮ - MONTÁŽ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</si>
  <si>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</si>
  <si>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</si>
  <si>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</si>
  <si>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</si>
  <si>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>75A312</t>
  </si>
  <si>
    <t>KABELOVÁ FORMA (UKONČENÍ KABELŮ) PRO KABELY ZABEZPEČOVACÍ PŘES 12 PÁRŮ</t>
  </si>
  <si>
    <t>75B421</t>
  </si>
  <si>
    <t>STOJANOVÁ ŘADA PRO 2 STOJANY - DODÁVKA</t>
  </si>
  <si>
    <t xml:space="preserve"> "Stojanová řada pro stojany PZS 21,609"_x000d_</t>
  </si>
  <si>
    <t>75B427</t>
  </si>
  <si>
    <t>STOJANOVÁ ŘADA PRO 2 STOJANY - MONTÁŽ</t>
  </si>
  <si>
    <t>75B497</t>
  </si>
  <si>
    <t>SKŘÍŇ KABELOVÁ - MONTÁŽ</t>
  </si>
  <si>
    <t>75B541</t>
  </si>
  <si>
    <t>SKŘÍŇ (STOJAN) VOLNÉ VAZBY - DODÁVKA</t>
  </si>
  <si>
    <t xml:space="preserve"> "Stojan pro technologii počítačů náprav (PZS 21,609) a úvazky PZZ v SZZ Straškov (RD Straškov)"_x000d_</t>
  </si>
  <si>
    <t>75B547</t>
  </si>
  <si>
    <t>SKŘÍŇ (STOJAN) VOLNÉ VAZBY - MONTÁŽ</t>
  </si>
  <si>
    <t>75B569</t>
  </si>
  <si>
    <t>ÚPRAVA RELÉOVÝCH, NAPÁJECÍCH NEBO KABELOVÝCH STOJANŮ NEBO SKŘÍNÍ</t>
  </si>
  <si>
    <t xml:space="preserve"> "Úprava stávajího stojanu SZZ (RD Straškov)"_x000d_</t>
  </si>
  <si>
    <t>75B6N1</t>
  </si>
  <si>
    <t>BEZÚDRŽBOVÁ BATERIE 24 V/420 AH - DODÁVKA</t>
  </si>
  <si>
    <t xml:space="preserve"> "Baterie pro technologii PZS 21,609"_x000d_</t>
  </si>
  <si>
    <t>75B6T7</t>
  </si>
  <si>
    <t>BATERIE - MONTÁŽ</t>
  </si>
  <si>
    <t>75C511</t>
  </si>
  <si>
    <t>STOŽÁROVÉ NÁVĚSTIDLO DO DVOU SVĚTEL - DODÁVKA</t>
  </si>
  <si>
    <t xml:space="preserve"> "Dodávka návěstidla PřMS"_x000d_</t>
  </si>
  <si>
    <t>75C517</t>
  </si>
  <si>
    <t>STOŽÁROVÉ NÁVĚSTIDLO DO DVOU SVĚTEL - MONTÁŽ</t>
  </si>
  <si>
    <t xml:space="preserve"> "Montáž návěstidla PřMS"_x000d_</t>
  </si>
  <si>
    <t>75C518</t>
  </si>
  <si>
    <t>STOŽÁROVÉ NÁVĚSTIDLO DO DVOU SVĚTEL - DEMONTÁŽ</t>
  </si>
  <si>
    <t xml:space="preserve"> "Demontáž návěstidla PřMS"_x000d_</t>
  </si>
  <si>
    <t>75C521</t>
  </si>
  <si>
    <t>STOŽÁROVÉ NÁVĚSTIDLO TŘÍSVĚTLOVÉ - DODÁVKA</t>
  </si>
  <si>
    <t xml:space="preserve"> "Dodávka návěstidla LB"_x000d_</t>
  </si>
  <si>
    <t>75C527</t>
  </si>
  <si>
    <t>STOŽÁROVÉ NÁVĚSTIDLO TŘÍSVĚTLOVÉ - MONTÁŽ</t>
  </si>
  <si>
    <t xml:space="preserve"> "Montáž návěstidla LB"_x000d_</t>
  </si>
  <si>
    <t>75C531</t>
  </si>
  <si>
    <t>STOŽÁROVÉ NÁVĚSTIDLO OD ČTYŘ SVĚTEL - DODÁVKA</t>
  </si>
  <si>
    <t xml:space="preserve"> "Dodávka návěstidla MS"_x000d_</t>
  </si>
  <si>
    <t>75C537</t>
  </si>
  <si>
    <t>STOŽÁROVÉ NÁVĚSTIDLO OD ČTYŘ SVĚTEL - MONTÁŽ</t>
  </si>
  <si>
    <t xml:space="preserve"> "Montáž návěstidla MS"_x000d_</t>
  </si>
  <si>
    <t>75C538</t>
  </si>
  <si>
    <t>STOŽÁROVÉ NÁVĚSTIDLO OD ČTYŘ SVĚTEL - DEMONTÁŽ</t>
  </si>
  <si>
    <t xml:space="preserve"> "Demontáž návěstidla MS"_x000d_</t>
  </si>
  <si>
    <t>75C911</t>
  </si>
  <si>
    <t>SNÍMAČ POČÍTAČE NÁPRAV - DODÁVKA</t>
  </si>
  <si>
    <t xml:space="preserve"> "Čidla PBSB1, PBSB2, PBSB3 a PBSB4."_x000d_</t>
  </si>
  <si>
    <t>75C917</t>
  </si>
  <si>
    <t>SNÍMAČ POČÍTAČE NÁPRAV - MONTÁŽ</t>
  </si>
  <si>
    <t>75C931</t>
  </si>
  <si>
    <t>SKŘÍŇ S POČÍTAČI NÁPRAV 8 BODŮ/7 ÚSEKŮ - DODÁVKA</t>
  </si>
  <si>
    <t xml:space="preserve"> "Skříň do stojanu s poč. náprav PZS 21,609"_x000d_</t>
  </si>
  <si>
    <t>75C937</t>
  </si>
  <si>
    <t>SKŘÍŇ S POČÍTAČI NÁPRAV 8 BODŮ/7 ÚSEKŮ - MONTÁŽ</t>
  </si>
  <si>
    <t>75D111</t>
  </si>
  <si>
    <t>SKŘÍŇ LOGIKY RELÉOVÉHO PŘEJEZDOVÉHO ZABEZPEČOVACÍHO ZAŘÍZENÍ - DODÁVKA</t>
  </si>
  <si>
    <t xml:space="preserve"> "Technologie reléová s elektronickými doplňky pro PZS 21,609"_x000d_</t>
  </si>
  <si>
    <t>75D117</t>
  </si>
  <si>
    <t>SKŘÍŇ LOGIKY RELÉOVÉHO PŘEJEZDOVÉHO ZABEZPEČOVACÍHO ZAŘÍZENÍ - MONTÁŽ</t>
  </si>
  <si>
    <t>75D161</t>
  </si>
  <si>
    <t>RELÉOVÝ DOMEK (DO 9 M2) PREFABRIKOVANÝ, IZOLOVANÝ, S KLIMATIZACÍ A VNITŘNÍ KABELIZACÍ - DODÁVKA</t>
  </si>
  <si>
    <t xml:space="preserve"> "Technologický objekt PZS 21,609; 3x3m"_x000d_</t>
  </si>
  <si>
    <t>75D167</t>
  </si>
  <si>
    <t>RELÉOVÝ DOMEK (DO 9 M2) PREFABRIKOVANÝ - MONTÁŽ</t>
  </si>
  <si>
    <t>75D181</t>
  </si>
  <si>
    <t>NAPÁJECÍ SKŘÍŇ PŘEJEZDOVÉHO ZABEZPEČOVACÍHO ZAŘÍZENÍ - DODÁVKA</t>
  </si>
  <si>
    <t xml:space="preserve"> "Napájecí skříň pro PZS 21,609 (dobíječ)."_x000d_</t>
  </si>
  <si>
    <t>75D187</t>
  </si>
  <si>
    <t>NAPÁJECÍ SKŘÍŇ PŘEJEZDOVÉHO ZABEZPEČOVACÍHO ZAŘÍZENÍ - MONTÁŽ</t>
  </si>
  <si>
    <t>75D211</t>
  </si>
  <si>
    <t>VÝSTRAŽNÍK SE ZÁVOROU, 1 SKŘÍŇ - DODÁVKA</t>
  </si>
  <si>
    <t xml:space="preserve"> "Závorové stojany `B`, `C`  a `D`  PZS 21,609"_x000d_</t>
  </si>
  <si>
    <t>75D217</t>
  </si>
  <si>
    <t>VÝSTRAŽNÍK SE ZÁVOROU, 1 SKŘÍŇ - MONTÁŽ</t>
  </si>
  <si>
    <t>75D221</t>
  </si>
  <si>
    <t>VÝSTRAŽNÍK BEZ ZÁVORY, 1 SKŘÍŇ - DODÁVKA</t>
  </si>
  <si>
    <t xml:space="preserve"> "Výstražník `D2` PZS 21,609"_x000d_</t>
  </si>
  <si>
    <t>75D227</t>
  </si>
  <si>
    <t>VÝSTRAŽNÍK BEZ ZÁVORY, 1 SKŘÍŇ - MONTÁŽ</t>
  </si>
  <si>
    <t>75D231</t>
  </si>
  <si>
    <t>VÝSTRAŽNÍK SE ZÁVOROU, 2 SKŘÍNĚ - DODÁVKA</t>
  </si>
  <si>
    <t xml:space="preserve"> "Závorový strojan `A` PZS 21,609"_x000d_</t>
  </si>
  <si>
    <t>75D237</t>
  </si>
  <si>
    <t>VÝSTRAŽNÍK SE ZÁVOROU, 2 SKŘÍNĚ - MONTÁŽ</t>
  </si>
  <si>
    <t xml:space="preserve"> "Závorový strojan `A`  PZS 21,609"_x000d_</t>
  </si>
  <si>
    <t>75E197</t>
  </si>
  <si>
    <t>PŘÍPRAVA A CELKOVÉ ZKOUŠKY PŘEJEZDOVÉHO ZABEZPEČOVACÍHO ZAŘÍZENÍ PRO JEDNU KOLEJ</t>
  </si>
  <si>
    <t xml:space="preserve"> "Přezkoušení technologie PZS 21,609"_x000d_</t>
  </si>
  <si>
    <t>75E1C7</t>
  </si>
  <si>
    <t>PROTOKOL UTZ</t>
  </si>
  <si>
    <t xml:space="preserve"> "Protokol pro technologii PZS 21,609, SZZ Straškov"_x000d_</t>
  </si>
  <si>
    <t>75I22X</t>
  </si>
  <si>
    <t>KABEL ZEMNÍ DVOUPLÁŠŤOVÝ BEZ PANCÍŘE PRŮMĚRU ŽÍLY 0,8 MM - MONTÁŽ</t>
  </si>
  <si>
    <t>75I321</t>
  </si>
  <si>
    <t>KABEL ZEMNÍ DVOUPLÁŠŤOVÝ BEZ PANCÍŘE PRŮMĚRU ŽÍLY 0,8 MM DO 5XN</t>
  </si>
  <si>
    <t>KMČTYŘKA</t>
  </si>
  <si>
    <t>75I322</t>
  </si>
  <si>
    <t>KABEL ZEMNÍ DVOUPLÁŠŤOVÝ S PANCÍŘEM PRŮMĚRU ŽÍLY 0,8 MM DO 25XN</t>
  </si>
  <si>
    <t>75I912</t>
  </si>
  <si>
    <t>OPTOTRUBKA HDPE PRŮMĚRU PŘES 40 MM</t>
  </si>
  <si>
    <t>75I91X</t>
  </si>
  <si>
    <t>OPTOTRUBKA HDPE - MONTÁŽ</t>
  </si>
  <si>
    <t>75I961</t>
  </si>
  <si>
    <t>OPTOTRUBKA - HERMETIZACE ÚSEKU DO 2000 M</t>
  </si>
  <si>
    <t>ÚSEK</t>
  </si>
  <si>
    <t>75I962</t>
  </si>
  <si>
    <t>OPTOTRUBKA - KALIBRACE</t>
  </si>
  <si>
    <t>75ID11</t>
  </si>
  <si>
    <t>PLASTOVÁ ZEMNÍ KOMORA PRO ULOŽENÍ REZERVY</t>
  </si>
  <si>
    <t xml:space="preserve"> "Kabelové komory KK2 a KK1."_x000d_</t>
  </si>
  <si>
    <t>75ID1X</t>
  </si>
  <si>
    <t>PLASTOVÁ ZEMNÍ KOMORA PRO ULOŽENÍ REZERVY - MONTÁŽ</t>
  </si>
  <si>
    <t>75ID31</t>
  </si>
  <si>
    <t>PLASTOVÁ ZEMNÍ KOMORA TĚSNENÍ PRO HDPE TRUBKU DO 40 MM</t>
  </si>
  <si>
    <t xml:space="preserve"> "Těsnění HDPE pro kabelové komory KK2 a KK1."_x000d_</t>
  </si>
  <si>
    <t>75ID3X</t>
  </si>
  <si>
    <t>PLASTOVÁ ZEMNÍ KOMORA TĚSNENÍ PRO HDPE TRUBKU DO 40 MM - MONTÁŽ</t>
  </si>
  <si>
    <t>75IG21</t>
  </si>
  <si>
    <t>SVORKA ROZPOJOVACÍ ZKUŠEBNÍ - DODÁVKA</t>
  </si>
  <si>
    <t xml:space="preserve"> "Pro uzemnění rozváděče PZS 21,609"_x000d_</t>
  </si>
  <si>
    <t>75IG2X</t>
  </si>
  <si>
    <t>SVORKA ROZPOJOVACÍ ZKUŠEBNÍ - MONTÁŽ</t>
  </si>
  <si>
    <t>75IG31</t>
  </si>
  <si>
    <t>ZEMNICÍ DESKA FEZN 2000 X 250 X 3 MM</t>
  </si>
  <si>
    <t>75IG3X</t>
  </si>
  <si>
    <t>ZEMNICÍ DESKA FEZN 2000 X 250 X 3 MM - MONTÁŽ</t>
  </si>
  <si>
    <t>75IG61</t>
  </si>
  <si>
    <t>VEDENÍ UZEMŇOVACÍ V ZEMI Z FEZN DRÁTU DO 120 MM2 - DODÁVKA</t>
  </si>
  <si>
    <t>75IG6X</t>
  </si>
  <si>
    <t>VEDENÍ UZEMŇOVACÍ V ZEMI Z FEZN DRÁTU DO 120 MM2 - MONTÁŽ</t>
  </si>
  <si>
    <t>75IH41</t>
  </si>
  <si>
    <t>UKONČENÍ KABELU FORMA KABELOVÁ DÉLKY PŘES 0,5 M DO 5XN</t>
  </si>
  <si>
    <t>75IH42</t>
  </si>
  <si>
    <t>UKONČENÍ KABELU FORMA KABELOVÁ DÉLKY PŘES 0,5 M DO 25XN</t>
  </si>
  <si>
    <t>75IH91</t>
  </si>
  <si>
    <t>UKONČENÍ KABELU ŠTÍTEK KABELOVÝ</t>
  </si>
  <si>
    <t xml:space="preserve"> "Kabelové štítky pro všechny kabely"_x000d_</t>
  </si>
  <si>
    <t>75IH9X</t>
  </si>
  <si>
    <t>UKONČENÍ KABELU ŠTÍTEK KABELOVÝ - MONTÁŽ</t>
  </si>
  <si>
    <t>899121</t>
  </si>
  <si>
    <t>MŘÍŽE OCELOVÉ SAMOSTATNÉ</t>
  </si>
  <si>
    <t>914163</t>
  </si>
  <si>
    <t>DOPRAVNÍ ZNAČKY ZÁKLADNÍ VELIKOSTI HLINÍKOVÉ FÓLIE TŘ 1 - DEMONTÁŽ</t>
  </si>
  <si>
    <t xml:space="preserve"> "Stávající dopravní značky A30"_x000d_</t>
  </si>
  <si>
    <t>914281</t>
  </si>
  <si>
    <t>DOPRAV ZNAČKY ZVĚTŠ VEL HLINÍK FÓLIE TŘ 3 - DOD A MONT</t>
  </si>
  <si>
    <t xml:space="preserve"> "Nové dopravní značky A29"_x000d_</t>
  </si>
  <si>
    <t>923381</t>
  </si>
  <si>
    <t>VZDÁLENOSTNÍ UPOZORŇOVADLO - ZÁKLADNÍ TABULE</t>
  </si>
  <si>
    <t xml:space="preserve"> "Upozorňovdalo návěstidla PřMS a MS"_x000d_</t>
  </si>
  <si>
    <t>923821</t>
  </si>
  <si>
    <t>SLOUPEK DN 60 PRO NÁVĚST</t>
  </si>
  <si>
    <t xml:space="preserve"> "Sloupek pro upozorňovdala návěstidla PřMS a MS"_x000d_</t>
  </si>
  <si>
    <t>R1</t>
  </si>
  <si>
    <t>Realizační dokumentace stavby (RDS)</t>
  </si>
  <si>
    <t>KPL</t>
  </si>
  <si>
    <t>R-položka</t>
  </si>
  <si>
    <t>Vypracování RDS u vybraných PS viz. technická specifikace položky.</t>
  </si>
  <si>
    <t xml:space="preserve"> "v předepsaném rozsahu a počtu dle VTP a ZTP"_x000d_</t>
  </si>
  <si>
    <t>Položka zahrnuje veškeré činnosti nezbytné k vypracování realizační dokumentace stavby (dále také RDS).</t>
  </si>
  <si>
    <t>SO 02-10-01</t>
  </si>
  <si>
    <t>0</t>
  </si>
  <si>
    <t>015111</t>
  </si>
  <si>
    <t>POPLATKY ZA LIKVIDACŮ ODPADŮ NEKONTAMINOVANÝCH - 17 05 04 VYTĚŽENÉ ZEMINY A HORNINY - I. TŘÍDA TĚŽITELNOSTI</t>
  </si>
  <si>
    <t>T</t>
  </si>
  <si>
    <t>Z hloubení zatrubnění</t>
  </si>
  <si>
    <t xml:space="preserve"> "10*1,8=18,000 [A]"_x000d_</t>
  </si>
  <si>
    <t>015150</t>
  </si>
  <si>
    <t>POPLATKY ZA LIKVIDACŮ ODPADŮ NEKONTAMINOVANÝCH - 17 05 08 ŠTĚRK Z KOLEJIŠTĚ (ODPAD PO RECYKLACI)</t>
  </si>
  <si>
    <t xml:space="preserve"> "52,5*1,8=94,500 [A]"_x000d_</t>
  </si>
  <si>
    <t>015250</t>
  </si>
  <si>
    <t>POPLATKY ZA LIKVIDACŮ ODPADŮ NEKONTAMINOVANÝCH - 17 02 03 POLYETYLÉNOVÉ PODLOŽKY (ŽEL. SVRŠEK)</t>
  </si>
  <si>
    <t xml:space="preserve"> 0.007000 = 0,007 [A]_x000d_</t>
  </si>
  <si>
    <t>015260</t>
  </si>
  <si>
    <t>POPLATKY ZA LIKVIDACŮ ODPADŮ NEKONTAMINOVANÝCH - 07 02 99 PRYŽOVÉ PODLOŽKY (ŽEL. SVRŠEK)</t>
  </si>
  <si>
    <t xml:space="preserve"> 0.017000 = 0,017 [A]_x000d_</t>
  </si>
  <si>
    <t>015520</t>
  </si>
  <si>
    <t>POPLATKY ZA LIKVIDACŮ ODPADŮ NEBEZPEČNÝCH - 17 02 04* ŽELEZNIČNÍ PRAŽCE DŘEVĚNÉ</t>
  </si>
  <si>
    <t xml:space="preserve"> "38*0,085=3,230 [A]"_x000d_</t>
  </si>
  <si>
    <t>02730</t>
  </si>
  <si>
    <t>POMOC PRÁCE ZŘÍZ NEBO ZAJIŠŤ OCHRANU INŽENÝRSKÝCH SÍTÍ</t>
  </si>
  <si>
    <t>Vytyčení tras inženýrských sítí</t>
  </si>
  <si>
    <t xml:space="preserve"> 1.000000 = 1,000 [A]_x000d_</t>
  </si>
  <si>
    <t>Zemní práce</t>
  </si>
  <si>
    <t>13173</t>
  </si>
  <si>
    <t>HLOUBENÍ JAM ZAPAŽ I NEPAŽ TŘ I</t>
  </si>
  <si>
    <t>Výkop pro zatrubnění</t>
  </si>
  <si>
    <t xml:space="preserve"> "1,6*20=32,000 [A]"_x000d_</t>
  </si>
  <si>
    <t>13173B</t>
  </si>
  <si>
    <t>HLOUBENÍ JAM ZAPAŽ I NEPAŽ TŘ. I - DOPRAVA</t>
  </si>
  <si>
    <t>M3KM</t>
  </si>
  <si>
    <t>Odvoz přebytečného materiálu na skládku</t>
  </si>
  <si>
    <t xml:space="preserve"> "(32-22)*1,8=18,000 [A]"_x000d_</t>
  </si>
  <si>
    <t>Zásyp zatrubnění</t>
  </si>
  <si>
    <t xml:space="preserve"> 22.000000 = 22,000 [A]_x000d_</t>
  </si>
  <si>
    <t>18110</t>
  </si>
  <si>
    <t>ÚPRAVA PLÁNĚ SE ZHUTNĚNÍM V HORNINĚ TŘ. I</t>
  </si>
  <si>
    <t>Úprava plně žel spodku</t>
  </si>
  <si>
    <t xml:space="preserve"> "25*4=100,000 [A]"_x000d_</t>
  </si>
  <si>
    <t>2</t>
  </si>
  <si>
    <t>Základy</t>
  </si>
  <si>
    <t>272313</t>
  </si>
  <si>
    <t>ZÁKLADY Z PROSTÉHO BETONU DO C16/20</t>
  </si>
  <si>
    <t>Podkladní betonový práh pod troubou</t>
  </si>
  <si>
    <t xml:space="preserve"> "20*1*0,12=2,400 [A]"_x000d_</t>
  </si>
  <si>
    <t>4</t>
  </si>
  <si>
    <t>Vodorovné konstrukce</t>
  </si>
  <si>
    <t>465512</t>
  </si>
  <si>
    <t>DLAŽBY Z LOMOVÉHO KAMENE NA MC</t>
  </si>
  <si>
    <t>Odláždění zaústění a vyústění zatrubnění</t>
  </si>
  <si>
    <t xml:space="preserve"> "3,5*0,2=0,700 [A]"_x000d_</t>
  </si>
  <si>
    <t>5</t>
  </si>
  <si>
    <t>Komunikace</t>
  </si>
  <si>
    <t>512550</t>
  </si>
  <si>
    <t>KOLEJOVÉ LOŽE - ZŘÍZENÍ Z KAMENIVA HRUBÉHO DRCENÉHO (ŠTĚRK)</t>
  </si>
  <si>
    <t xml:space="preserve"> "(25*2,2)*0,6=33,000 [A]"_x000d_</t>
  </si>
  <si>
    <t>513550</t>
  </si>
  <si>
    <t>KOLEJOVÉ LOŽE - DOPLNĚNÍ Z KAMENIVA HRUBÉHO DRCENÉHO (ŠTĚRK)</t>
  </si>
  <si>
    <t xml:space="preserve"> "(25*2,2)*0,4=22,000 [A] doplnění v novém poli  "_x000d_
 "1*33=33,000 [B] doplnění pro ASP  "_x000d_
 "A+B=55,000 [C]"_x000d_</t>
  </si>
  <si>
    <t>528131</t>
  </si>
  <si>
    <t>KOLEJ 49 E1, ROZD. "C", BEZSTYKOVÁ, PR. BET. PODKLADNICOVÝ, UP. TUHÉ</t>
  </si>
  <si>
    <t>V km 21,592 - 21,617 mimo kolej pod přejezdovou konstrukcí</t>
  </si>
  <si>
    <t xml:space="preserve"> "25-13=12,000 [A]"_x000d_</t>
  </si>
  <si>
    <t>528131R</t>
  </si>
  <si>
    <t>KOLEJ 49 E1, ROZD. "C", BEZSTYKOVÁ, PR. BET. S DVOJITOU PODKLADNICÍ</t>
  </si>
  <si>
    <t>Kolej pod přejezdovou konstrukcí s přejezdovými pražci s dvojitou podkladnicí pro žlábek z kolejnice</t>
  </si>
  <si>
    <t xml:space="preserve"> "13=13,000 [A]"_x000d_</t>
  </si>
  <si>
    <t>1. Položka obsahuje:
– defektoskopické zkoušky kolejnic, jsou-li vyžadovány
– dodávku uvedeného typu kolejnic, pražců (popř. mostnic), upevňovadel a drobného kolejiva v uvedeném rozdělení koleje pro normální rozchod kolejí (1435
mm)
– montáž kolejových polí ze součástí železničního svršku uvedených typů na montážní základně, popř. přímo na staveništi nebo strojní linkou
– dopravu smontovaných kolejových polí nebo součástí z montážní základny na místo určení, pokud si to zvolená technologie pokládky vyžaduje
– zřízení koleje pomocí kolejových polí za použití vhodného kladecího prostředku
– sespojkování kolejových polí bez jejich svaření
– směrovou a výškovou úpravu koleje do předepsané polohy včetně stabilizace kolejového lože
– očištění a naolejování spojkových a svěrkových šroubů před zahájením provozu
– pomocné a dokončovací práce
– případné ztížení práce při překážách na jedné nebo obou stranách, v tunelu i při rekonstrukcích
2. Položka neobsahuje:
– zřízení kolejového lože
– svařování kolejnic do bezstykové koleje
– broušení koleje
– případnou dodávku a montáž pražcových kotev
– následnou úpravu směrového a výškového uspořádání koleje
3. Způsob měření:
Měří se délka koleje ve smyslu ČSN 73 6360, tj. v ose koleje.</t>
  </si>
  <si>
    <t>542121</t>
  </si>
  <si>
    <t>SMĚROVÉ A VÝŠKOVÉ VYROVNÁNÍ KOLEJE NA PRAŽCÍCH BETONOVÝCH DO 0,05 M</t>
  </si>
  <si>
    <t>Propracování stávajících navazujících úseků</t>
  </si>
  <si>
    <t xml:space="preserve"> "130-25=105,000 [A]"_x000d_</t>
  </si>
  <si>
    <t>543231</t>
  </si>
  <si>
    <t>VÝMĚNA JEDNOTLIVÉHO PRAŽCE BETONOVÉHO PODKLADNICOVÉHO, UPEVNĚNÍ TUHÉ</t>
  </si>
  <si>
    <t>Výměna stávajících dřevěných pražců za betonové v navazujícím úseku</t>
  </si>
  <si>
    <t xml:space="preserve"> 8.000000 = 8,000 [A]_x000d_</t>
  </si>
  <si>
    <t>545121</t>
  </si>
  <si>
    <t>SVAR KOLEJNIC (STEJNÉHO TVARU) 49 E1, T JEDNOTLIVĚ</t>
  </si>
  <si>
    <t xml:space="preserve"> 4.000000 = 4,000 [A]_x000d_</t>
  </si>
  <si>
    <t>549311</t>
  </si>
  <si>
    <t>ZRUŠENÍ A ZNOVUZŘÍZENÍ BEZSTYKOVÉ KOLEJE NA NEDEMONTOVANÝCH ÚSECÍCH V KOLEJI</t>
  </si>
  <si>
    <t xml:space="preserve"> "25+50+50=125,000 [A]"_x000d_</t>
  </si>
  <si>
    <t>8</t>
  </si>
  <si>
    <t>Potrubí</t>
  </si>
  <si>
    <t>899523</t>
  </si>
  <si>
    <t>OBETONOVÁNÍ POTRUBÍ Z PROSTÉHO BETONU DO C16/20</t>
  </si>
  <si>
    <t>Obetonování zatrubnění</t>
  </si>
  <si>
    <t xml:space="preserve"> 2.500000 = 2,500 [A]_x000d_</t>
  </si>
  <si>
    <t>9</t>
  </si>
  <si>
    <t>Ostatní konstrukce a práce</t>
  </si>
  <si>
    <t>918345</t>
  </si>
  <si>
    <t>PROPUSTY Z TRUB DN 300MM</t>
  </si>
  <si>
    <t>Zatrubnění příkopu vlevo</t>
  </si>
  <si>
    <t xml:space="preserve"> 20.000000 = 20,000 [A]_x000d_</t>
  </si>
  <si>
    <t>921802</t>
  </si>
  <si>
    <t>KONSTRUKCE KOLEJNICOVÉHO ŽLÁBKU VYTVOŘENÁ ZE DVOU KOLEJNIC NA UPRAVENÉ PODKLADNICI</t>
  </si>
  <si>
    <t xml:space="preserve"> "2*11,5=23,000 [A]"_x000d_</t>
  </si>
  <si>
    <t>965010</t>
  </si>
  <si>
    <t>ODSTRANĚNÍ KOLEJOVÉHO LOŽE A DRÁŽNÍCH STEZEK</t>
  </si>
  <si>
    <t xml:space="preserve"> "25*2,1=52,500 [A]"_x000d_</t>
  </si>
  <si>
    <t>965021</t>
  </si>
  <si>
    <t>ODSTRANĚNÍ KOLEJOVÉHO LOŽE A DRÁŽNÍCH STEZEK - ODVOZ NA SKLÁDKU</t>
  </si>
  <si>
    <t xml:space="preserve"> "52,5*20 km=1 050,000 [A]"_x000d_</t>
  </si>
  <si>
    <t>965124</t>
  </si>
  <si>
    <t>DEMONTÁŽ KOLEJE NA DŘEVĚNÝCH PRAŽCÍCH ROZEBRÁNÍM DO SOUČÁSTÍ</t>
  </si>
  <si>
    <t>km 21,592 - 21,617</t>
  </si>
  <si>
    <t xml:space="preserve"> 25.000000 = 25,000 [A]_x000d_</t>
  </si>
  <si>
    <t>965125</t>
  </si>
  <si>
    <t>DEMONTÁŽ KOLEJE NA DŘEVĚNÝCH PRAŽCÍCH - ODVOZ ROZEBRANÝCH SOUČÁSTÍ NA MONTÁŽNÍ ZÁKLADNU</t>
  </si>
  <si>
    <t>tkm</t>
  </si>
  <si>
    <t>Odvoz na deponii objednatele</t>
  </si>
  <si>
    <t xml:space="preserve"> "50*0,049*15 km=36,750 [A] kolejnice  "_x000d_
 "0,98*15 km=14,700 [B] upevňovadla  "_x000d_
 "A+B=51,450 [C]"_x000d_</t>
  </si>
  <si>
    <t>965126</t>
  </si>
  <si>
    <t>DEMONTÁŽ KOLEJE NA DŘEVĚNÝCH PRAŽCÍCH - ODVOZ ROZEBRANÝCH SOUČÁSTÍ (Z MÍSTA DEMONTÁŽE NEBO Z MONTÁŽNÍ ZÁKLADNY) K LIKVIDACI</t>
  </si>
  <si>
    <t>Odvoz na skládku pražce dřevěné a podložky</t>
  </si>
  <si>
    <t xml:space="preserve"> "38*0,086*65 km=212,420 [A]"_x000d_</t>
  </si>
  <si>
    <t>965841</t>
  </si>
  <si>
    <t>DEMONTÁŽ JAKÉKOLIV NÁVĚSTI</t>
  </si>
  <si>
    <t>Rychlostník v km 21,582 a v km 21,777</t>
  </si>
  <si>
    <t xml:space="preserve"> "2=2,000 [A]"_x000d_</t>
  </si>
  <si>
    <t>965842</t>
  </si>
  <si>
    <t>DEMONTÁŽ JAKÉKOLIV NÁVĚSTI - ODVOZ (NA LIKVIDACI ODPADŮ NEBO JINÉ URČENÉ MÍSTO)</t>
  </si>
  <si>
    <t xml:space="preserve"> "0,024*15=0,360 [A]"_x000d_</t>
  </si>
  <si>
    <t>SO 02-13-01</t>
  </si>
  <si>
    <t>Z výkopu pro skladbu vozovky</t>
  </si>
  <si>
    <t xml:space="preserve"> "12,012*1,8=21,622 [A]"_x000d_</t>
  </si>
  <si>
    <t>015112</t>
  </si>
  <si>
    <t>POPLATKY ZA LIKVIDACŮ ODPADŮ NEKONTAMINOVANÝCH - 17 05 04 VYTĚŽENÉ ZEMINY A HORNINY - II. TŘÍDA TĚŽITELNOSTI</t>
  </si>
  <si>
    <t>Výkopek pro žlab</t>
  </si>
  <si>
    <t xml:space="preserve"> "7,2*1,8=12,960 [A]"_x000d_</t>
  </si>
  <si>
    <t>015130</t>
  </si>
  <si>
    <t>POPLATKY ZA LIKVIDACŮ ODPADŮ NEKONTAMINOVANÝCH - 17 03 02 VYBOURANÝ ASFALTOVÝ BETON BEZ DEHTU</t>
  </si>
  <si>
    <t xml:space="preserve"> "27,41=27,410 [A]"_x000d_</t>
  </si>
  <si>
    <t>03710</t>
  </si>
  <si>
    <t>POMOC PRÁCE ZAJIŠŤ NEBO ZŘÍZ OBJÍŽĎKY A PŘÍSTUP CESTY</t>
  </si>
  <si>
    <t>Náklady související s DIO</t>
  </si>
  <si>
    <t>11313B</t>
  </si>
  <si>
    <t>ODSTRANĚNÍ KRYTU ZPEVNĚNÝCH PLOCH S ASFALTOVÝM POJIVEM - DOPRAVA</t>
  </si>
  <si>
    <t xml:space="preserve"> "(23*0,05)*2,2*15=37,950 [A]  "_x000d_
 "(75,4*0,15)*2,2*15=373,230 [B]  "_x000d_
 "A+B=411,180 [C]"_x000d_</t>
  </si>
  <si>
    <t>113327</t>
  </si>
  <si>
    <t>ODSTRAN PODKL ZPEVNĚNÝCH PLOCH Z KAMENIVA NESTMEL, ODVOZ DO 16KM</t>
  </si>
  <si>
    <t>Odtěžení podkladu vozovky</t>
  </si>
  <si>
    <t xml:space="preserve"> "0,210*57,2=12,012 [A]"_x000d_</t>
  </si>
  <si>
    <t>113743</t>
  </si>
  <si>
    <t>FRÉZOVÁNÍ ZPEVNĚNÝCH PLOCH ASFALTOVÝCH TL. DO 50MM</t>
  </si>
  <si>
    <t>Odstranění obrusné vrstvy v místě napojení na stáv. stav</t>
  </si>
  <si>
    <t xml:space="preserve"> "8+15=23,000 [A]"_x000d_</t>
  </si>
  <si>
    <t>113748</t>
  </si>
  <si>
    <t>FRÉZOVÁNÍ ZPEVNĚNÝCH PLOCH ASFALTOVÝCH TL. DO 150MM</t>
  </si>
  <si>
    <t xml:space="preserve"> "75,4=75,400 [A] Odměřeno ze situace"_x000d_</t>
  </si>
  <si>
    <t>Výkop pro štěrbinový žlab</t>
  </si>
  <si>
    <t xml:space="preserve"> "16*0,8=12,800 [A]"_x000d_</t>
  </si>
  <si>
    <t>13283B</t>
  </si>
  <si>
    <t>HLOUBENÍ RÝH ŠÍŘ DO 2M PAŽ I NEPAŽ TŘ. II - DOPRAVA</t>
  </si>
  <si>
    <t>Odvoz přebytečného výkopku na sládku</t>
  </si>
  <si>
    <t xml:space="preserve"> "7,2*15=108,000 [A]"_x000d_</t>
  </si>
  <si>
    <t>Zpětný zásyp výziskem</t>
  </si>
  <si>
    <t xml:space="preserve"> 5.600000 = 5,600 [A]_x000d_</t>
  </si>
  <si>
    <t>451313</t>
  </si>
  <si>
    <t>PODKLADNÍ A VÝPLŇOVÉ VRSTVY Z PROSTÉHO BETONU C16/20</t>
  </si>
  <si>
    <t>Podkladní beton žlabu</t>
  </si>
  <si>
    <t xml:space="preserve"> "16*1*0,12=1,920 [A]"_x000d_</t>
  </si>
  <si>
    <t>Vyústění žlabu</t>
  </si>
  <si>
    <t xml:space="preserve"> "1,85*0,2=0,370 [A]"_x000d_</t>
  </si>
  <si>
    <t>56145G</t>
  </si>
  <si>
    <t>SMĚSI Z KAMENIVA STMELENÉ CEMENTEM SC C 8/10 TL. DO 250MM</t>
  </si>
  <si>
    <t>Konstrukční vrstva vozovky</t>
  </si>
  <si>
    <t xml:space="preserve"> "57,2=57,200 [A]"_x000d_</t>
  </si>
  <si>
    <t>56963</t>
  </si>
  <si>
    <t>ZPEVNĚNÍ KRAJNIC Z RECYKLOVANÉHO MATERIÁLU TL DO 150MM</t>
  </si>
  <si>
    <t>Dosypání krajnic asfaltovým recyklátem</t>
  </si>
  <si>
    <t xml:space="preserve"> "0,5*27=13,500 [A]"_x000d_</t>
  </si>
  <si>
    <t>572211</t>
  </si>
  <si>
    <t>SPOJOVACÍ POSTŘIK Z ASFALTU DO 0,5KG/M2</t>
  </si>
  <si>
    <t xml:space="preserve">PS-E  0,3 kg/m2</t>
  </si>
  <si>
    <t xml:space="preserve"> "93,2+57,2=150,400 [A]"_x000d_</t>
  </si>
  <si>
    <t>574A44</t>
  </si>
  <si>
    <t>ASFALTOVÝ BETON PRO OBRUSNÉ VRSTVY ACO 11+, 11S TL. 50MM</t>
  </si>
  <si>
    <t xml:space="preserve"> "80,2=80,200 [A]"_x000d_</t>
  </si>
  <si>
    <t>574C55</t>
  </si>
  <si>
    <t>ASFALTOVÝ BETON PRO LOŽNÍ VRSTVY ACL 16 TL. 60MM</t>
  </si>
  <si>
    <t>915211</t>
  </si>
  <si>
    <t>VODOROVNÉ DOPRAVNÍ ZNAČENÍ PLASTEM HLADKÉ - DODÁVKA A POKLÁDKA</t>
  </si>
  <si>
    <t>šíře150 mm</t>
  </si>
  <si>
    <t xml:space="preserve"> "0,15*(16+18)=5,100 [A]"_x000d_</t>
  </si>
  <si>
    <t>919111</t>
  </si>
  <si>
    <t>ŘEZÁNÍ ASFALTOVÉHO KRYTU VOZOVEK TL DO 50MM</t>
  </si>
  <si>
    <t xml:space="preserve"> "11,2+14,5=25,700 [A]"_x000d_</t>
  </si>
  <si>
    <t>921213</t>
  </si>
  <si>
    <t>ŽELEZNIČNÍ PŘEJEZD A PŘECHOD ŽIVIČNÝ V MEZIKOLEJOVÉM PROSTORU A V NAPOJENÍ</t>
  </si>
  <si>
    <t xml:space="preserve"> "13=13,000 [A] odměřeno ze situace"_x000d_</t>
  </si>
  <si>
    <t>935111</t>
  </si>
  <si>
    <t>ŠTĚRBINOVÉ ŽLABY Z BETONOVÝCH DÍLCŮ ŠÍŘ DO 400MM VÝŠ DO 500MM BEZ OBRUBY</t>
  </si>
  <si>
    <t xml:space="preserve"> 16.000000 = 16,000 [A]_x000d_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</si>
  <si>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</si>
  <si>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</si>
  <si>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</si>
  <si>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</si>
  <si>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</si>
  <si>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</si>
  <si>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</si>
  <si>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</si>
  <si>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</si>
  <si>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</si>
  <si>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</si>
  <si>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</si>
  <si>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Ostatní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</si>
  <si>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</si>
  <si>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</si>
  <si>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</si>
  <si>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</si>
  <si>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</si>
  <si>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</si>
  <si>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</si>
  <si>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</si>
  <si>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VSEOB006</t>
  </si>
  <si>
    <t>Geodetické práce v rámci geodetické vytyčovací sítě stavby</t>
  </si>
  <si>
    <t>Souhrn geodetických činností při zřizování a vedení bodů geodetické vytyčovací sítě stavby</t>
  </si>
  <si>
    <t>Položka zahrnuje náklady na měřické činnosti v rámci zřizování a vedení bodů geodetické vytyčovací sítě stavby, především pak kontrolu a ověření vytyčovací sítě, měřické práce při zřízení, překládání, obnově a doplnění bodů vytyčovací sítě, včetně výpočetních a dokumentačních činností.
Zřízení a vedení bodů geodetických mikrosíti je součástí nákladů příslušných stavebních objektů, pro které je v projektu stanoveno jejich vybudování a není součástní nákladu této položky.</t>
  </si>
  <si>
    <t>VSEOB007</t>
  </si>
  <si>
    <t>Stabilizace bodů geodetické vytyčovací sítě</t>
  </si>
  <si>
    <t>Specifikace stabilizací bodů geodetické vytyčovací sítě stavby</t>
  </si>
  <si>
    <t xml:space="preserve"> "v předepsaném rozsahu a počtu dle VTP a ZTP - od stupně PDPS"_x000d_</t>
  </si>
  <si>
    <t>Položka zahrnuje veškeré činnosti související s prováděním fyzických stabilizací bodů vytyčovací sítě. Počet a druh stabilizací bodů při zřizování vytyčovací sítě vychází z návrhu vytyčovací sítě (ve stupni PDPS). Položka dále zahrnuje v rámci zřizování stabilizací náklady na dopravu stabilizací a materiálu, výkopové práce (strojní nebo ruční), montážní a stavební práce včetně terenních úprav, zbudování ochranných prvků (ochranné tyčové znaky, skruže, atd.).
Do stabilizací geodetických vytyčovacích sítí je potřeba zahrnout i náklady na body v případě překládání, rušení a doplnění vytyčovací sítě vzhledem ke složitosti stavby, především pak v případě realizace bodů vytyčovacích sítí na neelektrizovaných tratích.</t>
  </si>
  <si>
    <t>VSEOB008</t>
  </si>
  <si>
    <t>Exkurze</t>
  </si>
  <si>
    <t>Exkurze dle zákona o zadávání veřejných zakázek</t>
  </si>
  <si>
    <t xml:space="preserve"> "Předpoklad 1 exkurze v době realizace stavby"_x000d_</t>
  </si>
  <si>
    <t xml:space="preserve">1. 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
2. Položka neobsahuje: zapůjčení vhodné obuvi (zajišťuje si každý návštěvník sám) a dopravu mezi navštívenými místy
3. Měrná jednotka: KUS 
4. Způsob měření:  soubor všech úkonů a činností, které jsou třeba k uskutečnění akce pro jednu skupinu návštěvníků
5. Hlavní materiál:0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</si>
</sst>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C10+C12+C14+C16</f>
        <v>0</v>
      </c>
    </row>
    <row r="7" ht="13">
      <c r="B7" s="7" t="s">
        <v>5</v>
      </c>
      <c r="C7" s="8">
        <f>E10+E12+E14+E16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02-01-31'!M8</f>
        <v>0</v>
      </c>
      <c r="D11" s="11">
        <f>SUMIFS('PS 02-01-31'!O:O,'PS 02-01-31'!A:A,"P")</f>
        <v>0</v>
      </c>
      <c r="E11" s="11">
        <f>C11+D11</f>
        <v>0</v>
      </c>
      <c r="F11" s="12">
        <f>'PS 02-01-31'!T7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'SO 02-10-01'!M8</f>
        <v>0</v>
      </c>
      <c r="D13" s="11">
        <f>SUMIFS('SO 02-10-01'!O:O,'SO 02-10-01'!A:A,"P")</f>
        <v>0</v>
      </c>
      <c r="E13" s="11">
        <f>C13+D13</f>
        <v>0</v>
      </c>
      <c r="F13" s="12">
        <f>'SO 02-10-01'!T7</f>
        <v>0</v>
      </c>
    </row>
    <row r="14">
      <c r="A14" s="10" t="s">
        <v>20</v>
      </c>
      <c r="B14" s="10" t="s">
        <v>21</v>
      </c>
      <c r="C14" s="11">
        <f>C15</f>
        <v>0</v>
      </c>
      <c r="D14" s="11">
        <f>D15</f>
        <v>0</v>
      </c>
      <c r="E14" s="11">
        <f>C14+D14</f>
        <v>0</v>
      </c>
      <c r="F14" s="12">
        <f>F15</f>
        <v>0</v>
      </c>
    </row>
    <row r="15">
      <c r="A15" s="10" t="s">
        <v>22</v>
      </c>
      <c r="B15" s="10" t="s">
        <v>23</v>
      </c>
      <c r="C15" s="11">
        <f>'SO 02-13-01'!M8</f>
        <v>0</v>
      </c>
      <c r="D15" s="11">
        <f>SUMIFS('SO 02-13-01'!O:O,'SO 02-13-01'!A:A,"P")</f>
        <v>0</v>
      </c>
      <c r="E15" s="11">
        <f>C15+D15</f>
        <v>0</v>
      </c>
      <c r="F15" s="12">
        <f>'SO 02-13-01'!T7</f>
        <v>0</v>
      </c>
    </row>
    <row r="16">
      <c r="A16" s="10" t="s">
        <v>24</v>
      </c>
      <c r="B16" s="10" t="s">
        <v>25</v>
      </c>
      <c r="C16" s="11">
        <f>C17</f>
        <v>0</v>
      </c>
      <c r="D16" s="11">
        <f>D17</f>
        <v>0</v>
      </c>
      <c r="E16" s="11">
        <f>C16+D16</f>
        <v>0</v>
      </c>
      <c r="F16" s="12">
        <f>F17</f>
        <v>0</v>
      </c>
    </row>
    <row r="17">
      <c r="A17" s="10" t="s">
        <v>26</v>
      </c>
      <c r="B17" s="10" t="s">
        <v>27</v>
      </c>
      <c r="C17" s="11">
        <f>'SO 98-98'!M8</f>
        <v>0</v>
      </c>
      <c r="D17" s="11">
        <f>SUMIFS('SO 98-98'!O:O,'SO 98-98'!A:A,"P")</f>
        <v>0</v>
      </c>
      <c r="E17" s="11">
        <f>C17+D17</f>
        <v>0</v>
      </c>
      <c r="F17" s="12">
        <f>'SO 98-98'!T7</f>
        <v>0</v>
      </c>
    </row>
    <row r="18">
      <c r="A18" s="13"/>
      <c r="B18" s="13"/>
      <c r="C18" s="14"/>
      <c r="D18" s="14"/>
      <c r="E18" s="14"/>
      <c r="F18" s="15"/>
    </row>
  </sheetData>
  <sheetProtection sheet="1" objects="1" scenarios="1" spinCount="100000" saltValue="Er5nxBpLj/OGWxx2US55jvTc9ujGx/bTzjN/bmbf55gObg1wmYGLBecMqeNxE1rXMTkDECEJPSCXhMzPydt3Wg==" hashValue="tT0njgNQiZgfkHZILrwWly3X6a9LUlOhjXjpycBQkuvVrMf5AucJkUH8i+5qjOjjHinyr68mA1KDYNLHIGvCMg==" algorithmName="SHA-512" password="9080"/>
  <mergeCells count="3">
    <mergeCell ref="A1:A3"/>
    <mergeCell ref="B1:B3"/>
    <mergeCell ref="B4:E4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COUNTIFS(L8:L402,"=0",A8:A402,"P")+COUNTIFS(L8:L402,"",A8:A402,"P")+SUM(Q8:Q402)</f>
        <v>0</v>
      </c>
    </row>
    <row r="8" ht="13">
      <c r="A8" s="1" t="s">
        <v>48</v>
      </c>
      <c r="C8" s="22" t="s">
        <v>49</v>
      </c>
      <c r="E8" s="23" t="s">
        <v>15</v>
      </c>
      <c r="L8" s="24">
        <f>L9</f>
        <v>0</v>
      </c>
      <c r="M8" s="24">
        <f>M9</f>
        <v>0</v>
      </c>
      <c r="N8" s="25"/>
    </row>
    <row r="9" ht="13">
      <c r="A9" s="1" t="s">
        <v>50</v>
      </c>
      <c r="C9" s="22" t="s">
        <v>51</v>
      </c>
      <c r="E9" s="23" t="s">
        <v>52</v>
      </c>
      <c r="L9" s="24">
        <f>SUMIFS(L10:L401,A10:A401,"P")</f>
        <v>0</v>
      </c>
      <c r="M9" s="24">
        <f>SUMIFS(M10:M401,A10:A401,"P")</f>
        <v>0</v>
      </c>
      <c r="N9" s="25"/>
    </row>
    <row r="10">
      <c r="A10" s="1" t="s">
        <v>53</v>
      </c>
      <c r="B10" s="1">
        <v>52</v>
      </c>
      <c r="C10" s="26" t="s">
        <v>54</v>
      </c>
      <c r="D10" t="s">
        <v>55</v>
      </c>
      <c r="E10" s="27" t="s">
        <v>56</v>
      </c>
      <c r="F10" s="28" t="s">
        <v>57</v>
      </c>
      <c r="G10" s="29">
        <v>90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59</v>
      </c>
      <c r="E11" s="27" t="s">
        <v>55</v>
      </c>
    </row>
    <row r="12" ht="13">
      <c r="A12" s="1" t="s">
        <v>60</v>
      </c>
      <c r="E12" s="33" t="s">
        <v>61</v>
      </c>
    </row>
    <row r="13">
      <c r="A13" s="1" t="s">
        <v>62</v>
      </c>
      <c r="E13" s="27" t="s">
        <v>63</v>
      </c>
    </row>
    <row r="14">
      <c r="A14" s="1" t="s">
        <v>53</v>
      </c>
      <c r="B14" s="1">
        <v>80</v>
      </c>
      <c r="C14" s="26" t="s">
        <v>64</v>
      </c>
      <c r="D14" t="s">
        <v>55</v>
      </c>
      <c r="E14" s="27" t="s">
        <v>65</v>
      </c>
      <c r="F14" s="28" t="s">
        <v>66</v>
      </c>
      <c r="G14" s="29">
        <v>15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59</v>
      </c>
      <c r="E15" s="27" t="s">
        <v>55</v>
      </c>
    </row>
    <row r="16" ht="13">
      <c r="A16" s="1" t="s">
        <v>60</v>
      </c>
      <c r="E16" s="33" t="s">
        <v>67</v>
      </c>
    </row>
    <row r="17">
      <c r="A17" s="1" t="s">
        <v>62</v>
      </c>
      <c r="E17" s="27" t="s">
        <v>63</v>
      </c>
    </row>
    <row r="18">
      <c r="A18" s="1" t="s">
        <v>53</v>
      </c>
      <c r="B18" s="1">
        <v>81</v>
      </c>
      <c r="C18" s="26" t="s">
        <v>68</v>
      </c>
      <c r="D18" t="s">
        <v>55</v>
      </c>
      <c r="E18" s="27" t="s">
        <v>69</v>
      </c>
      <c r="F18" s="28" t="s">
        <v>66</v>
      </c>
      <c r="G18" s="29">
        <v>320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59</v>
      </c>
      <c r="E19" s="27" t="s">
        <v>55</v>
      </c>
    </row>
    <row r="20" ht="13">
      <c r="A20" s="1" t="s">
        <v>60</v>
      </c>
      <c r="E20" s="33" t="s">
        <v>70</v>
      </c>
    </row>
    <row r="21">
      <c r="A21" s="1" t="s">
        <v>62</v>
      </c>
      <c r="E21" s="27" t="s">
        <v>63</v>
      </c>
    </row>
    <row r="22">
      <c r="A22" s="1" t="s">
        <v>53</v>
      </c>
      <c r="B22" s="1">
        <v>53</v>
      </c>
      <c r="C22" s="26" t="s">
        <v>71</v>
      </c>
      <c r="D22" t="s">
        <v>55</v>
      </c>
      <c r="E22" s="27" t="s">
        <v>72</v>
      </c>
      <c r="F22" s="28" t="s">
        <v>73</v>
      </c>
      <c r="G22" s="29">
        <v>203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58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59</v>
      </c>
      <c r="E23" s="27" t="s">
        <v>55</v>
      </c>
    </row>
    <row r="24" ht="13">
      <c r="A24" s="1" t="s">
        <v>60</v>
      </c>
      <c r="E24" s="33" t="s">
        <v>74</v>
      </c>
    </row>
    <row r="25">
      <c r="A25" s="1" t="s">
        <v>62</v>
      </c>
      <c r="E25" s="27" t="s">
        <v>63</v>
      </c>
    </row>
    <row r="26">
      <c r="A26" s="1" t="s">
        <v>53</v>
      </c>
      <c r="B26" s="1">
        <v>82</v>
      </c>
      <c r="C26" s="26" t="s">
        <v>75</v>
      </c>
      <c r="D26" t="s">
        <v>55</v>
      </c>
      <c r="E26" s="27" t="s">
        <v>76</v>
      </c>
      <c r="F26" s="28" t="s">
        <v>66</v>
      </c>
      <c r="G26" s="29">
        <v>320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58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59</v>
      </c>
      <c r="E27" s="27" t="s">
        <v>55</v>
      </c>
    </row>
    <row r="28" ht="13">
      <c r="A28" s="1" t="s">
        <v>60</v>
      </c>
      <c r="E28" s="33" t="s">
        <v>77</v>
      </c>
    </row>
    <row r="29">
      <c r="A29" s="1" t="s">
        <v>62</v>
      </c>
      <c r="E29" s="27" t="s">
        <v>63</v>
      </c>
    </row>
    <row r="30">
      <c r="A30" s="1" t="s">
        <v>53</v>
      </c>
      <c r="B30" s="1">
        <v>55</v>
      </c>
      <c r="C30" s="26" t="s">
        <v>78</v>
      </c>
      <c r="D30" t="s">
        <v>55</v>
      </c>
      <c r="E30" s="27" t="s">
        <v>79</v>
      </c>
      <c r="F30" s="28" t="s">
        <v>57</v>
      </c>
      <c r="G30" s="29">
        <v>80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58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59</v>
      </c>
      <c r="E31" s="27" t="s">
        <v>55</v>
      </c>
    </row>
    <row r="32" ht="13">
      <c r="A32" s="1" t="s">
        <v>60</v>
      </c>
      <c r="E32" s="33" t="s">
        <v>80</v>
      </c>
    </row>
    <row r="33">
      <c r="A33" s="1" t="s">
        <v>62</v>
      </c>
      <c r="E33" s="27" t="s">
        <v>63</v>
      </c>
    </row>
    <row r="34">
      <c r="A34" s="1" t="s">
        <v>53</v>
      </c>
      <c r="B34" s="1">
        <v>84</v>
      </c>
      <c r="C34" s="26" t="s">
        <v>81</v>
      </c>
      <c r="D34" t="s">
        <v>55</v>
      </c>
      <c r="E34" s="27" t="s">
        <v>82</v>
      </c>
      <c r="F34" s="28" t="s">
        <v>57</v>
      </c>
      <c r="G34" s="29">
        <v>360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58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59</v>
      </c>
      <c r="E35" s="27" t="s">
        <v>55</v>
      </c>
    </row>
    <row r="36" ht="13">
      <c r="A36" s="1" t="s">
        <v>60</v>
      </c>
      <c r="E36" s="33" t="s">
        <v>83</v>
      </c>
    </row>
    <row r="37">
      <c r="A37" s="1" t="s">
        <v>62</v>
      </c>
      <c r="E37" s="27" t="s">
        <v>63</v>
      </c>
    </row>
    <row r="38">
      <c r="A38" s="1" t="s">
        <v>53</v>
      </c>
      <c r="B38" s="1">
        <v>38</v>
      </c>
      <c r="C38" s="26" t="s">
        <v>84</v>
      </c>
      <c r="D38" t="s">
        <v>55</v>
      </c>
      <c r="E38" s="27" t="s">
        <v>85</v>
      </c>
      <c r="F38" s="28" t="s">
        <v>66</v>
      </c>
      <c r="G38" s="29">
        <v>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58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59</v>
      </c>
      <c r="E39" s="27" t="s">
        <v>55</v>
      </c>
    </row>
    <row r="40" ht="13">
      <c r="A40" s="1" t="s">
        <v>60</v>
      </c>
      <c r="E40" s="33" t="s">
        <v>86</v>
      </c>
    </row>
    <row r="41">
      <c r="A41" s="1" t="s">
        <v>62</v>
      </c>
      <c r="E41" s="27" t="s">
        <v>63</v>
      </c>
    </row>
    <row r="42">
      <c r="A42" s="1" t="s">
        <v>53</v>
      </c>
      <c r="B42" s="1">
        <v>86</v>
      </c>
      <c r="C42" s="26" t="s">
        <v>87</v>
      </c>
      <c r="D42" t="s">
        <v>55</v>
      </c>
      <c r="E42" s="27" t="s">
        <v>88</v>
      </c>
      <c r="F42" s="28" t="s">
        <v>89</v>
      </c>
      <c r="G42" s="29">
        <v>35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58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59</v>
      </c>
      <c r="E43" s="27" t="s">
        <v>55</v>
      </c>
    </row>
    <row r="44" ht="13">
      <c r="A44" s="1" t="s">
        <v>60</v>
      </c>
      <c r="E44" s="33" t="s">
        <v>90</v>
      </c>
    </row>
    <row r="45">
      <c r="A45" s="1" t="s">
        <v>62</v>
      </c>
      <c r="E45" s="27" t="s">
        <v>63</v>
      </c>
    </row>
    <row r="46">
      <c r="A46" s="1" t="s">
        <v>53</v>
      </c>
      <c r="B46" s="1">
        <v>54</v>
      </c>
      <c r="C46" s="26" t="s">
        <v>91</v>
      </c>
      <c r="D46" t="s">
        <v>55</v>
      </c>
      <c r="E46" s="27" t="s">
        <v>92</v>
      </c>
      <c r="F46" s="28" t="s">
        <v>73</v>
      </c>
      <c r="G46" s="29">
        <v>860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58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59</v>
      </c>
      <c r="E47" s="27" t="s">
        <v>55</v>
      </c>
    </row>
    <row r="48" ht="26">
      <c r="A48" s="1" t="s">
        <v>60</v>
      </c>
      <c r="E48" s="33" t="s">
        <v>93</v>
      </c>
    </row>
    <row r="49">
      <c r="A49" s="1" t="s">
        <v>62</v>
      </c>
      <c r="E49" s="27" t="s">
        <v>63</v>
      </c>
    </row>
    <row r="50">
      <c r="A50" s="1" t="s">
        <v>53</v>
      </c>
      <c r="B50" s="1">
        <v>83</v>
      </c>
      <c r="C50" s="26" t="s">
        <v>94</v>
      </c>
      <c r="D50" t="s">
        <v>55</v>
      </c>
      <c r="E50" s="27" t="s">
        <v>95</v>
      </c>
      <c r="F50" s="28" t="s">
        <v>73</v>
      </c>
      <c r="G50" s="29">
        <v>800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58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59</v>
      </c>
      <c r="E51" s="27" t="s">
        <v>55</v>
      </c>
    </row>
    <row r="52" ht="13">
      <c r="A52" s="1" t="s">
        <v>60</v>
      </c>
      <c r="E52" s="33" t="s">
        <v>96</v>
      </c>
    </row>
    <row r="53">
      <c r="A53" s="1" t="s">
        <v>62</v>
      </c>
      <c r="E53" s="27" t="s">
        <v>63</v>
      </c>
    </row>
    <row r="54" ht="25">
      <c r="A54" s="1" t="s">
        <v>53</v>
      </c>
      <c r="B54" s="1">
        <v>85</v>
      </c>
      <c r="C54" s="26" t="s">
        <v>97</v>
      </c>
      <c r="D54" t="s">
        <v>55</v>
      </c>
      <c r="E54" s="27" t="s">
        <v>98</v>
      </c>
      <c r="F54" s="28" t="s">
        <v>89</v>
      </c>
      <c r="G54" s="29">
        <v>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58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59</v>
      </c>
      <c r="E55" s="27" t="s">
        <v>55</v>
      </c>
    </row>
    <row r="56" ht="13">
      <c r="A56" s="1" t="s">
        <v>60</v>
      </c>
      <c r="E56" s="33" t="s">
        <v>99</v>
      </c>
    </row>
    <row r="57">
      <c r="A57" s="1" t="s">
        <v>62</v>
      </c>
      <c r="E57" s="27" t="s">
        <v>63</v>
      </c>
    </row>
    <row r="58" ht="25">
      <c r="A58" s="1" t="s">
        <v>53</v>
      </c>
      <c r="B58" s="1">
        <v>87</v>
      </c>
      <c r="C58" s="26" t="s">
        <v>100</v>
      </c>
      <c r="D58" t="s">
        <v>55</v>
      </c>
      <c r="E58" s="27" t="s">
        <v>101</v>
      </c>
      <c r="F58" s="28" t="s">
        <v>89</v>
      </c>
      <c r="G58" s="29">
        <v>10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58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59</v>
      </c>
      <c r="E59" s="27" t="s">
        <v>55</v>
      </c>
    </row>
    <row r="60" ht="13">
      <c r="A60" s="1" t="s">
        <v>60</v>
      </c>
      <c r="E60" s="33" t="s">
        <v>102</v>
      </c>
    </row>
    <row r="61">
      <c r="A61" s="1" t="s">
        <v>62</v>
      </c>
      <c r="E61" s="27" t="s">
        <v>63</v>
      </c>
    </row>
    <row r="62">
      <c r="A62" s="1" t="s">
        <v>53</v>
      </c>
      <c r="B62" s="1">
        <v>51</v>
      </c>
      <c r="C62" s="26" t="s">
        <v>103</v>
      </c>
      <c r="D62" t="s">
        <v>55</v>
      </c>
      <c r="E62" s="27" t="s">
        <v>104</v>
      </c>
      <c r="F62" s="28" t="s">
        <v>89</v>
      </c>
      <c r="G62" s="29">
        <v>4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58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59</v>
      </c>
      <c r="E63" s="27" t="s">
        <v>55</v>
      </c>
    </row>
    <row r="64" ht="13">
      <c r="A64" s="1" t="s">
        <v>60</v>
      </c>
      <c r="E64" s="33" t="s">
        <v>105</v>
      </c>
    </row>
    <row r="65">
      <c r="A65" s="1" t="s">
        <v>62</v>
      </c>
      <c r="E65" s="27" t="s">
        <v>63</v>
      </c>
    </row>
    <row r="66" ht="25">
      <c r="A66" s="1" t="s">
        <v>53</v>
      </c>
      <c r="B66" s="1">
        <v>57</v>
      </c>
      <c r="C66" s="26" t="s">
        <v>106</v>
      </c>
      <c r="D66" t="s">
        <v>55</v>
      </c>
      <c r="E66" s="27" t="s">
        <v>107</v>
      </c>
      <c r="F66" s="28" t="s">
        <v>73</v>
      </c>
      <c r="G66" s="29">
        <v>20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58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59</v>
      </c>
      <c r="E67" s="27" t="s">
        <v>55</v>
      </c>
    </row>
    <row r="68" ht="13">
      <c r="A68" s="1" t="s">
        <v>60</v>
      </c>
      <c r="E68" s="33" t="s">
        <v>108</v>
      </c>
    </row>
    <row r="69">
      <c r="A69" s="1" t="s">
        <v>62</v>
      </c>
      <c r="E69" s="27" t="s">
        <v>63</v>
      </c>
    </row>
    <row r="70">
      <c r="A70" s="1" t="s">
        <v>53</v>
      </c>
      <c r="B70" s="1">
        <v>58</v>
      </c>
      <c r="C70" s="26" t="s">
        <v>109</v>
      </c>
      <c r="D70" t="s">
        <v>55</v>
      </c>
      <c r="E70" s="27" t="s">
        <v>110</v>
      </c>
      <c r="F70" s="28" t="s">
        <v>73</v>
      </c>
      <c r="G70" s="29">
        <v>140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58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59</v>
      </c>
      <c r="E71" s="27" t="s">
        <v>55</v>
      </c>
    </row>
    <row r="72" ht="13">
      <c r="A72" s="1" t="s">
        <v>60</v>
      </c>
      <c r="E72" s="33" t="s">
        <v>108</v>
      </c>
    </row>
    <row r="73">
      <c r="A73" s="1" t="s">
        <v>62</v>
      </c>
      <c r="E73" s="27" t="s">
        <v>63</v>
      </c>
    </row>
    <row r="74">
      <c r="A74" s="1" t="s">
        <v>53</v>
      </c>
      <c r="B74" s="1">
        <v>59</v>
      </c>
      <c r="C74" s="26" t="s">
        <v>111</v>
      </c>
      <c r="D74" t="s">
        <v>55</v>
      </c>
      <c r="E74" s="27" t="s">
        <v>112</v>
      </c>
      <c r="F74" s="28" t="s">
        <v>73</v>
      </c>
      <c r="G74" s="29">
        <v>800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58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59</v>
      </c>
      <c r="E75" s="27" t="s">
        <v>55</v>
      </c>
    </row>
    <row r="76" ht="13">
      <c r="A76" s="1" t="s">
        <v>60</v>
      </c>
      <c r="E76" s="33" t="s">
        <v>108</v>
      </c>
    </row>
    <row r="77">
      <c r="A77" s="1" t="s">
        <v>62</v>
      </c>
      <c r="E77" s="27" t="s">
        <v>63</v>
      </c>
    </row>
    <row r="78" ht="25">
      <c r="A78" s="1" t="s">
        <v>53</v>
      </c>
      <c r="B78" s="1">
        <v>71</v>
      </c>
      <c r="C78" s="26" t="s">
        <v>113</v>
      </c>
      <c r="D78" t="s">
        <v>55</v>
      </c>
      <c r="E78" s="27" t="s">
        <v>114</v>
      </c>
      <c r="F78" s="28" t="s">
        <v>89</v>
      </c>
      <c r="G78" s="29">
        <v>4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58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59</v>
      </c>
      <c r="E79" s="27" t="s">
        <v>55</v>
      </c>
    </row>
    <row r="80" ht="13">
      <c r="A80" s="1" t="s">
        <v>60</v>
      </c>
      <c r="E80" s="33" t="s">
        <v>108</v>
      </c>
    </row>
    <row r="81">
      <c r="A81" s="1" t="s">
        <v>62</v>
      </c>
      <c r="E81" s="27" t="s">
        <v>63</v>
      </c>
    </row>
    <row r="82" ht="25">
      <c r="A82" s="1" t="s">
        <v>53</v>
      </c>
      <c r="B82" s="1">
        <v>72</v>
      </c>
      <c r="C82" s="26" t="s">
        <v>115</v>
      </c>
      <c r="D82" t="s">
        <v>55</v>
      </c>
      <c r="E82" s="27" t="s">
        <v>116</v>
      </c>
      <c r="F82" s="28" t="s">
        <v>89</v>
      </c>
      <c r="G82" s="29">
        <v>10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58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59</v>
      </c>
      <c r="E83" s="27" t="s">
        <v>55</v>
      </c>
    </row>
    <row r="84" ht="13">
      <c r="A84" s="1" t="s">
        <v>60</v>
      </c>
      <c r="E84" s="33" t="s">
        <v>108</v>
      </c>
    </row>
    <row r="85">
      <c r="A85" s="1" t="s">
        <v>62</v>
      </c>
      <c r="E85" s="27" t="s">
        <v>63</v>
      </c>
    </row>
    <row r="86" ht="25">
      <c r="A86" s="1" t="s">
        <v>53</v>
      </c>
      <c r="B86" s="1">
        <v>73</v>
      </c>
      <c r="C86" s="26" t="s">
        <v>117</v>
      </c>
      <c r="D86" t="s">
        <v>55</v>
      </c>
      <c r="E86" s="27" t="s">
        <v>118</v>
      </c>
      <c r="F86" s="28" t="s">
        <v>89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58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59</v>
      </c>
      <c r="E87" s="27" t="s">
        <v>55</v>
      </c>
    </row>
    <row r="88" ht="13">
      <c r="A88" s="1" t="s">
        <v>60</v>
      </c>
      <c r="E88" s="33" t="s">
        <v>108</v>
      </c>
    </row>
    <row r="89">
      <c r="A89" s="1" t="s">
        <v>62</v>
      </c>
      <c r="E89" s="27" t="s">
        <v>63</v>
      </c>
    </row>
    <row r="90">
      <c r="A90" s="1" t="s">
        <v>53</v>
      </c>
      <c r="B90" s="1">
        <v>56</v>
      </c>
      <c r="C90" s="26" t="s">
        <v>119</v>
      </c>
      <c r="D90" t="s">
        <v>55</v>
      </c>
      <c r="E90" s="27" t="s">
        <v>120</v>
      </c>
      <c r="F90" s="28" t="s">
        <v>73</v>
      </c>
      <c r="G90" s="29">
        <v>724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58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59</v>
      </c>
      <c r="E91" s="27" t="s">
        <v>55</v>
      </c>
    </row>
    <row r="92" ht="13">
      <c r="A92" s="1" t="s">
        <v>60</v>
      </c>
      <c r="E92" s="33" t="s">
        <v>121</v>
      </c>
    </row>
    <row r="93">
      <c r="A93" s="1" t="s">
        <v>62</v>
      </c>
      <c r="E93" s="27" t="s">
        <v>63</v>
      </c>
    </row>
    <row r="94">
      <c r="A94" s="1" t="s">
        <v>53</v>
      </c>
      <c r="B94" s="1">
        <v>16</v>
      </c>
      <c r="C94" s="26" t="s">
        <v>122</v>
      </c>
      <c r="D94" t="s">
        <v>55</v>
      </c>
      <c r="E94" s="27" t="s">
        <v>123</v>
      </c>
      <c r="F94" s="28" t="s">
        <v>89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58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59</v>
      </c>
      <c r="E95" s="27" t="s">
        <v>55</v>
      </c>
    </row>
    <row r="96" ht="13">
      <c r="A96" s="1" t="s">
        <v>60</v>
      </c>
      <c r="E96" s="33" t="s">
        <v>124</v>
      </c>
    </row>
    <row r="97">
      <c r="A97" s="1" t="s">
        <v>62</v>
      </c>
      <c r="E97" s="27" t="s">
        <v>63</v>
      </c>
    </row>
    <row r="98">
      <c r="A98" s="1" t="s">
        <v>53</v>
      </c>
      <c r="B98" s="1">
        <v>43</v>
      </c>
      <c r="C98" s="26" t="s">
        <v>125</v>
      </c>
      <c r="D98" t="s">
        <v>55</v>
      </c>
      <c r="E98" s="27" t="s">
        <v>126</v>
      </c>
      <c r="F98" s="28" t="s">
        <v>89</v>
      </c>
      <c r="G98" s="29">
        <v>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58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59</v>
      </c>
      <c r="E99" s="27" t="s">
        <v>55</v>
      </c>
    </row>
    <row r="100" ht="13">
      <c r="A100" s="1" t="s">
        <v>60</v>
      </c>
      <c r="E100" s="33" t="s">
        <v>127</v>
      </c>
    </row>
    <row r="101">
      <c r="A101" s="1" t="s">
        <v>62</v>
      </c>
      <c r="E101" s="27" t="s">
        <v>63</v>
      </c>
    </row>
    <row r="102">
      <c r="A102" s="1" t="s">
        <v>53</v>
      </c>
      <c r="B102" s="1">
        <v>15</v>
      </c>
      <c r="C102" s="26" t="s">
        <v>128</v>
      </c>
      <c r="D102" t="s">
        <v>55</v>
      </c>
      <c r="E102" s="27" t="s">
        <v>129</v>
      </c>
      <c r="F102" s="28" t="s">
        <v>89</v>
      </c>
      <c r="G102" s="29">
        <v>1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58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59</v>
      </c>
      <c r="E103" s="27" t="s">
        <v>55</v>
      </c>
    </row>
    <row r="104" ht="13">
      <c r="A104" s="1" t="s">
        <v>60</v>
      </c>
      <c r="E104" s="33" t="s">
        <v>130</v>
      </c>
    </row>
    <row r="105">
      <c r="A105" s="1" t="s">
        <v>62</v>
      </c>
      <c r="E105" s="27" t="s">
        <v>63</v>
      </c>
    </row>
    <row r="106" ht="25">
      <c r="A106" s="1" t="s">
        <v>53</v>
      </c>
      <c r="B106" s="1">
        <v>41</v>
      </c>
      <c r="C106" s="26" t="s">
        <v>131</v>
      </c>
      <c r="D106" t="s">
        <v>55</v>
      </c>
      <c r="E106" s="27" t="s">
        <v>132</v>
      </c>
      <c r="F106" s="28" t="s">
        <v>89</v>
      </c>
      <c r="G106" s="29">
        <v>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58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59</v>
      </c>
      <c r="E107" s="27" t="s">
        <v>55</v>
      </c>
    </row>
    <row r="108" ht="13">
      <c r="A108" s="1" t="s">
        <v>60</v>
      </c>
      <c r="E108" s="33" t="s">
        <v>133</v>
      </c>
    </row>
    <row r="109">
      <c r="A109" s="1" t="s">
        <v>62</v>
      </c>
      <c r="E109" s="27" t="s">
        <v>63</v>
      </c>
    </row>
    <row r="110" ht="37.5">
      <c r="A110" s="1" t="s">
        <v>53</v>
      </c>
      <c r="B110" s="1">
        <v>42</v>
      </c>
      <c r="C110" s="26" t="s">
        <v>134</v>
      </c>
      <c r="D110" t="s">
        <v>55</v>
      </c>
      <c r="E110" s="27" t="s">
        <v>135</v>
      </c>
      <c r="F110" s="28" t="s">
        <v>89</v>
      </c>
      <c r="G110" s="29">
        <v>23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58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59</v>
      </c>
      <c r="E111" s="27" t="s">
        <v>55</v>
      </c>
    </row>
    <row r="112" ht="13">
      <c r="A112" s="1" t="s">
        <v>60</v>
      </c>
      <c r="E112" s="33" t="s">
        <v>133</v>
      </c>
    </row>
    <row r="113">
      <c r="A113" s="1" t="s">
        <v>62</v>
      </c>
      <c r="E113" s="27" t="s">
        <v>63</v>
      </c>
    </row>
    <row r="114">
      <c r="A114" s="1" t="s">
        <v>53</v>
      </c>
      <c r="B114" s="1">
        <v>79</v>
      </c>
      <c r="C114" s="26" t="s">
        <v>136</v>
      </c>
      <c r="D114" t="s">
        <v>55</v>
      </c>
      <c r="E114" s="27" t="s">
        <v>137</v>
      </c>
      <c r="F114" s="28" t="s">
        <v>89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58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59</v>
      </c>
      <c r="E115" s="27" t="s">
        <v>55</v>
      </c>
    </row>
    <row r="116" ht="13">
      <c r="A116" s="1" t="s">
        <v>60</v>
      </c>
      <c r="E116" s="33" t="s">
        <v>138</v>
      </c>
    </row>
    <row r="117">
      <c r="A117" s="1" t="s">
        <v>62</v>
      </c>
      <c r="E117" s="27" t="s">
        <v>63</v>
      </c>
    </row>
    <row r="118">
      <c r="A118" s="1" t="s">
        <v>53</v>
      </c>
      <c r="B118" s="1">
        <v>46</v>
      </c>
      <c r="C118" s="26" t="s">
        <v>139</v>
      </c>
      <c r="D118" t="s">
        <v>55</v>
      </c>
      <c r="E118" s="27" t="s">
        <v>140</v>
      </c>
      <c r="F118" s="28" t="s">
        <v>89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58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59</v>
      </c>
      <c r="E119" s="27" t="s">
        <v>55</v>
      </c>
    </row>
    <row r="120" ht="13">
      <c r="A120" s="1" t="s">
        <v>60</v>
      </c>
      <c r="E120" s="33" t="s">
        <v>141</v>
      </c>
    </row>
    <row r="121">
      <c r="A121" s="1" t="s">
        <v>62</v>
      </c>
      <c r="E121" s="27" t="s">
        <v>63</v>
      </c>
    </row>
    <row r="122">
      <c r="A122" s="1" t="s">
        <v>53</v>
      </c>
      <c r="B122" s="1">
        <v>74</v>
      </c>
      <c r="C122" s="26" t="s">
        <v>142</v>
      </c>
      <c r="D122" t="s">
        <v>55</v>
      </c>
      <c r="E122" s="27" t="s">
        <v>143</v>
      </c>
      <c r="F122" s="28" t="s">
        <v>89</v>
      </c>
      <c r="G122" s="29">
        <v>5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58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59</v>
      </c>
      <c r="E123" s="27" t="s">
        <v>55</v>
      </c>
    </row>
    <row r="124" ht="13">
      <c r="A124" s="1" t="s">
        <v>60</v>
      </c>
      <c r="E124" s="33" t="s">
        <v>108</v>
      </c>
    </row>
    <row r="125">
      <c r="A125" s="1" t="s">
        <v>62</v>
      </c>
      <c r="E125" s="27" t="s">
        <v>55</v>
      </c>
    </row>
    <row r="126">
      <c r="A126" s="1" t="s">
        <v>53</v>
      </c>
      <c r="B126" s="1">
        <v>75</v>
      </c>
      <c r="C126" s="26" t="s">
        <v>144</v>
      </c>
      <c r="D126" t="s">
        <v>55</v>
      </c>
      <c r="E126" s="27" t="s">
        <v>145</v>
      </c>
      <c r="F126" s="28" t="s">
        <v>89</v>
      </c>
      <c r="G126" s="29">
        <v>15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58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59</v>
      </c>
      <c r="E127" s="27" t="s">
        <v>55</v>
      </c>
    </row>
    <row r="128" ht="13">
      <c r="A128" s="1" t="s">
        <v>60</v>
      </c>
      <c r="E128" s="33" t="s">
        <v>108</v>
      </c>
    </row>
    <row r="129">
      <c r="A129" s="1" t="s">
        <v>62</v>
      </c>
      <c r="E129" s="27" t="s">
        <v>63</v>
      </c>
    </row>
    <row r="130">
      <c r="A130" s="1" t="s">
        <v>53</v>
      </c>
      <c r="B130" s="1">
        <v>76</v>
      </c>
      <c r="C130" s="26" t="s">
        <v>146</v>
      </c>
      <c r="D130" t="s">
        <v>55</v>
      </c>
      <c r="E130" s="27" t="s">
        <v>147</v>
      </c>
      <c r="F130" s="28" t="s">
        <v>89</v>
      </c>
      <c r="G130" s="29">
        <v>7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58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59</v>
      </c>
      <c r="E131" s="27" t="s">
        <v>55</v>
      </c>
    </row>
    <row r="132" ht="13">
      <c r="A132" s="1" t="s">
        <v>60</v>
      </c>
      <c r="E132" s="33" t="s">
        <v>108</v>
      </c>
    </row>
    <row r="133">
      <c r="A133" s="1" t="s">
        <v>62</v>
      </c>
      <c r="E133" s="27" t="s">
        <v>63</v>
      </c>
    </row>
    <row r="134">
      <c r="A134" s="1" t="s">
        <v>53</v>
      </c>
      <c r="B134" s="1">
        <v>63</v>
      </c>
      <c r="C134" s="26" t="s">
        <v>148</v>
      </c>
      <c r="D134" t="s">
        <v>55</v>
      </c>
      <c r="E134" s="27" t="s">
        <v>149</v>
      </c>
      <c r="F134" s="28" t="s">
        <v>150</v>
      </c>
      <c r="G134" s="29">
        <v>16.225000000000001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58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59</v>
      </c>
      <c r="E135" s="27" t="s">
        <v>55</v>
      </c>
    </row>
    <row r="136" ht="13">
      <c r="A136" s="1" t="s">
        <v>60</v>
      </c>
      <c r="E136" s="33" t="s">
        <v>108</v>
      </c>
    </row>
    <row r="137">
      <c r="A137" s="1" t="s">
        <v>62</v>
      </c>
      <c r="E137" s="27" t="s">
        <v>63</v>
      </c>
    </row>
    <row r="138">
      <c r="A138" s="1" t="s">
        <v>53</v>
      </c>
      <c r="B138" s="1">
        <v>65</v>
      </c>
      <c r="C138" s="26" t="s">
        <v>151</v>
      </c>
      <c r="D138" t="s">
        <v>55</v>
      </c>
      <c r="E138" s="27" t="s">
        <v>152</v>
      </c>
      <c r="F138" s="28" t="s">
        <v>150</v>
      </c>
      <c r="G138" s="29">
        <v>38.880000000000003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58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59</v>
      </c>
      <c r="E139" s="27" t="s">
        <v>55</v>
      </c>
    </row>
    <row r="140" ht="13">
      <c r="A140" s="1" t="s">
        <v>60</v>
      </c>
      <c r="E140" s="33" t="s">
        <v>108</v>
      </c>
    </row>
    <row r="141">
      <c r="A141" s="1" t="s">
        <v>62</v>
      </c>
      <c r="E141" s="27" t="s">
        <v>63</v>
      </c>
    </row>
    <row r="142">
      <c r="A142" s="1" t="s">
        <v>53</v>
      </c>
      <c r="B142" s="1">
        <v>64</v>
      </c>
      <c r="C142" s="26" t="s">
        <v>153</v>
      </c>
      <c r="D142" t="s">
        <v>55</v>
      </c>
      <c r="E142" s="27" t="s">
        <v>154</v>
      </c>
      <c r="F142" s="28" t="s">
        <v>150</v>
      </c>
      <c r="G142" s="29">
        <v>16.225000000000001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58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59</v>
      </c>
      <c r="E143" s="27" t="s">
        <v>55</v>
      </c>
    </row>
    <row r="144" ht="13">
      <c r="A144" s="1" t="s">
        <v>60</v>
      </c>
      <c r="E144" s="33" t="s">
        <v>108</v>
      </c>
    </row>
    <row r="145">
      <c r="A145" s="1" t="s">
        <v>62</v>
      </c>
      <c r="E145" s="27" t="s">
        <v>63</v>
      </c>
    </row>
    <row r="146">
      <c r="A146" s="1" t="s">
        <v>53</v>
      </c>
      <c r="B146" s="1">
        <v>66</v>
      </c>
      <c r="C146" s="26" t="s">
        <v>155</v>
      </c>
      <c r="D146" t="s">
        <v>55</v>
      </c>
      <c r="E146" s="27" t="s">
        <v>156</v>
      </c>
      <c r="F146" s="28" t="s">
        <v>150</v>
      </c>
      <c r="G146" s="29">
        <v>38.880000000000003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58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59</v>
      </c>
      <c r="E147" s="27" t="s">
        <v>55</v>
      </c>
    </row>
    <row r="148" ht="13">
      <c r="A148" s="1" t="s">
        <v>60</v>
      </c>
      <c r="E148" s="33" t="s">
        <v>108</v>
      </c>
    </row>
    <row r="149">
      <c r="A149" s="1" t="s">
        <v>62</v>
      </c>
      <c r="E149" s="27" t="s">
        <v>63</v>
      </c>
    </row>
    <row r="150" ht="25">
      <c r="A150" s="1" t="s">
        <v>53</v>
      </c>
      <c r="B150" s="1">
        <v>69</v>
      </c>
      <c r="C150" s="26" t="s">
        <v>157</v>
      </c>
      <c r="D150" t="s">
        <v>55</v>
      </c>
      <c r="E150" s="27" t="s">
        <v>158</v>
      </c>
      <c r="F150" s="28" t="s">
        <v>89</v>
      </c>
      <c r="G150" s="29">
        <v>32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58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59</v>
      </c>
      <c r="E151" s="27" t="s">
        <v>55</v>
      </c>
    </row>
    <row r="152" ht="13">
      <c r="A152" s="1" t="s">
        <v>60</v>
      </c>
      <c r="E152" s="33" t="s">
        <v>108</v>
      </c>
    </row>
    <row r="153">
      <c r="A153" s="1" t="s">
        <v>62</v>
      </c>
      <c r="E153" s="27" t="s">
        <v>63</v>
      </c>
    </row>
    <row r="154" ht="25">
      <c r="A154" s="1" t="s">
        <v>53</v>
      </c>
      <c r="B154" s="1">
        <v>70</v>
      </c>
      <c r="C154" s="26" t="s">
        <v>159</v>
      </c>
      <c r="D154" t="s">
        <v>55</v>
      </c>
      <c r="E154" s="27" t="s">
        <v>160</v>
      </c>
      <c r="F154" s="28" t="s">
        <v>89</v>
      </c>
      <c r="G154" s="29">
        <v>8</v>
      </c>
      <c r="H154" s="28">
        <v>0</v>
      </c>
      <c r="I154" s="30">
        <f>ROUND(G154*H154,P4)</f>
        <v>0</v>
      </c>
      <c r="L154" s="31">
        <v>0</v>
      </c>
      <c r="M154" s="24">
        <f>ROUND(G154*L154,P4)</f>
        <v>0</v>
      </c>
      <c r="N154" s="25" t="s">
        <v>58</v>
      </c>
      <c r="O154" s="32">
        <f>M154*AA154</f>
        <v>0</v>
      </c>
      <c r="P154" s="1">
        <v>3</v>
      </c>
      <c r="AA154" s="1">
        <f>IF(P154=1,$O$3,IF(P154=2,$O$4,$O$5))</f>
        <v>0</v>
      </c>
    </row>
    <row r="155">
      <c r="A155" s="1" t="s">
        <v>59</v>
      </c>
      <c r="E155" s="27" t="s">
        <v>55</v>
      </c>
    </row>
    <row r="156" ht="13">
      <c r="A156" s="1" t="s">
        <v>60</v>
      </c>
      <c r="E156" s="33" t="s">
        <v>108</v>
      </c>
    </row>
    <row r="157">
      <c r="A157" s="1" t="s">
        <v>62</v>
      </c>
      <c r="E157" s="27" t="s">
        <v>63</v>
      </c>
    </row>
    <row r="158">
      <c r="A158" s="1" t="s">
        <v>53</v>
      </c>
      <c r="B158" s="1">
        <v>4</v>
      </c>
      <c r="C158" s="26" t="s">
        <v>161</v>
      </c>
      <c r="D158" t="s">
        <v>55</v>
      </c>
      <c r="E158" s="27" t="s">
        <v>162</v>
      </c>
      <c r="F158" s="28" t="s">
        <v>89</v>
      </c>
      <c r="G158" s="29">
        <v>1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58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59</v>
      </c>
      <c r="E159" s="27" t="s">
        <v>55</v>
      </c>
    </row>
    <row r="160" ht="13">
      <c r="A160" s="1" t="s">
        <v>60</v>
      </c>
      <c r="E160" s="33" t="s">
        <v>163</v>
      </c>
    </row>
    <row r="161">
      <c r="A161" s="1" t="s">
        <v>62</v>
      </c>
      <c r="E161" s="27" t="s">
        <v>63</v>
      </c>
    </row>
    <row r="162">
      <c r="A162" s="1" t="s">
        <v>53</v>
      </c>
      <c r="B162" s="1">
        <v>5</v>
      </c>
      <c r="C162" s="26" t="s">
        <v>164</v>
      </c>
      <c r="D162" t="s">
        <v>55</v>
      </c>
      <c r="E162" s="27" t="s">
        <v>165</v>
      </c>
      <c r="F162" s="28" t="s">
        <v>89</v>
      </c>
      <c r="G162" s="29">
        <v>1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58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59</v>
      </c>
      <c r="E163" s="27" t="s">
        <v>55</v>
      </c>
    </row>
    <row r="164" ht="13">
      <c r="A164" s="1" t="s">
        <v>60</v>
      </c>
      <c r="E164" s="33" t="s">
        <v>163</v>
      </c>
    </row>
    <row r="165">
      <c r="A165" s="1" t="s">
        <v>62</v>
      </c>
      <c r="E165" s="27" t="s">
        <v>63</v>
      </c>
    </row>
    <row r="166">
      <c r="A166" s="1" t="s">
        <v>53</v>
      </c>
      <c r="B166" s="1">
        <v>17</v>
      </c>
      <c r="C166" s="26" t="s">
        <v>166</v>
      </c>
      <c r="D166" t="s">
        <v>55</v>
      </c>
      <c r="E166" s="27" t="s">
        <v>167</v>
      </c>
      <c r="F166" s="28" t="s">
        <v>89</v>
      </c>
      <c r="G166" s="29">
        <v>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58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59</v>
      </c>
      <c r="E167" s="27" t="s">
        <v>55</v>
      </c>
    </row>
    <row r="168" ht="13">
      <c r="A168" s="1" t="s">
        <v>60</v>
      </c>
      <c r="E168" s="33" t="s">
        <v>124</v>
      </c>
    </row>
    <row r="169">
      <c r="A169" s="1" t="s">
        <v>62</v>
      </c>
      <c r="E169" s="27" t="s">
        <v>63</v>
      </c>
    </row>
    <row r="170">
      <c r="A170" s="1" t="s">
        <v>53</v>
      </c>
      <c r="B170" s="1">
        <v>10</v>
      </c>
      <c r="C170" s="26" t="s">
        <v>168</v>
      </c>
      <c r="D170" t="s">
        <v>55</v>
      </c>
      <c r="E170" s="27" t="s">
        <v>169</v>
      </c>
      <c r="F170" s="28" t="s">
        <v>89</v>
      </c>
      <c r="G170" s="29">
        <v>2</v>
      </c>
      <c r="H170" s="28">
        <v>0</v>
      </c>
      <c r="I170" s="30">
        <f>ROUND(G170*H170,P4)</f>
        <v>0</v>
      </c>
      <c r="L170" s="31">
        <v>0</v>
      </c>
      <c r="M170" s="24">
        <f>ROUND(G170*L170,P4)</f>
        <v>0</v>
      </c>
      <c r="N170" s="25" t="s">
        <v>58</v>
      </c>
      <c r="O170" s="32">
        <f>M170*AA170</f>
        <v>0</v>
      </c>
      <c r="P170" s="1">
        <v>3</v>
      </c>
      <c r="AA170" s="1">
        <f>IF(P170=1,$O$3,IF(P170=2,$O$4,$O$5))</f>
        <v>0</v>
      </c>
    </row>
    <row r="171">
      <c r="A171" s="1" t="s">
        <v>59</v>
      </c>
      <c r="E171" s="27" t="s">
        <v>55</v>
      </c>
    </row>
    <row r="172" ht="26">
      <c r="A172" s="1" t="s">
        <v>60</v>
      </c>
      <c r="E172" s="33" t="s">
        <v>170</v>
      </c>
    </row>
    <row r="173">
      <c r="A173" s="1" t="s">
        <v>62</v>
      </c>
      <c r="E173" s="27" t="s">
        <v>63</v>
      </c>
    </row>
    <row r="174">
      <c r="A174" s="1" t="s">
        <v>53</v>
      </c>
      <c r="B174" s="1">
        <v>11</v>
      </c>
      <c r="C174" s="26" t="s">
        <v>171</v>
      </c>
      <c r="D174" t="s">
        <v>55</v>
      </c>
      <c r="E174" s="27" t="s">
        <v>172</v>
      </c>
      <c r="F174" s="28" t="s">
        <v>89</v>
      </c>
      <c r="G174" s="29">
        <v>2</v>
      </c>
      <c r="H174" s="28">
        <v>0</v>
      </c>
      <c r="I174" s="30">
        <f>ROUND(G174*H174,P4)</f>
        <v>0</v>
      </c>
      <c r="L174" s="31">
        <v>0</v>
      </c>
      <c r="M174" s="24">
        <f>ROUND(G174*L174,P4)</f>
        <v>0</v>
      </c>
      <c r="N174" s="25" t="s">
        <v>58</v>
      </c>
      <c r="O174" s="32">
        <f>M174*AA174</f>
        <v>0</v>
      </c>
      <c r="P174" s="1">
        <v>3</v>
      </c>
      <c r="AA174" s="1">
        <f>IF(P174=1,$O$3,IF(P174=2,$O$4,$O$5))</f>
        <v>0</v>
      </c>
    </row>
    <row r="175">
      <c r="A175" s="1" t="s">
        <v>59</v>
      </c>
      <c r="E175" s="27" t="s">
        <v>55</v>
      </c>
    </row>
    <row r="176" ht="26">
      <c r="A176" s="1" t="s">
        <v>60</v>
      </c>
      <c r="E176" s="33" t="s">
        <v>170</v>
      </c>
    </row>
    <row r="177">
      <c r="A177" s="1" t="s">
        <v>62</v>
      </c>
      <c r="E177" s="27" t="s">
        <v>63</v>
      </c>
    </row>
    <row r="178" ht="25">
      <c r="A178" s="1" t="s">
        <v>53</v>
      </c>
      <c r="B178" s="1">
        <v>12</v>
      </c>
      <c r="C178" s="26" t="s">
        <v>173</v>
      </c>
      <c r="D178" t="s">
        <v>55</v>
      </c>
      <c r="E178" s="27" t="s">
        <v>174</v>
      </c>
      <c r="F178" s="28" t="s">
        <v>89</v>
      </c>
      <c r="G178" s="29">
        <v>1</v>
      </c>
      <c r="H178" s="28">
        <v>0</v>
      </c>
      <c r="I178" s="30">
        <f>ROUND(G178*H178,P4)</f>
        <v>0</v>
      </c>
      <c r="L178" s="31">
        <v>0</v>
      </c>
      <c r="M178" s="24">
        <f>ROUND(G178*L178,P4)</f>
        <v>0</v>
      </c>
      <c r="N178" s="25" t="s">
        <v>58</v>
      </c>
      <c r="O178" s="32">
        <f>M178*AA178</f>
        <v>0</v>
      </c>
      <c r="P178" s="1">
        <v>3</v>
      </c>
      <c r="AA178" s="1">
        <f>IF(P178=1,$O$3,IF(P178=2,$O$4,$O$5))</f>
        <v>0</v>
      </c>
    </row>
    <row r="179">
      <c r="A179" s="1" t="s">
        <v>59</v>
      </c>
      <c r="E179" s="27" t="s">
        <v>55</v>
      </c>
    </row>
    <row r="180" ht="13">
      <c r="A180" s="1" t="s">
        <v>60</v>
      </c>
      <c r="E180" s="33" t="s">
        <v>175</v>
      </c>
    </row>
    <row r="181">
      <c r="A181" s="1" t="s">
        <v>62</v>
      </c>
      <c r="E181" s="27" t="s">
        <v>63</v>
      </c>
    </row>
    <row r="182">
      <c r="A182" s="1" t="s">
        <v>53</v>
      </c>
      <c r="B182" s="1">
        <v>13</v>
      </c>
      <c r="C182" s="26" t="s">
        <v>176</v>
      </c>
      <c r="D182" t="s">
        <v>55</v>
      </c>
      <c r="E182" s="27" t="s">
        <v>177</v>
      </c>
      <c r="F182" s="28" t="s">
        <v>89</v>
      </c>
      <c r="G182" s="29">
        <v>1</v>
      </c>
      <c r="H182" s="28">
        <v>0</v>
      </c>
      <c r="I182" s="30">
        <f>ROUND(G182*H182,P4)</f>
        <v>0</v>
      </c>
      <c r="L182" s="31">
        <v>0</v>
      </c>
      <c r="M182" s="24">
        <f>ROUND(G182*L182,P4)</f>
        <v>0</v>
      </c>
      <c r="N182" s="25" t="s">
        <v>58</v>
      </c>
      <c r="O182" s="32">
        <f>M182*AA182</f>
        <v>0</v>
      </c>
      <c r="P182" s="1">
        <v>3</v>
      </c>
      <c r="AA182" s="1">
        <f>IF(P182=1,$O$3,IF(P182=2,$O$4,$O$5))</f>
        <v>0</v>
      </c>
    </row>
    <row r="183">
      <c r="A183" s="1" t="s">
        <v>59</v>
      </c>
      <c r="E183" s="27" t="s">
        <v>55</v>
      </c>
    </row>
    <row r="184" ht="13">
      <c r="A184" s="1" t="s">
        <v>60</v>
      </c>
      <c r="E184" s="33" t="s">
        <v>178</v>
      </c>
    </row>
    <row r="185">
      <c r="A185" s="1" t="s">
        <v>62</v>
      </c>
      <c r="E185" s="27" t="s">
        <v>63</v>
      </c>
    </row>
    <row r="186">
      <c r="A186" s="1" t="s">
        <v>53</v>
      </c>
      <c r="B186" s="1">
        <v>14</v>
      </c>
      <c r="C186" s="26" t="s">
        <v>179</v>
      </c>
      <c r="D186" t="s">
        <v>55</v>
      </c>
      <c r="E186" s="27" t="s">
        <v>180</v>
      </c>
      <c r="F186" s="28" t="s">
        <v>89</v>
      </c>
      <c r="G186" s="29">
        <v>1</v>
      </c>
      <c r="H186" s="28">
        <v>0</v>
      </c>
      <c r="I186" s="30">
        <f>ROUND(G186*H186,P4)</f>
        <v>0</v>
      </c>
      <c r="L186" s="31">
        <v>0</v>
      </c>
      <c r="M186" s="24">
        <f>ROUND(G186*L186,P4)</f>
        <v>0</v>
      </c>
      <c r="N186" s="25" t="s">
        <v>58</v>
      </c>
      <c r="O186" s="32">
        <f>M186*AA186</f>
        <v>0</v>
      </c>
      <c r="P186" s="1">
        <v>3</v>
      </c>
      <c r="AA186" s="1">
        <f>IF(P186=1,$O$3,IF(P186=2,$O$4,$O$5))</f>
        <v>0</v>
      </c>
    </row>
    <row r="187">
      <c r="A187" s="1" t="s">
        <v>59</v>
      </c>
      <c r="E187" s="27" t="s">
        <v>55</v>
      </c>
    </row>
    <row r="188" ht="13">
      <c r="A188" s="1" t="s">
        <v>60</v>
      </c>
      <c r="E188" s="33" t="s">
        <v>178</v>
      </c>
    </row>
    <row r="189">
      <c r="A189" s="1" t="s">
        <v>62</v>
      </c>
      <c r="E189" s="27" t="s">
        <v>63</v>
      </c>
    </row>
    <row r="190">
      <c r="A190" s="1" t="s">
        <v>53</v>
      </c>
      <c r="B190" s="1">
        <v>29</v>
      </c>
      <c r="C190" s="26" t="s">
        <v>181</v>
      </c>
      <c r="D190" t="s">
        <v>55</v>
      </c>
      <c r="E190" s="27" t="s">
        <v>182</v>
      </c>
      <c r="F190" s="28" t="s">
        <v>89</v>
      </c>
      <c r="G190" s="29">
        <v>1</v>
      </c>
      <c r="H190" s="28">
        <v>0</v>
      </c>
      <c r="I190" s="30">
        <f>ROUND(G190*H190,P4)</f>
        <v>0</v>
      </c>
      <c r="L190" s="31">
        <v>0</v>
      </c>
      <c r="M190" s="24">
        <f>ROUND(G190*L190,P4)</f>
        <v>0</v>
      </c>
      <c r="N190" s="25" t="s">
        <v>58</v>
      </c>
      <c r="O190" s="32">
        <f>M190*AA190</f>
        <v>0</v>
      </c>
      <c r="P190" s="1">
        <v>3</v>
      </c>
      <c r="AA190" s="1">
        <f>IF(P190=1,$O$3,IF(P190=2,$O$4,$O$5))</f>
        <v>0</v>
      </c>
    </row>
    <row r="191">
      <c r="A191" s="1" t="s">
        <v>59</v>
      </c>
      <c r="E191" s="27" t="s">
        <v>55</v>
      </c>
    </row>
    <row r="192" ht="13">
      <c r="A192" s="1" t="s">
        <v>60</v>
      </c>
      <c r="E192" s="33" t="s">
        <v>183</v>
      </c>
    </row>
    <row r="193">
      <c r="A193" s="1" t="s">
        <v>62</v>
      </c>
      <c r="E193" s="27" t="s">
        <v>63</v>
      </c>
    </row>
    <row r="194">
      <c r="A194" s="1" t="s">
        <v>53</v>
      </c>
      <c r="B194" s="1">
        <v>30</v>
      </c>
      <c r="C194" s="26" t="s">
        <v>184</v>
      </c>
      <c r="D194" t="s">
        <v>55</v>
      </c>
      <c r="E194" s="27" t="s">
        <v>185</v>
      </c>
      <c r="F194" s="28" t="s">
        <v>89</v>
      </c>
      <c r="G194" s="29">
        <v>1</v>
      </c>
      <c r="H194" s="28">
        <v>0</v>
      </c>
      <c r="I194" s="30">
        <f>ROUND(G194*H194,P4)</f>
        <v>0</v>
      </c>
      <c r="L194" s="31">
        <v>0</v>
      </c>
      <c r="M194" s="24">
        <f>ROUND(G194*L194,P4)</f>
        <v>0</v>
      </c>
      <c r="N194" s="25" t="s">
        <v>58</v>
      </c>
      <c r="O194" s="32">
        <f>M194*AA194</f>
        <v>0</v>
      </c>
      <c r="P194" s="1">
        <v>3</v>
      </c>
      <c r="AA194" s="1">
        <f>IF(P194=1,$O$3,IF(P194=2,$O$4,$O$5))</f>
        <v>0</v>
      </c>
    </row>
    <row r="195">
      <c r="A195" s="1" t="s">
        <v>59</v>
      </c>
      <c r="E195" s="27" t="s">
        <v>55</v>
      </c>
    </row>
    <row r="196" ht="13">
      <c r="A196" s="1" t="s">
        <v>60</v>
      </c>
      <c r="E196" s="33" t="s">
        <v>186</v>
      </c>
    </row>
    <row r="197">
      <c r="A197" s="1" t="s">
        <v>62</v>
      </c>
      <c r="E197" s="27" t="s">
        <v>63</v>
      </c>
    </row>
    <row r="198">
      <c r="A198" s="1" t="s">
        <v>53</v>
      </c>
      <c r="B198" s="1">
        <v>28</v>
      </c>
      <c r="C198" s="26" t="s">
        <v>187</v>
      </c>
      <c r="D198" t="s">
        <v>55</v>
      </c>
      <c r="E198" s="27" t="s">
        <v>188</v>
      </c>
      <c r="F198" s="28" t="s">
        <v>89</v>
      </c>
      <c r="G198" s="29">
        <v>1</v>
      </c>
      <c r="H198" s="28">
        <v>0</v>
      </c>
      <c r="I198" s="30">
        <f>ROUND(G198*H198,P4)</f>
        <v>0</v>
      </c>
      <c r="L198" s="31">
        <v>0</v>
      </c>
      <c r="M198" s="24">
        <f>ROUND(G198*L198,P4)</f>
        <v>0</v>
      </c>
      <c r="N198" s="25" t="s">
        <v>58</v>
      </c>
      <c r="O198" s="32">
        <f>M198*AA198</f>
        <v>0</v>
      </c>
      <c r="P198" s="1">
        <v>3</v>
      </c>
      <c r="AA198" s="1">
        <f>IF(P198=1,$O$3,IF(P198=2,$O$4,$O$5))</f>
        <v>0</v>
      </c>
    </row>
    <row r="199">
      <c r="A199" s="1" t="s">
        <v>59</v>
      </c>
      <c r="E199" s="27" t="s">
        <v>55</v>
      </c>
    </row>
    <row r="200" ht="13">
      <c r="A200" s="1" t="s">
        <v>60</v>
      </c>
      <c r="E200" s="33" t="s">
        <v>189</v>
      </c>
    </row>
    <row r="201">
      <c r="A201" s="1" t="s">
        <v>62</v>
      </c>
      <c r="E201" s="27" t="s">
        <v>63</v>
      </c>
    </row>
    <row r="202">
      <c r="A202" s="1" t="s">
        <v>53</v>
      </c>
      <c r="B202" s="1">
        <v>31</v>
      </c>
      <c r="C202" s="26" t="s">
        <v>190</v>
      </c>
      <c r="D202" t="s">
        <v>55</v>
      </c>
      <c r="E202" s="27" t="s">
        <v>191</v>
      </c>
      <c r="F202" s="28" t="s">
        <v>89</v>
      </c>
      <c r="G202" s="29">
        <v>1</v>
      </c>
      <c r="H202" s="28">
        <v>0</v>
      </c>
      <c r="I202" s="30">
        <f>ROUND(G202*H202,P4)</f>
        <v>0</v>
      </c>
      <c r="L202" s="31">
        <v>0</v>
      </c>
      <c r="M202" s="24">
        <f>ROUND(G202*L202,P4)</f>
        <v>0</v>
      </c>
      <c r="N202" s="25" t="s">
        <v>58</v>
      </c>
      <c r="O202" s="32">
        <f>M202*AA202</f>
        <v>0</v>
      </c>
      <c r="P202" s="1">
        <v>3</v>
      </c>
      <c r="AA202" s="1">
        <f>IF(P202=1,$O$3,IF(P202=2,$O$4,$O$5))</f>
        <v>0</v>
      </c>
    </row>
    <row r="203">
      <c r="A203" s="1" t="s">
        <v>59</v>
      </c>
      <c r="E203" s="27" t="s">
        <v>55</v>
      </c>
    </row>
    <row r="204" ht="13">
      <c r="A204" s="1" t="s">
        <v>60</v>
      </c>
      <c r="E204" s="33" t="s">
        <v>192</v>
      </c>
    </row>
    <row r="205">
      <c r="A205" s="1" t="s">
        <v>62</v>
      </c>
      <c r="E205" s="27" t="s">
        <v>63</v>
      </c>
    </row>
    <row r="206">
      <c r="A206" s="1" t="s">
        <v>53</v>
      </c>
      <c r="B206" s="1">
        <v>32</v>
      </c>
      <c r="C206" s="26" t="s">
        <v>193</v>
      </c>
      <c r="D206" t="s">
        <v>55</v>
      </c>
      <c r="E206" s="27" t="s">
        <v>194</v>
      </c>
      <c r="F206" s="28" t="s">
        <v>89</v>
      </c>
      <c r="G206" s="29">
        <v>1</v>
      </c>
      <c r="H206" s="28">
        <v>0</v>
      </c>
      <c r="I206" s="30">
        <f>ROUND(G206*H206,P4)</f>
        <v>0</v>
      </c>
      <c r="L206" s="31">
        <v>0</v>
      </c>
      <c r="M206" s="24">
        <f>ROUND(G206*L206,P4)</f>
        <v>0</v>
      </c>
      <c r="N206" s="25" t="s">
        <v>58</v>
      </c>
      <c r="O206" s="32">
        <f>M206*AA206</f>
        <v>0</v>
      </c>
      <c r="P206" s="1">
        <v>3</v>
      </c>
      <c r="AA206" s="1">
        <f>IF(P206=1,$O$3,IF(P206=2,$O$4,$O$5))</f>
        <v>0</v>
      </c>
    </row>
    <row r="207">
      <c r="A207" s="1" t="s">
        <v>59</v>
      </c>
      <c r="E207" s="27" t="s">
        <v>55</v>
      </c>
    </row>
    <row r="208" ht="13">
      <c r="A208" s="1" t="s">
        <v>60</v>
      </c>
      <c r="E208" s="33" t="s">
        <v>195</v>
      </c>
    </row>
    <row r="209">
      <c r="A209" s="1" t="s">
        <v>62</v>
      </c>
      <c r="E209" s="27" t="s">
        <v>63</v>
      </c>
    </row>
    <row r="210">
      <c r="A210" s="1" t="s">
        <v>53</v>
      </c>
      <c r="B210" s="1">
        <v>34</v>
      </c>
      <c r="C210" s="26" t="s">
        <v>196</v>
      </c>
      <c r="D210" t="s">
        <v>55</v>
      </c>
      <c r="E210" s="27" t="s">
        <v>197</v>
      </c>
      <c r="F210" s="28" t="s">
        <v>89</v>
      </c>
      <c r="G210" s="29">
        <v>1</v>
      </c>
      <c r="H210" s="28">
        <v>0</v>
      </c>
      <c r="I210" s="30">
        <f>ROUND(G210*H210,P4)</f>
        <v>0</v>
      </c>
      <c r="L210" s="31">
        <v>0</v>
      </c>
      <c r="M210" s="24">
        <f>ROUND(G210*L210,P4)</f>
        <v>0</v>
      </c>
      <c r="N210" s="25" t="s">
        <v>58</v>
      </c>
      <c r="O210" s="32">
        <f>M210*AA210</f>
        <v>0</v>
      </c>
      <c r="P210" s="1">
        <v>3</v>
      </c>
      <c r="AA210" s="1">
        <f>IF(P210=1,$O$3,IF(P210=2,$O$4,$O$5))</f>
        <v>0</v>
      </c>
    </row>
    <row r="211">
      <c r="A211" s="1" t="s">
        <v>59</v>
      </c>
      <c r="E211" s="27" t="s">
        <v>55</v>
      </c>
    </row>
    <row r="212" ht="13">
      <c r="A212" s="1" t="s">
        <v>60</v>
      </c>
      <c r="E212" s="33" t="s">
        <v>198</v>
      </c>
    </row>
    <row r="213">
      <c r="A213" s="1" t="s">
        <v>62</v>
      </c>
      <c r="E213" s="27" t="s">
        <v>63</v>
      </c>
    </row>
    <row r="214">
      <c r="A214" s="1" t="s">
        <v>53</v>
      </c>
      <c r="B214" s="1">
        <v>35</v>
      </c>
      <c r="C214" s="26" t="s">
        <v>199</v>
      </c>
      <c r="D214" t="s">
        <v>55</v>
      </c>
      <c r="E214" s="27" t="s">
        <v>200</v>
      </c>
      <c r="F214" s="28" t="s">
        <v>89</v>
      </c>
      <c r="G214" s="29">
        <v>1</v>
      </c>
      <c r="H214" s="28">
        <v>0</v>
      </c>
      <c r="I214" s="30">
        <f>ROUND(G214*H214,P4)</f>
        <v>0</v>
      </c>
      <c r="L214" s="31">
        <v>0</v>
      </c>
      <c r="M214" s="24">
        <f>ROUND(G214*L214,P4)</f>
        <v>0</v>
      </c>
      <c r="N214" s="25" t="s">
        <v>58</v>
      </c>
      <c r="O214" s="32">
        <f>M214*AA214</f>
        <v>0</v>
      </c>
      <c r="P214" s="1">
        <v>3</v>
      </c>
      <c r="AA214" s="1">
        <f>IF(P214=1,$O$3,IF(P214=2,$O$4,$O$5))</f>
        <v>0</v>
      </c>
    </row>
    <row r="215">
      <c r="A215" s="1" t="s">
        <v>59</v>
      </c>
      <c r="E215" s="27" t="s">
        <v>55</v>
      </c>
    </row>
    <row r="216" ht="13">
      <c r="A216" s="1" t="s">
        <v>60</v>
      </c>
      <c r="E216" s="33" t="s">
        <v>201</v>
      </c>
    </row>
    <row r="217">
      <c r="A217" s="1" t="s">
        <v>62</v>
      </c>
      <c r="E217" s="27" t="s">
        <v>63</v>
      </c>
    </row>
    <row r="218">
      <c r="A218" s="1" t="s">
        <v>53</v>
      </c>
      <c r="B218" s="1">
        <v>33</v>
      </c>
      <c r="C218" s="26" t="s">
        <v>202</v>
      </c>
      <c r="D218" t="s">
        <v>55</v>
      </c>
      <c r="E218" s="27" t="s">
        <v>203</v>
      </c>
      <c r="F218" s="28" t="s">
        <v>89</v>
      </c>
      <c r="G218" s="29">
        <v>1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58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59</v>
      </c>
      <c r="E219" s="27" t="s">
        <v>55</v>
      </c>
    </row>
    <row r="220" ht="13">
      <c r="A220" s="1" t="s">
        <v>60</v>
      </c>
      <c r="E220" s="33" t="s">
        <v>204</v>
      </c>
    </row>
    <row r="221">
      <c r="A221" s="1" t="s">
        <v>62</v>
      </c>
      <c r="E221" s="27" t="s">
        <v>63</v>
      </c>
    </row>
    <row r="222">
      <c r="A222" s="1" t="s">
        <v>53</v>
      </c>
      <c r="B222" s="1">
        <v>18</v>
      </c>
      <c r="C222" s="26" t="s">
        <v>205</v>
      </c>
      <c r="D222" t="s">
        <v>55</v>
      </c>
      <c r="E222" s="27" t="s">
        <v>206</v>
      </c>
      <c r="F222" s="28" t="s">
        <v>89</v>
      </c>
      <c r="G222" s="29">
        <v>4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58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59</v>
      </c>
      <c r="E223" s="27" t="s">
        <v>55</v>
      </c>
    </row>
    <row r="224" ht="13">
      <c r="A224" s="1" t="s">
        <v>60</v>
      </c>
      <c r="E224" s="33" t="s">
        <v>207</v>
      </c>
    </row>
    <row r="225">
      <c r="A225" s="1" t="s">
        <v>62</v>
      </c>
      <c r="E225" s="27" t="s">
        <v>63</v>
      </c>
    </row>
    <row r="226">
      <c r="A226" s="1" t="s">
        <v>53</v>
      </c>
      <c r="B226" s="1">
        <v>19</v>
      </c>
      <c r="C226" s="26" t="s">
        <v>208</v>
      </c>
      <c r="D226" t="s">
        <v>55</v>
      </c>
      <c r="E226" s="27" t="s">
        <v>209</v>
      </c>
      <c r="F226" s="28" t="s">
        <v>89</v>
      </c>
      <c r="G226" s="29">
        <v>4</v>
      </c>
      <c r="H226" s="28">
        <v>0</v>
      </c>
      <c r="I226" s="30">
        <f>ROUND(G226*H226,P4)</f>
        <v>0</v>
      </c>
      <c r="L226" s="31">
        <v>0</v>
      </c>
      <c r="M226" s="24">
        <f>ROUND(G226*L226,P4)</f>
        <v>0</v>
      </c>
      <c r="N226" s="25" t="s">
        <v>58</v>
      </c>
      <c r="O226" s="32">
        <f>M226*AA226</f>
        <v>0</v>
      </c>
      <c r="P226" s="1">
        <v>3</v>
      </c>
      <c r="AA226" s="1">
        <f>IF(P226=1,$O$3,IF(P226=2,$O$4,$O$5))</f>
        <v>0</v>
      </c>
    </row>
    <row r="227">
      <c r="A227" s="1" t="s">
        <v>59</v>
      </c>
      <c r="E227" s="27" t="s">
        <v>55</v>
      </c>
    </row>
    <row r="228" ht="13">
      <c r="A228" s="1" t="s">
        <v>60</v>
      </c>
      <c r="E228" s="33" t="s">
        <v>207</v>
      </c>
    </row>
    <row r="229">
      <c r="A229" s="1" t="s">
        <v>62</v>
      </c>
      <c r="E229" s="27" t="s">
        <v>63</v>
      </c>
    </row>
    <row r="230">
      <c r="A230" s="1" t="s">
        <v>53</v>
      </c>
      <c r="B230" s="1">
        <v>20</v>
      </c>
      <c r="C230" s="26" t="s">
        <v>210</v>
      </c>
      <c r="D230" t="s">
        <v>55</v>
      </c>
      <c r="E230" s="27" t="s">
        <v>211</v>
      </c>
      <c r="F230" s="28" t="s">
        <v>89</v>
      </c>
      <c r="G230" s="29">
        <v>1</v>
      </c>
      <c r="H230" s="28">
        <v>0</v>
      </c>
      <c r="I230" s="30">
        <f>ROUND(G230*H230,P4)</f>
        <v>0</v>
      </c>
      <c r="L230" s="31">
        <v>0</v>
      </c>
      <c r="M230" s="24">
        <f>ROUND(G230*L230,P4)</f>
        <v>0</v>
      </c>
      <c r="N230" s="25" t="s">
        <v>58</v>
      </c>
      <c r="O230" s="32">
        <f>M230*AA230</f>
        <v>0</v>
      </c>
      <c r="P230" s="1">
        <v>3</v>
      </c>
      <c r="AA230" s="1">
        <f>IF(P230=1,$O$3,IF(P230=2,$O$4,$O$5))</f>
        <v>0</v>
      </c>
    </row>
    <row r="231">
      <c r="A231" s="1" t="s">
        <v>59</v>
      </c>
      <c r="E231" s="27" t="s">
        <v>55</v>
      </c>
    </row>
    <row r="232" ht="13">
      <c r="A232" s="1" t="s">
        <v>60</v>
      </c>
      <c r="E232" s="33" t="s">
        <v>212</v>
      </c>
    </row>
    <row r="233">
      <c r="A233" s="1" t="s">
        <v>62</v>
      </c>
      <c r="E233" s="27" t="s">
        <v>63</v>
      </c>
    </row>
    <row r="234">
      <c r="A234" s="1" t="s">
        <v>53</v>
      </c>
      <c r="B234" s="1">
        <v>21</v>
      </c>
      <c r="C234" s="26" t="s">
        <v>213</v>
      </c>
      <c r="D234" t="s">
        <v>55</v>
      </c>
      <c r="E234" s="27" t="s">
        <v>214</v>
      </c>
      <c r="F234" s="28" t="s">
        <v>89</v>
      </c>
      <c r="G234" s="29">
        <v>1</v>
      </c>
      <c r="H234" s="28">
        <v>0</v>
      </c>
      <c r="I234" s="30">
        <f>ROUND(G234*H234,P4)</f>
        <v>0</v>
      </c>
      <c r="L234" s="31">
        <v>0</v>
      </c>
      <c r="M234" s="24">
        <f>ROUND(G234*L234,P4)</f>
        <v>0</v>
      </c>
      <c r="N234" s="25" t="s">
        <v>58</v>
      </c>
      <c r="O234" s="32">
        <f>M234*AA234</f>
        <v>0</v>
      </c>
      <c r="P234" s="1">
        <v>3</v>
      </c>
      <c r="AA234" s="1">
        <f>IF(P234=1,$O$3,IF(P234=2,$O$4,$O$5))</f>
        <v>0</v>
      </c>
    </row>
    <row r="235">
      <c r="A235" s="1" t="s">
        <v>59</v>
      </c>
      <c r="E235" s="27" t="s">
        <v>55</v>
      </c>
    </row>
    <row r="236" ht="13">
      <c r="A236" s="1" t="s">
        <v>60</v>
      </c>
      <c r="E236" s="33" t="s">
        <v>212</v>
      </c>
    </row>
    <row r="237">
      <c r="A237" s="1" t="s">
        <v>62</v>
      </c>
      <c r="E237" s="27" t="s">
        <v>63</v>
      </c>
    </row>
    <row r="238" ht="25">
      <c r="A238" s="1" t="s">
        <v>53</v>
      </c>
      <c r="B238" s="1">
        <v>8</v>
      </c>
      <c r="C238" s="26" t="s">
        <v>215</v>
      </c>
      <c r="D238" t="s">
        <v>55</v>
      </c>
      <c r="E238" s="27" t="s">
        <v>216</v>
      </c>
      <c r="F238" s="28" t="s">
        <v>89</v>
      </c>
      <c r="G238" s="29">
        <v>1</v>
      </c>
      <c r="H238" s="28">
        <v>0</v>
      </c>
      <c r="I238" s="30">
        <f>ROUND(G238*H238,P4)</f>
        <v>0</v>
      </c>
      <c r="L238" s="31">
        <v>0</v>
      </c>
      <c r="M238" s="24">
        <f>ROUND(G238*L238,P4)</f>
        <v>0</v>
      </c>
      <c r="N238" s="25" t="s">
        <v>58</v>
      </c>
      <c r="O238" s="32">
        <f>M238*AA238</f>
        <v>0</v>
      </c>
      <c r="P238" s="1">
        <v>3</v>
      </c>
      <c r="AA238" s="1">
        <f>IF(P238=1,$O$3,IF(P238=2,$O$4,$O$5))</f>
        <v>0</v>
      </c>
    </row>
    <row r="239">
      <c r="A239" s="1" t="s">
        <v>59</v>
      </c>
      <c r="E239" s="27" t="s">
        <v>55</v>
      </c>
    </row>
    <row r="240" ht="13">
      <c r="A240" s="1" t="s">
        <v>60</v>
      </c>
      <c r="E240" s="33" t="s">
        <v>217</v>
      </c>
    </row>
    <row r="241">
      <c r="A241" s="1" t="s">
        <v>62</v>
      </c>
      <c r="E241" s="27" t="s">
        <v>63</v>
      </c>
    </row>
    <row r="242" ht="25">
      <c r="A242" s="1" t="s">
        <v>53</v>
      </c>
      <c r="B242" s="1">
        <v>9</v>
      </c>
      <c r="C242" s="26" t="s">
        <v>218</v>
      </c>
      <c r="D242" t="s">
        <v>55</v>
      </c>
      <c r="E242" s="27" t="s">
        <v>219</v>
      </c>
      <c r="F242" s="28" t="s">
        <v>89</v>
      </c>
      <c r="G242" s="29">
        <v>1</v>
      </c>
      <c r="H242" s="28">
        <v>0</v>
      </c>
      <c r="I242" s="30">
        <f>ROUND(G242*H242,P4)</f>
        <v>0</v>
      </c>
      <c r="L242" s="31">
        <v>0</v>
      </c>
      <c r="M242" s="24">
        <f>ROUND(G242*L242,P4)</f>
        <v>0</v>
      </c>
      <c r="N242" s="25" t="s">
        <v>58</v>
      </c>
      <c r="O242" s="32">
        <f>M242*AA242</f>
        <v>0</v>
      </c>
      <c r="P242" s="1">
        <v>3</v>
      </c>
      <c r="AA242" s="1">
        <f>IF(P242=1,$O$3,IF(P242=2,$O$4,$O$5))</f>
        <v>0</v>
      </c>
    </row>
    <row r="243">
      <c r="A243" s="1" t="s">
        <v>59</v>
      </c>
      <c r="E243" s="27" t="s">
        <v>55</v>
      </c>
    </row>
    <row r="244" ht="13">
      <c r="A244" s="1" t="s">
        <v>60</v>
      </c>
      <c r="E244" s="33" t="s">
        <v>217</v>
      </c>
    </row>
    <row r="245">
      <c r="A245" s="1" t="s">
        <v>62</v>
      </c>
      <c r="E245" s="27" t="s">
        <v>63</v>
      </c>
    </row>
    <row r="246" ht="25">
      <c r="A246" s="1" t="s">
        <v>53</v>
      </c>
      <c r="B246" s="1">
        <v>1</v>
      </c>
      <c r="C246" s="26" t="s">
        <v>220</v>
      </c>
      <c r="D246" t="s">
        <v>55</v>
      </c>
      <c r="E246" s="27" t="s">
        <v>221</v>
      </c>
      <c r="F246" s="28" t="s">
        <v>89</v>
      </c>
      <c r="G246" s="29">
        <v>1</v>
      </c>
      <c r="H246" s="28">
        <v>0</v>
      </c>
      <c r="I246" s="30">
        <f>ROUND(G246*H246,P4)</f>
        <v>0</v>
      </c>
      <c r="L246" s="31">
        <v>0</v>
      </c>
      <c r="M246" s="24">
        <f>ROUND(G246*L246,P4)</f>
        <v>0</v>
      </c>
      <c r="N246" s="25" t="s">
        <v>58</v>
      </c>
      <c r="O246" s="32">
        <f>M246*AA246</f>
        <v>0</v>
      </c>
      <c r="P246" s="1">
        <v>3</v>
      </c>
      <c r="AA246" s="1">
        <f>IF(P246=1,$O$3,IF(P246=2,$O$4,$O$5))</f>
        <v>0</v>
      </c>
    </row>
    <row r="247">
      <c r="A247" s="1" t="s">
        <v>59</v>
      </c>
      <c r="E247" s="27" t="s">
        <v>55</v>
      </c>
    </row>
    <row r="248" ht="13">
      <c r="A248" s="1" t="s">
        <v>60</v>
      </c>
      <c r="E248" s="33" t="s">
        <v>222</v>
      </c>
    </row>
    <row r="249">
      <c r="A249" s="1" t="s">
        <v>62</v>
      </c>
      <c r="E249" s="27" t="s">
        <v>63</v>
      </c>
    </row>
    <row r="250">
      <c r="A250" s="1" t="s">
        <v>53</v>
      </c>
      <c r="B250" s="1">
        <v>2</v>
      </c>
      <c r="C250" s="26" t="s">
        <v>223</v>
      </c>
      <c r="D250" t="s">
        <v>55</v>
      </c>
      <c r="E250" s="27" t="s">
        <v>224</v>
      </c>
      <c r="F250" s="28" t="s">
        <v>89</v>
      </c>
      <c r="G250" s="29">
        <v>1</v>
      </c>
      <c r="H250" s="28">
        <v>0</v>
      </c>
      <c r="I250" s="30">
        <f>ROUND(G250*H250,P4)</f>
        <v>0</v>
      </c>
      <c r="L250" s="31">
        <v>0</v>
      </c>
      <c r="M250" s="24">
        <f>ROUND(G250*L250,P4)</f>
        <v>0</v>
      </c>
      <c r="N250" s="25" t="s">
        <v>58</v>
      </c>
      <c r="O250" s="32">
        <f>M250*AA250</f>
        <v>0</v>
      </c>
      <c r="P250" s="1">
        <v>3</v>
      </c>
      <c r="AA250" s="1">
        <f>IF(P250=1,$O$3,IF(P250=2,$O$4,$O$5))</f>
        <v>0</v>
      </c>
    </row>
    <row r="251">
      <c r="A251" s="1" t="s">
        <v>59</v>
      </c>
      <c r="E251" s="27" t="s">
        <v>55</v>
      </c>
    </row>
    <row r="252" ht="13">
      <c r="A252" s="1" t="s">
        <v>60</v>
      </c>
      <c r="E252" s="33" t="s">
        <v>222</v>
      </c>
    </row>
    <row r="253">
      <c r="A253" s="1" t="s">
        <v>62</v>
      </c>
      <c r="E253" s="27" t="s">
        <v>63</v>
      </c>
    </row>
    <row r="254">
      <c r="A254" s="1" t="s">
        <v>53</v>
      </c>
      <c r="B254" s="1">
        <v>6</v>
      </c>
      <c r="C254" s="26" t="s">
        <v>225</v>
      </c>
      <c r="D254" t="s">
        <v>55</v>
      </c>
      <c r="E254" s="27" t="s">
        <v>226</v>
      </c>
      <c r="F254" s="28" t="s">
        <v>89</v>
      </c>
      <c r="G254" s="29">
        <v>1</v>
      </c>
      <c r="H254" s="28">
        <v>0</v>
      </c>
      <c r="I254" s="30">
        <f>ROUND(G254*H254,P4)</f>
        <v>0</v>
      </c>
      <c r="L254" s="31">
        <v>0</v>
      </c>
      <c r="M254" s="24">
        <f>ROUND(G254*L254,P4)</f>
        <v>0</v>
      </c>
      <c r="N254" s="25" t="s">
        <v>58</v>
      </c>
      <c r="O254" s="32">
        <f>M254*AA254</f>
        <v>0</v>
      </c>
      <c r="P254" s="1">
        <v>3</v>
      </c>
      <c r="AA254" s="1">
        <f>IF(P254=1,$O$3,IF(P254=2,$O$4,$O$5))</f>
        <v>0</v>
      </c>
    </row>
    <row r="255">
      <c r="A255" s="1" t="s">
        <v>59</v>
      </c>
      <c r="E255" s="27" t="s">
        <v>55</v>
      </c>
    </row>
    <row r="256" ht="13">
      <c r="A256" s="1" t="s">
        <v>60</v>
      </c>
      <c r="E256" s="33" t="s">
        <v>227</v>
      </c>
    </row>
    <row r="257">
      <c r="A257" s="1" t="s">
        <v>62</v>
      </c>
      <c r="E257" s="27" t="s">
        <v>63</v>
      </c>
    </row>
    <row r="258">
      <c r="A258" s="1" t="s">
        <v>53</v>
      </c>
      <c r="B258" s="1">
        <v>7</v>
      </c>
      <c r="C258" s="26" t="s">
        <v>228</v>
      </c>
      <c r="D258" t="s">
        <v>55</v>
      </c>
      <c r="E258" s="27" t="s">
        <v>229</v>
      </c>
      <c r="F258" s="28" t="s">
        <v>89</v>
      </c>
      <c r="G258" s="29">
        <v>1</v>
      </c>
      <c r="H258" s="28">
        <v>0</v>
      </c>
      <c r="I258" s="30">
        <f>ROUND(G258*H258,P4)</f>
        <v>0</v>
      </c>
      <c r="L258" s="31">
        <v>0</v>
      </c>
      <c r="M258" s="24">
        <f>ROUND(G258*L258,P4)</f>
        <v>0</v>
      </c>
      <c r="N258" s="25" t="s">
        <v>58</v>
      </c>
      <c r="O258" s="32">
        <f>M258*AA258</f>
        <v>0</v>
      </c>
      <c r="P258" s="1">
        <v>3</v>
      </c>
      <c r="AA258" s="1">
        <f>IF(P258=1,$O$3,IF(P258=2,$O$4,$O$5))</f>
        <v>0</v>
      </c>
    </row>
    <row r="259">
      <c r="A259" s="1" t="s">
        <v>59</v>
      </c>
      <c r="E259" s="27" t="s">
        <v>55</v>
      </c>
    </row>
    <row r="260" ht="13">
      <c r="A260" s="1" t="s">
        <v>60</v>
      </c>
      <c r="E260" s="33" t="s">
        <v>227</v>
      </c>
    </row>
    <row r="261">
      <c r="A261" s="1" t="s">
        <v>62</v>
      </c>
      <c r="E261" s="27" t="s">
        <v>63</v>
      </c>
    </row>
    <row r="262">
      <c r="A262" s="1" t="s">
        <v>53</v>
      </c>
      <c r="B262" s="1">
        <v>22</v>
      </c>
      <c r="C262" s="26" t="s">
        <v>230</v>
      </c>
      <c r="D262" t="s">
        <v>55</v>
      </c>
      <c r="E262" s="27" t="s">
        <v>231</v>
      </c>
      <c r="F262" s="28" t="s">
        <v>89</v>
      </c>
      <c r="G262" s="29">
        <v>3</v>
      </c>
      <c r="H262" s="28">
        <v>0</v>
      </c>
      <c r="I262" s="30">
        <f>ROUND(G262*H262,P4)</f>
        <v>0</v>
      </c>
      <c r="L262" s="31">
        <v>0</v>
      </c>
      <c r="M262" s="24">
        <f>ROUND(G262*L262,P4)</f>
        <v>0</v>
      </c>
      <c r="N262" s="25" t="s">
        <v>58</v>
      </c>
      <c r="O262" s="32">
        <f>M262*AA262</f>
        <v>0</v>
      </c>
      <c r="P262" s="1">
        <v>3</v>
      </c>
      <c r="AA262" s="1">
        <f>IF(P262=1,$O$3,IF(P262=2,$O$4,$O$5))</f>
        <v>0</v>
      </c>
    </row>
    <row r="263">
      <c r="A263" s="1" t="s">
        <v>59</v>
      </c>
      <c r="E263" s="27" t="s">
        <v>55</v>
      </c>
    </row>
    <row r="264" ht="13">
      <c r="A264" s="1" t="s">
        <v>60</v>
      </c>
      <c r="E264" s="33" t="s">
        <v>232</v>
      </c>
    </row>
    <row r="265">
      <c r="A265" s="1" t="s">
        <v>62</v>
      </c>
      <c r="E265" s="27" t="s">
        <v>63</v>
      </c>
    </row>
    <row r="266">
      <c r="A266" s="1" t="s">
        <v>53</v>
      </c>
      <c r="B266" s="1">
        <v>23</v>
      </c>
      <c r="C266" s="26" t="s">
        <v>233</v>
      </c>
      <c r="D266" t="s">
        <v>55</v>
      </c>
      <c r="E266" s="27" t="s">
        <v>234</v>
      </c>
      <c r="F266" s="28" t="s">
        <v>89</v>
      </c>
      <c r="G266" s="29">
        <v>3</v>
      </c>
      <c r="H266" s="28">
        <v>0</v>
      </c>
      <c r="I266" s="30">
        <f>ROUND(G266*H266,P4)</f>
        <v>0</v>
      </c>
      <c r="L266" s="31">
        <v>0</v>
      </c>
      <c r="M266" s="24">
        <f>ROUND(G266*L266,P4)</f>
        <v>0</v>
      </c>
      <c r="N266" s="25" t="s">
        <v>58</v>
      </c>
      <c r="O266" s="32">
        <f>M266*AA266</f>
        <v>0</v>
      </c>
      <c r="P266" s="1">
        <v>3</v>
      </c>
      <c r="AA266" s="1">
        <f>IF(P266=1,$O$3,IF(P266=2,$O$4,$O$5))</f>
        <v>0</v>
      </c>
    </row>
    <row r="267">
      <c r="A267" s="1" t="s">
        <v>59</v>
      </c>
      <c r="E267" s="27" t="s">
        <v>55</v>
      </c>
    </row>
    <row r="268" ht="13">
      <c r="A268" s="1" t="s">
        <v>60</v>
      </c>
      <c r="E268" s="33" t="s">
        <v>232</v>
      </c>
    </row>
    <row r="269">
      <c r="A269" s="1" t="s">
        <v>62</v>
      </c>
      <c r="E269" s="27" t="s">
        <v>63</v>
      </c>
    </row>
    <row r="270">
      <c r="A270" s="1" t="s">
        <v>53</v>
      </c>
      <c r="B270" s="1">
        <v>26</v>
      </c>
      <c r="C270" s="26" t="s">
        <v>235</v>
      </c>
      <c r="D270" t="s">
        <v>55</v>
      </c>
      <c r="E270" s="27" t="s">
        <v>236</v>
      </c>
      <c r="F270" s="28" t="s">
        <v>89</v>
      </c>
      <c r="G270" s="29">
        <v>1</v>
      </c>
      <c r="H270" s="28">
        <v>0</v>
      </c>
      <c r="I270" s="30">
        <f>ROUND(G270*H270,P4)</f>
        <v>0</v>
      </c>
      <c r="L270" s="31">
        <v>0</v>
      </c>
      <c r="M270" s="24">
        <f>ROUND(G270*L270,P4)</f>
        <v>0</v>
      </c>
      <c r="N270" s="25" t="s">
        <v>58</v>
      </c>
      <c r="O270" s="32">
        <f>M270*AA270</f>
        <v>0</v>
      </c>
      <c r="P270" s="1">
        <v>3</v>
      </c>
      <c r="AA270" s="1">
        <f>IF(P270=1,$O$3,IF(P270=2,$O$4,$O$5))</f>
        <v>0</v>
      </c>
    </row>
    <row r="271">
      <c r="A271" s="1" t="s">
        <v>59</v>
      </c>
      <c r="E271" s="27" t="s">
        <v>55</v>
      </c>
    </row>
    <row r="272" ht="13">
      <c r="A272" s="1" t="s">
        <v>60</v>
      </c>
      <c r="E272" s="33" t="s">
        <v>237</v>
      </c>
    </row>
    <row r="273">
      <c r="A273" s="1" t="s">
        <v>62</v>
      </c>
      <c r="E273" s="27" t="s">
        <v>63</v>
      </c>
    </row>
    <row r="274">
      <c r="A274" s="1" t="s">
        <v>53</v>
      </c>
      <c r="B274" s="1">
        <v>27</v>
      </c>
      <c r="C274" s="26" t="s">
        <v>238</v>
      </c>
      <c r="D274" t="s">
        <v>55</v>
      </c>
      <c r="E274" s="27" t="s">
        <v>239</v>
      </c>
      <c r="F274" s="28" t="s">
        <v>89</v>
      </c>
      <c r="G274" s="29">
        <v>1</v>
      </c>
      <c r="H274" s="28">
        <v>0</v>
      </c>
      <c r="I274" s="30">
        <f>ROUND(G274*H274,P4)</f>
        <v>0</v>
      </c>
      <c r="L274" s="31">
        <v>0</v>
      </c>
      <c r="M274" s="24">
        <f>ROUND(G274*L274,P4)</f>
        <v>0</v>
      </c>
      <c r="N274" s="25" t="s">
        <v>58</v>
      </c>
      <c r="O274" s="32">
        <f>M274*AA274</f>
        <v>0</v>
      </c>
      <c r="P274" s="1">
        <v>3</v>
      </c>
      <c r="AA274" s="1">
        <f>IF(P274=1,$O$3,IF(P274=2,$O$4,$O$5))</f>
        <v>0</v>
      </c>
    </row>
    <row r="275">
      <c r="A275" s="1" t="s">
        <v>59</v>
      </c>
      <c r="E275" s="27" t="s">
        <v>55</v>
      </c>
    </row>
    <row r="276" ht="13">
      <c r="A276" s="1" t="s">
        <v>60</v>
      </c>
      <c r="E276" s="33" t="s">
        <v>237</v>
      </c>
    </row>
    <row r="277">
      <c r="A277" s="1" t="s">
        <v>62</v>
      </c>
      <c r="E277" s="27" t="s">
        <v>63</v>
      </c>
    </row>
    <row r="278">
      <c r="A278" s="1" t="s">
        <v>53</v>
      </c>
      <c r="B278" s="1">
        <v>24</v>
      </c>
      <c r="C278" s="26" t="s">
        <v>240</v>
      </c>
      <c r="D278" t="s">
        <v>55</v>
      </c>
      <c r="E278" s="27" t="s">
        <v>241</v>
      </c>
      <c r="F278" s="28" t="s">
        <v>89</v>
      </c>
      <c r="G278" s="29">
        <v>1</v>
      </c>
      <c r="H278" s="28">
        <v>0</v>
      </c>
      <c r="I278" s="30">
        <f>ROUND(G278*H278,P4)</f>
        <v>0</v>
      </c>
      <c r="L278" s="31">
        <v>0</v>
      </c>
      <c r="M278" s="24">
        <f>ROUND(G278*L278,P4)</f>
        <v>0</v>
      </c>
      <c r="N278" s="25" t="s">
        <v>58</v>
      </c>
      <c r="O278" s="32">
        <f>M278*AA278</f>
        <v>0</v>
      </c>
      <c r="P278" s="1">
        <v>3</v>
      </c>
      <c r="AA278" s="1">
        <f>IF(P278=1,$O$3,IF(P278=2,$O$4,$O$5))</f>
        <v>0</v>
      </c>
    </row>
    <row r="279">
      <c r="A279" s="1" t="s">
        <v>59</v>
      </c>
      <c r="E279" s="27" t="s">
        <v>55</v>
      </c>
    </row>
    <row r="280" ht="13">
      <c r="A280" s="1" t="s">
        <v>60</v>
      </c>
      <c r="E280" s="33" t="s">
        <v>242</v>
      </c>
    </row>
    <row r="281">
      <c r="A281" s="1" t="s">
        <v>62</v>
      </c>
      <c r="E281" s="27" t="s">
        <v>63</v>
      </c>
    </row>
    <row r="282">
      <c r="A282" s="1" t="s">
        <v>53</v>
      </c>
      <c r="B282" s="1">
        <v>25</v>
      </c>
      <c r="C282" s="26" t="s">
        <v>243</v>
      </c>
      <c r="D282" t="s">
        <v>55</v>
      </c>
      <c r="E282" s="27" t="s">
        <v>244</v>
      </c>
      <c r="F282" s="28" t="s">
        <v>89</v>
      </c>
      <c r="G282" s="29">
        <v>1</v>
      </c>
      <c r="H282" s="28">
        <v>0</v>
      </c>
      <c r="I282" s="30">
        <f>ROUND(G282*H282,P4)</f>
        <v>0</v>
      </c>
      <c r="L282" s="31">
        <v>0</v>
      </c>
      <c r="M282" s="24">
        <f>ROUND(G282*L282,P4)</f>
        <v>0</v>
      </c>
      <c r="N282" s="25" t="s">
        <v>58</v>
      </c>
      <c r="O282" s="32">
        <f>M282*AA282</f>
        <v>0</v>
      </c>
      <c r="P282" s="1">
        <v>3</v>
      </c>
      <c r="AA282" s="1">
        <f>IF(P282=1,$O$3,IF(P282=2,$O$4,$O$5))</f>
        <v>0</v>
      </c>
    </row>
    <row r="283">
      <c r="A283" s="1" t="s">
        <v>59</v>
      </c>
      <c r="E283" s="27" t="s">
        <v>55</v>
      </c>
    </row>
    <row r="284" ht="13">
      <c r="A284" s="1" t="s">
        <v>60</v>
      </c>
      <c r="E284" s="33" t="s">
        <v>245</v>
      </c>
    </row>
    <row r="285">
      <c r="A285" s="1" t="s">
        <v>62</v>
      </c>
      <c r="E285" s="27" t="s">
        <v>63</v>
      </c>
    </row>
    <row r="286" ht="25">
      <c r="A286" s="1" t="s">
        <v>53</v>
      </c>
      <c r="B286" s="1">
        <v>39</v>
      </c>
      <c r="C286" s="26" t="s">
        <v>246</v>
      </c>
      <c r="D286" t="s">
        <v>55</v>
      </c>
      <c r="E286" s="27" t="s">
        <v>247</v>
      </c>
      <c r="F286" s="28" t="s">
        <v>89</v>
      </c>
      <c r="G286" s="29">
        <v>1</v>
      </c>
      <c r="H286" s="28">
        <v>0</v>
      </c>
      <c r="I286" s="30">
        <f>ROUND(G286*H286,P4)</f>
        <v>0</v>
      </c>
      <c r="L286" s="31">
        <v>0</v>
      </c>
      <c r="M286" s="24">
        <f>ROUND(G286*L286,P4)</f>
        <v>0</v>
      </c>
      <c r="N286" s="25" t="s">
        <v>58</v>
      </c>
      <c r="O286" s="32">
        <f>M286*AA286</f>
        <v>0</v>
      </c>
      <c r="P286" s="1">
        <v>3</v>
      </c>
      <c r="AA286" s="1">
        <f>IF(P286=1,$O$3,IF(P286=2,$O$4,$O$5))</f>
        <v>0</v>
      </c>
    </row>
    <row r="287">
      <c r="A287" s="1" t="s">
        <v>59</v>
      </c>
      <c r="E287" s="27" t="s">
        <v>55</v>
      </c>
    </row>
    <row r="288" ht="13">
      <c r="A288" s="1" t="s">
        <v>60</v>
      </c>
      <c r="E288" s="33" t="s">
        <v>248</v>
      </c>
    </row>
    <row r="289">
      <c r="A289" s="1" t="s">
        <v>62</v>
      </c>
      <c r="E289" s="27" t="s">
        <v>63</v>
      </c>
    </row>
    <row r="290">
      <c r="A290" s="1" t="s">
        <v>53</v>
      </c>
      <c r="B290" s="1">
        <v>40</v>
      </c>
      <c r="C290" s="26" t="s">
        <v>249</v>
      </c>
      <c r="D290" t="s">
        <v>55</v>
      </c>
      <c r="E290" s="27" t="s">
        <v>250</v>
      </c>
      <c r="F290" s="28" t="s">
        <v>89</v>
      </c>
      <c r="G290" s="29">
        <v>2</v>
      </c>
      <c r="H290" s="28">
        <v>0</v>
      </c>
      <c r="I290" s="30">
        <f>ROUND(G290*H290,P4)</f>
        <v>0</v>
      </c>
      <c r="L290" s="31">
        <v>0</v>
      </c>
      <c r="M290" s="24">
        <f>ROUND(G290*L290,P4)</f>
        <v>0</v>
      </c>
      <c r="N290" s="25" t="s">
        <v>58</v>
      </c>
      <c r="O290" s="32">
        <f>M290*AA290</f>
        <v>0</v>
      </c>
      <c r="P290" s="1">
        <v>3</v>
      </c>
      <c r="AA290" s="1">
        <f>IF(P290=1,$O$3,IF(P290=2,$O$4,$O$5))</f>
        <v>0</v>
      </c>
    </row>
    <row r="291">
      <c r="A291" s="1" t="s">
        <v>59</v>
      </c>
      <c r="E291" s="27" t="s">
        <v>55</v>
      </c>
    </row>
    <row r="292" ht="13">
      <c r="A292" s="1" t="s">
        <v>60</v>
      </c>
      <c r="E292" s="33" t="s">
        <v>251</v>
      </c>
    </row>
    <row r="293">
      <c r="A293" s="1" t="s">
        <v>62</v>
      </c>
      <c r="E293" s="27" t="s">
        <v>63</v>
      </c>
    </row>
    <row r="294">
      <c r="A294" s="1" t="s">
        <v>53</v>
      </c>
      <c r="B294" s="1">
        <v>62</v>
      </c>
      <c r="C294" s="26" t="s">
        <v>252</v>
      </c>
      <c r="D294" t="s">
        <v>55</v>
      </c>
      <c r="E294" s="27" t="s">
        <v>253</v>
      </c>
      <c r="F294" s="28" t="s">
        <v>73</v>
      </c>
      <c r="G294" s="29">
        <v>1455</v>
      </c>
      <c r="H294" s="28">
        <v>0</v>
      </c>
      <c r="I294" s="30">
        <f>ROUND(G294*H294,P4)</f>
        <v>0</v>
      </c>
      <c r="L294" s="31">
        <v>0</v>
      </c>
      <c r="M294" s="24">
        <f>ROUND(G294*L294,P4)</f>
        <v>0</v>
      </c>
      <c r="N294" s="25" t="s">
        <v>58</v>
      </c>
      <c r="O294" s="32">
        <f>M294*AA294</f>
        <v>0</v>
      </c>
      <c r="P294" s="1">
        <v>3</v>
      </c>
      <c r="AA294" s="1">
        <f>IF(P294=1,$O$3,IF(P294=2,$O$4,$O$5))</f>
        <v>0</v>
      </c>
    </row>
    <row r="295">
      <c r="A295" s="1" t="s">
        <v>59</v>
      </c>
      <c r="E295" s="27" t="s">
        <v>55</v>
      </c>
    </row>
    <row r="296" ht="13">
      <c r="A296" s="1" t="s">
        <v>60</v>
      </c>
      <c r="E296" s="33" t="s">
        <v>108</v>
      </c>
    </row>
    <row r="297">
      <c r="A297" s="1" t="s">
        <v>62</v>
      </c>
      <c r="E297" s="27" t="s">
        <v>63</v>
      </c>
    </row>
    <row r="298">
      <c r="A298" s="1" t="s">
        <v>53</v>
      </c>
      <c r="B298" s="1">
        <v>60</v>
      </c>
      <c r="C298" s="26" t="s">
        <v>254</v>
      </c>
      <c r="D298" t="s">
        <v>55</v>
      </c>
      <c r="E298" s="27" t="s">
        <v>255</v>
      </c>
      <c r="F298" s="28" t="s">
        <v>256</v>
      </c>
      <c r="G298" s="29">
        <v>1.2749999999999999</v>
      </c>
      <c r="H298" s="28">
        <v>0</v>
      </c>
      <c r="I298" s="30">
        <f>ROUND(G298*H298,P4)</f>
        <v>0</v>
      </c>
      <c r="L298" s="31">
        <v>0</v>
      </c>
      <c r="M298" s="24">
        <f>ROUND(G298*L298,P4)</f>
        <v>0</v>
      </c>
      <c r="N298" s="25" t="s">
        <v>58</v>
      </c>
      <c r="O298" s="32">
        <f>M298*AA298</f>
        <v>0</v>
      </c>
      <c r="P298" s="1">
        <v>3</v>
      </c>
      <c r="AA298" s="1">
        <f>IF(P298=1,$O$3,IF(P298=2,$O$4,$O$5))</f>
        <v>0</v>
      </c>
    </row>
    <row r="299">
      <c r="A299" s="1" t="s">
        <v>59</v>
      </c>
      <c r="E299" s="27" t="s">
        <v>55</v>
      </c>
    </row>
    <row r="300" ht="13">
      <c r="A300" s="1" t="s">
        <v>60</v>
      </c>
      <c r="E300" s="33" t="s">
        <v>108</v>
      </c>
    </row>
    <row r="301">
      <c r="A301" s="1" t="s">
        <v>62</v>
      </c>
      <c r="E301" s="27" t="s">
        <v>63</v>
      </c>
    </row>
    <row r="302">
      <c r="A302" s="1" t="s">
        <v>53</v>
      </c>
      <c r="B302" s="1">
        <v>61</v>
      </c>
      <c r="C302" s="26" t="s">
        <v>257</v>
      </c>
      <c r="D302" t="s">
        <v>55</v>
      </c>
      <c r="E302" s="27" t="s">
        <v>258</v>
      </c>
      <c r="F302" s="28" t="s">
        <v>256</v>
      </c>
      <c r="G302" s="29">
        <v>10.300000000000001</v>
      </c>
      <c r="H302" s="28">
        <v>0</v>
      </c>
      <c r="I302" s="30">
        <f>ROUND(G302*H302,P4)</f>
        <v>0</v>
      </c>
      <c r="L302" s="31">
        <v>0</v>
      </c>
      <c r="M302" s="24">
        <f>ROUND(G302*L302,P4)</f>
        <v>0</v>
      </c>
      <c r="N302" s="25" t="s">
        <v>58</v>
      </c>
      <c r="O302" s="32">
        <f>M302*AA302</f>
        <v>0</v>
      </c>
      <c r="P302" s="1">
        <v>3</v>
      </c>
      <c r="AA302" s="1">
        <f>IF(P302=1,$O$3,IF(P302=2,$O$4,$O$5))</f>
        <v>0</v>
      </c>
    </row>
    <row r="303">
      <c r="A303" s="1" t="s">
        <v>59</v>
      </c>
      <c r="E303" s="27" t="s">
        <v>55</v>
      </c>
    </row>
    <row r="304" ht="13">
      <c r="A304" s="1" t="s">
        <v>60</v>
      </c>
      <c r="E304" s="33" t="s">
        <v>108</v>
      </c>
    </row>
    <row r="305">
      <c r="A305" s="1" t="s">
        <v>62</v>
      </c>
      <c r="E305" s="27" t="s">
        <v>63</v>
      </c>
    </row>
    <row r="306">
      <c r="A306" s="1" t="s">
        <v>53</v>
      </c>
      <c r="B306" s="1">
        <v>88</v>
      </c>
      <c r="C306" s="26" t="s">
        <v>259</v>
      </c>
      <c r="D306" t="s">
        <v>55</v>
      </c>
      <c r="E306" s="27" t="s">
        <v>260</v>
      </c>
      <c r="F306" s="28" t="s">
        <v>73</v>
      </c>
      <c r="G306" s="29">
        <v>2435</v>
      </c>
      <c r="H306" s="28">
        <v>0</v>
      </c>
      <c r="I306" s="30">
        <f>ROUND(G306*H306,P4)</f>
        <v>0</v>
      </c>
      <c r="L306" s="31">
        <v>0</v>
      </c>
      <c r="M306" s="24">
        <f>ROUND(G306*L306,P4)</f>
        <v>0</v>
      </c>
      <c r="N306" s="25" t="s">
        <v>58</v>
      </c>
      <c r="O306" s="32">
        <f>M306*AA306</f>
        <v>0</v>
      </c>
      <c r="P306" s="1">
        <v>3</v>
      </c>
      <c r="AA306" s="1">
        <f>IF(P306=1,$O$3,IF(P306=2,$O$4,$O$5))</f>
        <v>0</v>
      </c>
    </row>
    <row r="307">
      <c r="A307" s="1" t="s">
        <v>59</v>
      </c>
      <c r="E307" s="27" t="s">
        <v>55</v>
      </c>
    </row>
    <row r="308" ht="13">
      <c r="A308" s="1" t="s">
        <v>60</v>
      </c>
      <c r="E308" s="33" t="s">
        <v>108</v>
      </c>
    </row>
    <row r="309">
      <c r="A309" s="1" t="s">
        <v>62</v>
      </c>
      <c r="E309" s="27" t="s">
        <v>63</v>
      </c>
    </row>
    <row r="310">
      <c r="A310" s="1" t="s">
        <v>53</v>
      </c>
      <c r="B310" s="1">
        <v>89</v>
      </c>
      <c r="C310" s="26" t="s">
        <v>261</v>
      </c>
      <c r="D310" t="s">
        <v>55</v>
      </c>
      <c r="E310" s="27" t="s">
        <v>262</v>
      </c>
      <c r="F310" s="28" t="s">
        <v>73</v>
      </c>
      <c r="G310" s="29">
        <v>2435</v>
      </c>
      <c r="H310" s="28">
        <v>0</v>
      </c>
      <c r="I310" s="30">
        <f>ROUND(G310*H310,P4)</f>
        <v>0</v>
      </c>
      <c r="L310" s="31">
        <v>0</v>
      </c>
      <c r="M310" s="24">
        <f>ROUND(G310*L310,P4)</f>
        <v>0</v>
      </c>
      <c r="N310" s="25" t="s">
        <v>58</v>
      </c>
      <c r="O310" s="32">
        <f>M310*AA310</f>
        <v>0</v>
      </c>
      <c r="P310" s="1">
        <v>3</v>
      </c>
      <c r="AA310" s="1">
        <f>IF(P310=1,$O$3,IF(P310=2,$O$4,$O$5))</f>
        <v>0</v>
      </c>
    </row>
    <row r="311">
      <c r="A311" s="1" t="s">
        <v>59</v>
      </c>
      <c r="E311" s="27" t="s">
        <v>55</v>
      </c>
    </row>
    <row r="312" ht="13">
      <c r="A312" s="1" t="s">
        <v>60</v>
      </c>
      <c r="E312" s="33" t="s">
        <v>108</v>
      </c>
    </row>
    <row r="313">
      <c r="A313" s="1" t="s">
        <v>62</v>
      </c>
      <c r="E313" s="27" t="s">
        <v>63</v>
      </c>
    </row>
    <row r="314">
      <c r="A314" s="1" t="s">
        <v>53</v>
      </c>
      <c r="B314" s="1">
        <v>90</v>
      </c>
      <c r="C314" s="26" t="s">
        <v>263</v>
      </c>
      <c r="D314" t="s">
        <v>55</v>
      </c>
      <c r="E314" s="27" t="s">
        <v>264</v>
      </c>
      <c r="F314" s="28" t="s">
        <v>265</v>
      </c>
      <c r="G314" s="29">
        <v>7</v>
      </c>
      <c r="H314" s="28">
        <v>0</v>
      </c>
      <c r="I314" s="30">
        <f>ROUND(G314*H314,P4)</f>
        <v>0</v>
      </c>
      <c r="L314" s="31">
        <v>0</v>
      </c>
      <c r="M314" s="24">
        <f>ROUND(G314*L314,P4)</f>
        <v>0</v>
      </c>
      <c r="N314" s="25" t="s">
        <v>58</v>
      </c>
      <c r="O314" s="32">
        <f>M314*AA314</f>
        <v>0</v>
      </c>
      <c r="P314" s="1">
        <v>3</v>
      </c>
      <c r="AA314" s="1">
        <f>IF(P314=1,$O$3,IF(P314=2,$O$4,$O$5))</f>
        <v>0</v>
      </c>
    </row>
    <row r="315">
      <c r="A315" s="1" t="s">
        <v>59</v>
      </c>
      <c r="E315" s="27" t="s">
        <v>55</v>
      </c>
    </row>
    <row r="316" ht="13">
      <c r="A316" s="1" t="s">
        <v>60</v>
      </c>
      <c r="E316" s="33" t="s">
        <v>108</v>
      </c>
    </row>
    <row r="317">
      <c r="A317" s="1" t="s">
        <v>62</v>
      </c>
      <c r="E317" s="27" t="s">
        <v>63</v>
      </c>
    </row>
    <row r="318">
      <c r="A318" s="1" t="s">
        <v>53</v>
      </c>
      <c r="B318" s="1">
        <v>91</v>
      </c>
      <c r="C318" s="26" t="s">
        <v>266</v>
      </c>
      <c r="D318" t="s">
        <v>55</v>
      </c>
      <c r="E318" s="27" t="s">
        <v>267</v>
      </c>
      <c r="F318" s="28" t="s">
        <v>73</v>
      </c>
      <c r="G318" s="29">
        <v>2435</v>
      </c>
      <c r="H318" s="28">
        <v>0</v>
      </c>
      <c r="I318" s="30">
        <f>ROUND(G318*H318,P4)</f>
        <v>0</v>
      </c>
      <c r="L318" s="31">
        <v>0</v>
      </c>
      <c r="M318" s="24">
        <f>ROUND(G318*L318,P4)</f>
        <v>0</v>
      </c>
      <c r="N318" s="25" t="s">
        <v>58</v>
      </c>
      <c r="O318" s="32">
        <f>M318*AA318</f>
        <v>0</v>
      </c>
      <c r="P318" s="1">
        <v>3</v>
      </c>
      <c r="AA318" s="1">
        <f>IF(P318=1,$O$3,IF(P318=2,$O$4,$O$5))</f>
        <v>0</v>
      </c>
    </row>
    <row r="319">
      <c r="A319" s="1" t="s">
        <v>59</v>
      </c>
      <c r="E319" s="27" t="s">
        <v>55</v>
      </c>
    </row>
    <row r="320" ht="13">
      <c r="A320" s="1" t="s">
        <v>60</v>
      </c>
      <c r="E320" s="33" t="s">
        <v>108</v>
      </c>
    </row>
    <row r="321">
      <c r="A321" s="1" t="s">
        <v>62</v>
      </c>
      <c r="E321" s="27" t="s">
        <v>63</v>
      </c>
    </row>
    <row r="322">
      <c r="A322" s="1" t="s">
        <v>53</v>
      </c>
      <c r="B322" s="1">
        <v>92</v>
      </c>
      <c r="C322" s="26" t="s">
        <v>268</v>
      </c>
      <c r="D322" t="s">
        <v>55</v>
      </c>
      <c r="E322" s="27" t="s">
        <v>269</v>
      </c>
      <c r="F322" s="28" t="s">
        <v>89</v>
      </c>
      <c r="G322" s="29">
        <v>2</v>
      </c>
      <c r="H322" s="28">
        <v>0</v>
      </c>
      <c r="I322" s="30">
        <f>ROUND(G322*H322,P4)</f>
        <v>0</v>
      </c>
      <c r="L322" s="31">
        <v>0</v>
      </c>
      <c r="M322" s="24">
        <f>ROUND(G322*L322,P4)</f>
        <v>0</v>
      </c>
      <c r="N322" s="25" t="s">
        <v>58</v>
      </c>
      <c r="O322" s="32">
        <f>M322*AA322</f>
        <v>0</v>
      </c>
      <c r="P322" s="1">
        <v>3</v>
      </c>
      <c r="AA322" s="1">
        <f>IF(P322=1,$O$3,IF(P322=2,$O$4,$O$5))</f>
        <v>0</v>
      </c>
    </row>
    <row r="323">
      <c r="A323" s="1" t="s">
        <v>59</v>
      </c>
      <c r="E323" s="27" t="s">
        <v>55</v>
      </c>
    </row>
    <row r="324" ht="13">
      <c r="A324" s="1" t="s">
        <v>60</v>
      </c>
      <c r="E324" s="33" t="s">
        <v>270</v>
      </c>
    </row>
    <row r="325">
      <c r="A325" s="1" t="s">
        <v>62</v>
      </c>
      <c r="E325" s="27" t="s">
        <v>63</v>
      </c>
    </row>
    <row r="326">
      <c r="A326" s="1" t="s">
        <v>53</v>
      </c>
      <c r="B326" s="1">
        <v>93</v>
      </c>
      <c r="C326" s="26" t="s">
        <v>271</v>
      </c>
      <c r="D326" t="s">
        <v>55</v>
      </c>
      <c r="E326" s="27" t="s">
        <v>272</v>
      </c>
      <c r="F326" s="28" t="s">
        <v>89</v>
      </c>
      <c r="G326" s="29">
        <v>2</v>
      </c>
      <c r="H326" s="28">
        <v>0</v>
      </c>
      <c r="I326" s="30">
        <f>ROUND(G326*H326,P4)</f>
        <v>0</v>
      </c>
      <c r="L326" s="31">
        <v>0</v>
      </c>
      <c r="M326" s="24">
        <f>ROUND(G326*L326,P4)</f>
        <v>0</v>
      </c>
      <c r="N326" s="25" t="s">
        <v>58</v>
      </c>
      <c r="O326" s="32">
        <f>M326*AA326</f>
        <v>0</v>
      </c>
      <c r="P326" s="1">
        <v>3</v>
      </c>
      <c r="AA326" s="1">
        <f>IF(P326=1,$O$3,IF(P326=2,$O$4,$O$5))</f>
        <v>0</v>
      </c>
    </row>
    <row r="327">
      <c r="A327" s="1" t="s">
        <v>59</v>
      </c>
      <c r="E327" s="27" t="s">
        <v>55</v>
      </c>
    </row>
    <row r="328" ht="13">
      <c r="A328" s="1" t="s">
        <v>60</v>
      </c>
      <c r="E328" s="33" t="s">
        <v>270</v>
      </c>
    </row>
    <row r="329">
      <c r="A329" s="1" t="s">
        <v>62</v>
      </c>
      <c r="E329" s="27" t="s">
        <v>63</v>
      </c>
    </row>
    <row r="330">
      <c r="A330" s="1" t="s">
        <v>53</v>
      </c>
      <c r="B330" s="1">
        <v>94</v>
      </c>
      <c r="C330" s="26" t="s">
        <v>273</v>
      </c>
      <c r="D330" t="s">
        <v>55</v>
      </c>
      <c r="E330" s="27" t="s">
        <v>274</v>
      </c>
      <c r="F330" s="28" t="s">
        <v>89</v>
      </c>
      <c r="G330" s="29">
        <v>13</v>
      </c>
      <c r="H330" s="28">
        <v>0</v>
      </c>
      <c r="I330" s="30">
        <f>ROUND(G330*H330,P4)</f>
        <v>0</v>
      </c>
      <c r="L330" s="31">
        <v>0</v>
      </c>
      <c r="M330" s="24">
        <f>ROUND(G330*L330,P4)</f>
        <v>0</v>
      </c>
      <c r="N330" s="25" t="s">
        <v>58</v>
      </c>
      <c r="O330" s="32">
        <f>M330*AA330</f>
        <v>0</v>
      </c>
      <c r="P330" s="1">
        <v>3</v>
      </c>
      <c r="AA330" s="1">
        <f>IF(P330=1,$O$3,IF(P330=2,$O$4,$O$5))</f>
        <v>0</v>
      </c>
    </row>
    <row r="331">
      <c r="A331" s="1" t="s">
        <v>59</v>
      </c>
      <c r="E331" s="27" t="s">
        <v>55</v>
      </c>
    </row>
    <row r="332" ht="13">
      <c r="A332" s="1" t="s">
        <v>60</v>
      </c>
      <c r="E332" s="33" t="s">
        <v>275</v>
      </c>
    </row>
    <row r="333">
      <c r="A333" s="1" t="s">
        <v>62</v>
      </c>
      <c r="E333" s="27" t="s">
        <v>63</v>
      </c>
    </row>
    <row r="334">
      <c r="A334" s="1" t="s">
        <v>53</v>
      </c>
      <c r="B334" s="1">
        <v>95</v>
      </c>
      <c r="C334" s="26" t="s">
        <v>276</v>
      </c>
      <c r="D334" t="s">
        <v>55</v>
      </c>
      <c r="E334" s="27" t="s">
        <v>277</v>
      </c>
      <c r="F334" s="28" t="s">
        <v>89</v>
      </c>
      <c r="G334" s="29">
        <v>13</v>
      </c>
      <c r="H334" s="28">
        <v>0</v>
      </c>
      <c r="I334" s="30">
        <f>ROUND(G334*H334,P4)</f>
        <v>0</v>
      </c>
      <c r="L334" s="31">
        <v>0</v>
      </c>
      <c r="M334" s="24">
        <f>ROUND(G334*L334,P4)</f>
        <v>0</v>
      </c>
      <c r="N334" s="25" t="s">
        <v>58</v>
      </c>
      <c r="O334" s="32">
        <f>M334*AA334</f>
        <v>0</v>
      </c>
      <c r="P334" s="1">
        <v>3</v>
      </c>
      <c r="AA334" s="1">
        <f>IF(P334=1,$O$3,IF(P334=2,$O$4,$O$5))</f>
        <v>0</v>
      </c>
    </row>
    <row r="335">
      <c r="A335" s="1" t="s">
        <v>59</v>
      </c>
      <c r="E335" s="27" t="s">
        <v>55</v>
      </c>
    </row>
    <row r="336" ht="13">
      <c r="A336" s="1" t="s">
        <v>60</v>
      </c>
      <c r="E336" s="33" t="s">
        <v>275</v>
      </c>
    </row>
    <row r="337">
      <c r="A337" s="1" t="s">
        <v>62</v>
      </c>
      <c r="E337" s="27" t="s">
        <v>63</v>
      </c>
    </row>
    <row r="338">
      <c r="A338" s="1" t="s">
        <v>53</v>
      </c>
      <c r="B338" s="1">
        <v>47</v>
      </c>
      <c r="C338" s="26" t="s">
        <v>278</v>
      </c>
      <c r="D338" t="s">
        <v>55</v>
      </c>
      <c r="E338" s="27" t="s">
        <v>279</v>
      </c>
      <c r="F338" s="28" t="s">
        <v>89</v>
      </c>
      <c r="G338" s="29">
        <v>1</v>
      </c>
      <c r="H338" s="28">
        <v>0</v>
      </c>
      <c r="I338" s="30">
        <f>ROUND(G338*H338,P4)</f>
        <v>0</v>
      </c>
      <c r="L338" s="31">
        <v>0</v>
      </c>
      <c r="M338" s="24">
        <f>ROUND(G338*L338,P4)</f>
        <v>0</v>
      </c>
      <c r="N338" s="25" t="s">
        <v>58</v>
      </c>
      <c r="O338" s="32">
        <f>M338*AA338</f>
        <v>0</v>
      </c>
      <c r="P338" s="1">
        <v>3</v>
      </c>
      <c r="AA338" s="1">
        <f>IF(P338=1,$O$3,IF(P338=2,$O$4,$O$5))</f>
        <v>0</v>
      </c>
    </row>
    <row r="339">
      <c r="A339" s="1" t="s">
        <v>59</v>
      </c>
      <c r="E339" s="27" t="s">
        <v>55</v>
      </c>
    </row>
    <row r="340" ht="13">
      <c r="A340" s="1" t="s">
        <v>60</v>
      </c>
      <c r="E340" s="33" t="s">
        <v>280</v>
      </c>
    </row>
    <row r="341">
      <c r="A341" s="1" t="s">
        <v>62</v>
      </c>
      <c r="E341" s="27" t="s">
        <v>63</v>
      </c>
    </row>
    <row r="342">
      <c r="A342" s="1" t="s">
        <v>53</v>
      </c>
      <c r="B342" s="1">
        <v>48</v>
      </c>
      <c r="C342" s="26" t="s">
        <v>281</v>
      </c>
      <c r="D342" t="s">
        <v>55</v>
      </c>
      <c r="E342" s="27" t="s">
        <v>282</v>
      </c>
      <c r="F342" s="28" t="s">
        <v>89</v>
      </c>
      <c r="G342" s="29">
        <v>1</v>
      </c>
      <c r="H342" s="28">
        <v>0</v>
      </c>
      <c r="I342" s="30">
        <f>ROUND(G342*H342,P4)</f>
        <v>0</v>
      </c>
      <c r="L342" s="31">
        <v>0</v>
      </c>
      <c r="M342" s="24">
        <f>ROUND(G342*L342,P4)</f>
        <v>0</v>
      </c>
      <c r="N342" s="25" t="s">
        <v>58</v>
      </c>
      <c r="O342" s="32">
        <f>M342*AA342</f>
        <v>0</v>
      </c>
      <c r="P342" s="1">
        <v>3</v>
      </c>
      <c r="AA342" s="1">
        <f>IF(P342=1,$O$3,IF(P342=2,$O$4,$O$5))</f>
        <v>0</v>
      </c>
    </row>
    <row r="343">
      <c r="A343" s="1" t="s">
        <v>59</v>
      </c>
      <c r="E343" s="27" t="s">
        <v>55</v>
      </c>
    </row>
    <row r="344" ht="13">
      <c r="A344" s="1" t="s">
        <v>60</v>
      </c>
      <c r="E344" s="33" t="s">
        <v>280</v>
      </c>
    </row>
    <row r="345">
      <c r="A345" s="1" t="s">
        <v>62</v>
      </c>
      <c r="E345" s="27" t="s">
        <v>63</v>
      </c>
    </row>
    <row r="346">
      <c r="A346" s="1" t="s">
        <v>53</v>
      </c>
      <c r="B346" s="1">
        <v>44</v>
      </c>
      <c r="C346" s="26" t="s">
        <v>283</v>
      </c>
      <c r="D346" t="s">
        <v>55</v>
      </c>
      <c r="E346" s="27" t="s">
        <v>284</v>
      </c>
      <c r="F346" s="28" t="s">
        <v>89</v>
      </c>
      <c r="G346" s="29">
        <v>1</v>
      </c>
      <c r="H346" s="28">
        <v>0</v>
      </c>
      <c r="I346" s="30">
        <f>ROUND(G346*H346,P4)</f>
        <v>0</v>
      </c>
      <c r="L346" s="31">
        <v>0</v>
      </c>
      <c r="M346" s="24">
        <f>ROUND(G346*L346,P4)</f>
        <v>0</v>
      </c>
      <c r="N346" s="25" t="s">
        <v>58</v>
      </c>
      <c r="O346" s="32">
        <f>M346*AA346</f>
        <v>0</v>
      </c>
      <c r="P346" s="1">
        <v>3</v>
      </c>
      <c r="AA346" s="1">
        <f>IF(P346=1,$O$3,IF(P346=2,$O$4,$O$5))</f>
        <v>0</v>
      </c>
    </row>
    <row r="347">
      <c r="A347" s="1" t="s">
        <v>59</v>
      </c>
      <c r="E347" s="27" t="s">
        <v>55</v>
      </c>
    </row>
    <row r="348" ht="13">
      <c r="A348" s="1" t="s">
        <v>60</v>
      </c>
      <c r="E348" s="33" t="s">
        <v>280</v>
      </c>
    </row>
    <row r="349">
      <c r="A349" s="1" t="s">
        <v>62</v>
      </c>
      <c r="E349" s="27" t="s">
        <v>63</v>
      </c>
    </row>
    <row r="350">
      <c r="A350" s="1" t="s">
        <v>53</v>
      </c>
      <c r="B350" s="1">
        <v>45</v>
      </c>
      <c r="C350" s="26" t="s">
        <v>285</v>
      </c>
      <c r="D350" t="s">
        <v>55</v>
      </c>
      <c r="E350" s="27" t="s">
        <v>286</v>
      </c>
      <c r="F350" s="28" t="s">
        <v>89</v>
      </c>
      <c r="G350" s="29">
        <v>1</v>
      </c>
      <c r="H350" s="28">
        <v>0</v>
      </c>
      <c r="I350" s="30">
        <f>ROUND(G350*H350,P4)</f>
        <v>0</v>
      </c>
      <c r="L350" s="31">
        <v>0</v>
      </c>
      <c r="M350" s="24">
        <f>ROUND(G350*L350,P4)</f>
        <v>0</v>
      </c>
      <c r="N350" s="25" t="s">
        <v>58</v>
      </c>
      <c r="O350" s="32">
        <f>M350*AA350</f>
        <v>0</v>
      </c>
      <c r="P350" s="1">
        <v>3</v>
      </c>
      <c r="AA350" s="1">
        <f>IF(P350=1,$O$3,IF(P350=2,$O$4,$O$5))</f>
        <v>0</v>
      </c>
    </row>
    <row r="351">
      <c r="A351" s="1" t="s">
        <v>59</v>
      </c>
      <c r="E351" s="27" t="s">
        <v>55</v>
      </c>
    </row>
    <row r="352" ht="13">
      <c r="A352" s="1" t="s">
        <v>60</v>
      </c>
      <c r="E352" s="33" t="s">
        <v>280</v>
      </c>
    </row>
    <row r="353">
      <c r="A353" s="1" t="s">
        <v>62</v>
      </c>
      <c r="E353" s="27" t="s">
        <v>63</v>
      </c>
    </row>
    <row r="354">
      <c r="A354" s="1" t="s">
        <v>53</v>
      </c>
      <c r="B354" s="1">
        <v>49</v>
      </c>
      <c r="C354" s="26" t="s">
        <v>287</v>
      </c>
      <c r="D354" t="s">
        <v>55</v>
      </c>
      <c r="E354" s="27" t="s">
        <v>288</v>
      </c>
      <c r="F354" s="28" t="s">
        <v>73</v>
      </c>
      <c r="G354" s="29">
        <v>30</v>
      </c>
      <c r="H354" s="28">
        <v>0</v>
      </c>
      <c r="I354" s="30">
        <f>ROUND(G354*H354,P4)</f>
        <v>0</v>
      </c>
      <c r="L354" s="31">
        <v>0</v>
      </c>
      <c r="M354" s="24">
        <f>ROUND(G354*L354,P4)</f>
        <v>0</v>
      </c>
      <c r="N354" s="25" t="s">
        <v>58</v>
      </c>
      <c r="O354" s="32">
        <f>M354*AA354</f>
        <v>0</v>
      </c>
      <c r="P354" s="1">
        <v>3</v>
      </c>
      <c r="AA354" s="1">
        <f>IF(P354=1,$O$3,IF(P354=2,$O$4,$O$5))</f>
        <v>0</v>
      </c>
    </row>
    <row r="355">
      <c r="A355" s="1" t="s">
        <v>59</v>
      </c>
      <c r="E355" s="27" t="s">
        <v>55</v>
      </c>
    </row>
    <row r="356" ht="13">
      <c r="A356" s="1" t="s">
        <v>60</v>
      </c>
      <c r="E356" s="33" t="s">
        <v>105</v>
      </c>
    </row>
    <row r="357">
      <c r="A357" s="1" t="s">
        <v>62</v>
      </c>
      <c r="E357" s="27" t="s">
        <v>63</v>
      </c>
    </row>
    <row r="358">
      <c r="A358" s="1" t="s">
        <v>53</v>
      </c>
      <c r="B358" s="1">
        <v>50</v>
      </c>
      <c r="C358" s="26" t="s">
        <v>289</v>
      </c>
      <c r="D358" t="s">
        <v>55</v>
      </c>
      <c r="E358" s="27" t="s">
        <v>290</v>
      </c>
      <c r="F358" s="28" t="s">
        <v>73</v>
      </c>
      <c r="G358" s="29">
        <v>30</v>
      </c>
      <c r="H358" s="28">
        <v>0</v>
      </c>
      <c r="I358" s="30">
        <f>ROUND(G358*H358,P4)</f>
        <v>0</v>
      </c>
      <c r="L358" s="31">
        <v>0</v>
      </c>
      <c r="M358" s="24">
        <f>ROUND(G358*L358,P4)</f>
        <v>0</v>
      </c>
      <c r="N358" s="25" t="s">
        <v>58</v>
      </c>
      <c r="O358" s="32">
        <f>M358*AA358</f>
        <v>0</v>
      </c>
      <c r="P358" s="1">
        <v>3</v>
      </c>
      <c r="AA358" s="1">
        <f>IF(P358=1,$O$3,IF(P358=2,$O$4,$O$5))</f>
        <v>0</v>
      </c>
    </row>
    <row r="359">
      <c r="A359" s="1" t="s">
        <v>59</v>
      </c>
      <c r="E359" s="27" t="s">
        <v>55</v>
      </c>
    </row>
    <row r="360" ht="13">
      <c r="A360" s="1" t="s">
        <v>60</v>
      </c>
      <c r="E360" s="33" t="s">
        <v>105</v>
      </c>
    </row>
    <row r="361">
      <c r="A361" s="1" t="s">
        <v>62</v>
      </c>
      <c r="E361" s="27" t="s">
        <v>63</v>
      </c>
    </row>
    <row r="362">
      <c r="A362" s="1" t="s">
        <v>53</v>
      </c>
      <c r="B362" s="1">
        <v>67</v>
      </c>
      <c r="C362" s="26" t="s">
        <v>291</v>
      </c>
      <c r="D362" t="s">
        <v>55</v>
      </c>
      <c r="E362" s="27" t="s">
        <v>292</v>
      </c>
      <c r="F362" s="28" t="s">
        <v>89</v>
      </c>
      <c r="G362" s="29">
        <v>8</v>
      </c>
      <c r="H362" s="28">
        <v>0</v>
      </c>
      <c r="I362" s="30">
        <f>ROUND(G362*H362,P4)</f>
        <v>0</v>
      </c>
      <c r="L362" s="31">
        <v>0</v>
      </c>
      <c r="M362" s="24">
        <f>ROUND(G362*L362,P4)</f>
        <v>0</v>
      </c>
      <c r="N362" s="25" t="s">
        <v>58</v>
      </c>
      <c r="O362" s="32">
        <f>M362*AA362</f>
        <v>0</v>
      </c>
      <c r="P362" s="1">
        <v>3</v>
      </c>
      <c r="AA362" s="1">
        <f>IF(P362=1,$O$3,IF(P362=2,$O$4,$O$5))</f>
        <v>0</v>
      </c>
    </row>
    <row r="363">
      <c r="A363" s="1" t="s">
        <v>59</v>
      </c>
      <c r="E363" s="27" t="s">
        <v>55</v>
      </c>
    </row>
    <row r="364" ht="13">
      <c r="A364" s="1" t="s">
        <v>60</v>
      </c>
      <c r="E364" s="33" t="s">
        <v>108</v>
      </c>
    </row>
    <row r="365">
      <c r="A365" s="1" t="s">
        <v>62</v>
      </c>
      <c r="E365" s="27" t="s">
        <v>63</v>
      </c>
    </row>
    <row r="366">
      <c r="A366" s="1" t="s">
        <v>53</v>
      </c>
      <c r="B366" s="1">
        <v>68</v>
      </c>
      <c r="C366" s="26" t="s">
        <v>293</v>
      </c>
      <c r="D366" t="s">
        <v>55</v>
      </c>
      <c r="E366" s="27" t="s">
        <v>294</v>
      </c>
      <c r="F366" s="28" t="s">
        <v>89</v>
      </c>
      <c r="G366" s="29">
        <v>6</v>
      </c>
      <c r="H366" s="28">
        <v>0</v>
      </c>
      <c r="I366" s="30">
        <f>ROUND(G366*H366,P4)</f>
        <v>0</v>
      </c>
      <c r="L366" s="31">
        <v>0</v>
      </c>
      <c r="M366" s="24">
        <f>ROUND(G366*L366,P4)</f>
        <v>0</v>
      </c>
      <c r="N366" s="25" t="s">
        <v>58</v>
      </c>
      <c r="O366" s="32">
        <f>M366*AA366</f>
        <v>0</v>
      </c>
      <c r="P366" s="1">
        <v>3</v>
      </c>
      <c r="AA366" s="1">
        <f>IF(P366=1,$O$3,IF(P366=2,$O$4,$O$5))</f>
        <v>0</v>
      </c>
    </row>
    <row r="367">
      <c r="A367" s="1" t="s">
        <v>59</v>
      </c>
      <c r="E367" s="27" t="s">
        <v>55</v>
      </c>
    </row>
    <row r="368" ht="13">
      <c r="A368" s="1" t="s">
        <v>60</v>
      </c>
      <c r="E368" s="33" t="s">
        <v>108</v>
      </c>
    </row>
    <row r="369">
      <c r="A369" s="1" t="s">
        <v>62</v>
      </c>
      <c r="E369" s="27" t="s">
        <v>63</v>
      </c>
    </row>
    <row r="370">
      <c r="A370" s="1" t="s">
        <v>53</v>
      </c>
      <c r="B370" s="1">
        <v>77</v>
      </c>
      <c r="C370" s="26" t="s">
        <v>295</v>
      </c>
      <c r="D370" t="s">
        <v>55</v>
      </c>
      <c r="E370" s="27" t="s">
        <v>296</v>
      </c>
      <c r="F370" s="28" t="s">
        <v>89</v>
      </c>
      <c r="G370" s="29">
        <v>70</v>
      </c>
      <c r="H370" s="28">
        <v>0</v>
      </c>
      <c r="I370" s="30">
        <f>ROUND(G370*H370,P4)</f>
        <v>0</v>
      </c>
      <c r="L370" s="31">
        <v>0</v>
      </c>
      <c r="M370" s="24">
        <f>ROUND(G370*L370,P4)</f>
        <v>0</v>
      </c>
      <c r="N370" s="25" t="s">
        <v>58</v>
      </c>
      <c r="O370" s="32">
        <f>M370*AA370</f>
        <v>0</v>
      </c>
      <c r="P370" s="1">
        <v>3</v>
      </c>
      <c r="AA370" s="1">
        <f>IF(P370=1,$O$3,IF(P370=2,$O$4,$O$5))</f>
        <v>0</v>
      </c>
    </row>
    <row r="371">
      <c r="A371" s="1" t="s">
        <v>59</v>
      </c>
      <c r="E371" s="27" t="s">
        <v>55</v>
      </c>
    </row>
    <row r="372" ht="13">
      <c r="A372" s="1" t="s">
        <v>60</v>
      </c>
      <c r="E372" s="33" t="s">
        <v>297</v>
      </c>
    </row>
    <row r="373">
      <c r="A373" s="1" t="s">
        <v>62</v>
      </c>
      <c r="E373" s="27" t="s">
        <v>63</v>
      </c>
    </row>
    <row r="374">
      <c r="A374" s="1" t="s">
        <v>53</v>
      </c>
      <c r="B374" s="1">
        <v>78</v>
      </c>
      <c r="C374" s="26" t="s">
        <v>298</v>
      </c>
      <c r="D374" t="s">
        <v>55</v>
      </c>
      <c r="E374" s="27" t="s">
        <v>299</v>
      </c>
      <c r="F374" s="28" t="s">
        <v>89</v>
      </c>
      <c r="G374" s="29">
        <v>70</v>
      </c>
      <c r="H374" s="28">
        <v>0</v>
      </c>
      <c r="I374" s="30">
        <f>ROUND(G374*H374,P4)</f>
        <v>0</v>
      </c>
      <c r="L374" s="31">
        <v>0</v>
      </c>
      <c r="M374" s="24">
        <f>ROUND(G374*L374,P4)</f>
        <v>0</v>
      </c>
      <c r="N374" s="25" t="s">
        <v>58</v>
      </c>
      <c r="O374" s="32">
        <f>M374*AA374</f>
        <v>0</v>
      </c>
      <c r="P374" s="1">
        <v>3</v>
      </c>
      <c r="AA374" s="1">
        <f>IF(P374=1,$O$3,IF(P374=2,$O$4,$O$5))</f>
        <v>0</v>
      </c>
    </row>
    <row r="375">
      <c r="A375" s="1" t="s">
        <v>59</v>
      </c>
      <c r="E375" s="27" t="s">
        <v>55</v>
      </c>
    </row>
    <row r="376" ht="13">
      <c r="A376" s="1" t="s">
        <v>60</v>
      </c>
      <c r="E376" s="33" t="s">
        <v>297</v>
      </c>
    </row>
    <row r="377">
      <c r="A377" s="1" t="s">
        <v>62</v>
      </c>
      <c r="E377" s="27" t="s">
        <v>63</v>
      </c>
    </row>
    <row r="378">
      <c r="A378" s="1" t="s">
        <v>53</v>
      </c>
      <c r="B378" s="1">
        <v>3</v>
      </c>
      <c r="C378" s="26" t="s">
        <v>300</v>
      </c>
      <c r="D378" t="s">
        <v>55</v>
      </c>
      <c r="E378" s="27" t="s">
        <v>301</v>
      </c>
      <c r="F378" s="28" t="s">
        <v>89</v>
      </c>
      <c r="G378" s="29">
        <v>1</v>
      </c>
      <c r="H378" s="28">
        <v>0</v>
      </c>
      <c r="I378" s="30">
        <f>ROUND(G378*H378,P4)</f>
        <v>0</v>
      </c>
      <c r="L378" s="31">
        <v>0</v>
      </c>
      <c r="M378" s="24">
        <f>ROUND(G378*L378,P4)</f>
        <v>0</v>
      </c>
      <c r="N378" s="25" t="s">
        <v>58</v>
      </c>
      <c r="O378" s="32">
        <f>M378*AA378</f>
        <v>0</v>
      </c>
      <c r="P378" s="1">
        <v>3</v>
      </c>
      <c r="AA378" s="1">
        <f>IF(P378=1,$O$3,IF(P378=2,$O$4,$O$5))</f>
        <v>0</v>
      </c>
    </row>
    <row r="379">
      <c r="A379" s="1" t="s">
        <v>59</v>
      </c>
      <c r="E379" s="27" t="s">
        <v>55</v>
      </c>
    </row>
    <row r="380" ht="13">
      <c r="A380" s="1" t="s">
        <v>60</v>
      </c>
      <c r="E380" s="33" t="s">
        <v>222</v>
      </c>
    </row>
    <row r="381">
      <c r="A381" s="1" t="s">
        <v>62</v>
      </c>
      <c r="E381" s="27" t="s">
        <v>63</v>
      </c>
    </row>
    <row r="382">
      <c r="A382" s="1" t="s">
        <v>53</v>
      </c>
      <c r="B382" s="1">
        <v>96</v>
      </c>
      <c r="C382" s="26" t="s">
        <v>302</v>
      </c>
      <c r="D382" t="s">
        <v>55</v>
      </c>
      <c r="E382" s="27" t="s">
        <v>303</v>
      </c>
      <c r="F382" s="28" t="s">
        <v>89</v>
      </c>
      <c r="G382" s="29">
        <v>2</v>
      </c>
      <c r="H382" s="28">
        <v>0</v>
      </c>
      <c r="I382" s="30">
        <f>ROUND(G382*H382,P4)</f>
        <v>0</v>
      </c>
      <c r="L382" s="31">
        <v>0</v>
      </c>
      <c r="M382" s="24">
        <f>ROUND(G382*L382,P4)</f>
        <v>0</v>
      </c>
      <c r="N382" s="25" t="s">
        <v>58</v>
      </c>
      <c r="O382" s="32">
        <f>M382*AA382</f>
        <v>0</v>
      </c>
      <c r="P382" s="1">
        <v>3</v>
      </c>
      <c r="AA382" s="1">
        <f>IF(P382=1,$O$3,IF(P382=2,$O$4,$O$5))</f>
        <v>0</v>
      </c>
    </row>
    <row r="383">
      <c r="A383" s="1" t="s">
        <v>59</v>
      </c>
      <c r="E383" s="27" t="s">
        <v>55</v>
      </c>
    </row>
    <row r="384" ht="13">
      <c r="A384" s="1" t="s">
        <v>60</v>
      </c>
      <c r="E384" s="33" t="s">
        <v>304</v>
      </c>
    </row>
    <row r="385">
      <c r="A385" s="1" t="s">
        <v>62</v>
      </c>
      <c r="E385" s="27" t="s">
        <v>63</v>
      </c>
    </row>
    <row r="386">
      <c r="A386" s="1" t="s">
        <v>53</v>
      </c>
      <c r="B386" s="1">
        <v>97</v>
      </c>
      <c r="C386" s="26" t="s">
        <v>305</v>
      </c>
      <c r="D386" t="s">
        <v>55</v>
      </c>
      <c r="E386" s="27" t="s">
        <v>306</v>
      </c>
      <c r="F386" s="28" t="s">
        <v>89</v>
      </c>
      <c r="G386" s="29">
        <v>2</v>
      </c>
      <c r="H386" s="28">
        <v>0</v>
      </c>
      <c r="I386" s="30">
        <f>ROUND(G386*H386,P4)</f>
        <v>0</v>
      </c>
      <c r="L386" s="31">
        <v>0</v>
      </c>
      <c r="M386" s="24">
        <f>ROUND(G386*L386,P4)</f>
        <v>0</v>
      </c>
      <c r="N386" s="25" t="s">
        <v>58</v>
      </c>
      <c r="O386" s="32">
        <f>M386*AA386</f>
        <v>0</v>
      </c>
      <c r="P386" s="1">
        <v>3</v>
      </c>
      <c r="AA386" s="1">
        <f>IF(P386=1,$O$3,IF(P386=2,$O$4,$O$5))</f>
        <v>0</v>
      </c>
    </row>
    <row r="387">
      <c r="A387" s="1" t="s">
        <v>59</v>
      </c>
      <c r="E387" s="27" t="s">
        <v>55</v>
      </c>
    </row>
    <row r="388" ht="13">
      <c r="A388" s="1" t="s">
        <v>60</v>
      </c>
      <c r="E388" s="33" t="s">
        <v>307</v>
      </c>
    </row>
    <row r="389">
      <c r="A389" s="1" t="s">
        <v>62</v>
      </c>
      <c r="E389" s="27" t="s">
        <v>63</v>
      </c>
    </row>
    <row r="390">
      <c r="A390" s="1" t="s">
        <v>53</v>
      </c>
      <c r="B390" s="1">
        <v>37</v>
      </c>
      <c r="C390" s="26" t="s">
        <v>308</v>
      </c>
      <c r="D390" t="s">
        <v>55</v>
      </c>
      <c r="E390" s="27" t="s">
        <v>309</v>
      </c>
      <c r="F390" s="28" t="s">
        <v>89</v>
      </c>
      <c r="G390" s="29">
        <v>6</v>
      </c>
      <c r="H390" s="28">
        <v>0</v>
      </c>
      <c r="I390" s="30">
        <f>ROUND(G390*H390,P4)</f>
        <v>0</v>
      </c>
      <c r="L390" s="31">
        <v>0</v>
      </c>
      <c r="M390" s="24">
        <f>ROUND(G390*L390,P4)</f>
        <v>0</v>
      </c>
      <c r="N390" s="25" t="s">
        <v>58</v>
      </c>
      <c r="O390" s="32">
        <f>M390*AA390</f>
        <v>0</v>
      </c>
      <c r="P390" s="1">
        <v>3</v>
      </c>
      <c r="AA390" s="1">
        <f>IF(P390=1,$O$3,IF(P390=2,$O$4,$O$5))</f>
        <v>0</v>
      </c>
    </row>
    <row r="391">
      <c r="A391" s="1" t="s">
        <v>59</v>
      </c>
      <c r="E391" s="27" t="s">
        <v>55</v>
      </c>
    </row>
    <row r="392" ht="13">
      <c r="A392" s="1" t="s">
        <v>60</v>
      </c>
      <c r="E392" s="33" t="s">
        <v>310</v>
      </c>
    </row>
    <row r="393">
      <c r="A393" s="1" t="s">
        <v>62</v>
      </c>
      <c r="E393" s="27" t="s">
        <v>63</v>
      </c>
    </row>
    <row r="394">
      <c r="A394" s="1" t="s">
        <v>53</v>
      </c>
      <c r="B394" s="1">
        <v>36</v>
      </c>
      <c r="C394" s="26" t="s">
        <v>311</v>
      </c>
      <c r="D394" t="s">
        <v>55</v>
      </c>
      <c r="E394" s="27" t="s">
        <v>312</v>
      </c>
      <c r="F394" s="28" t="s">
        <v>89</v>
      </c>
      <c r="G394" s="29">
        <v>6</v>
      </c>
      <c r="H394" s="28">
        <v>0</v>
      </c>
      <c r="I394" s="30">
        <f>ROUND(G394*H394,P4)</f>
        <v>0</v>
      </c>
      <c r="L394" s="31">
        <v>0</v>
      </c>
      <c r="M394" s="24">
        <f>ROUND(G394*L394,P4)</f>
        <v>0</v>
      </c>
      <c r="N394" s="25" t="s">
        <v>58</v>
      </c>
      <c r="O394" s="32">
        <f>M394*AA394</f>
        <v>0</v>
      </c>
      <c r="P394" s="1">
        <v>3</v>
      </c>
      <c r="AA394" s="1">
        <f>IF(P394=1,$O$3,IF(P394=2,$O$4,$O$5))</f>
        <v>0</v>
      </c>
    </row>
    <row r="395">
      <c r="A395" s="1" t="s">
        <v>59</v>
      </c>
      <c r="E395" s="27" t="s">
        <v>55</v>
      </c>
    </row>
    <row r="396" ht="13">
      <c r="A396" s="1" t="s">
        <v>60</v>
      </c>
      <c r="E396" s="33" t="s">
        <v>313</v>
      </c>
    </row>
    <row r="397">
      <c r="A397" s="1" t="s">
        <v>62</v>
      </c>
      <c r="E397" s="27" t="s">
        <v>63</v>
      </c>
    </row>
    <row r="398">
      <c r="A398" s="1" t="s">
        <v>53</v>
      </c>
      <c r="B398" s="1">
        <v>98</v>
      </c>
      <c r="C398" s="26" t="s">
        <v>314</v>
      </c>
      <c r="D398" t="s">
        <v>55</v>
      </c>
      <c r="E398" s="27" t="s">
        <v>315</v>
      </c>
      <c r="F398" s="28" t="s">
        <v>316</v>
      </c>
      <c r="G398" s="29">
        <v>1</v>
      </c>
      <c r="H398" s="28">
        <v>0</v>
      </c>
      <c r="I398" s="30">
        <f>ROUND(G398*H398,P4)</f>
        <v>0</v>
      </c>
      <c r="L398" s="31">
        <v>0</v>
      </c>
      <c r="M398" s="24">
        <f>ROUND(G398*L398,P4)</f>
        <v>0</v>
      </c>
      <c r="N398" s="25" t="s">
        <v>317</v>
      </c>
      <c r="O398" s="32">
        <f>M398*AA398</f>
        <v>0</v>
      </c>
      <c r="P398" s="1">
        <v>3</v>
      </c>
      <c r="AA398" s="1">
        <f>IF(P398=1,$O$3,IF(P398=2,$O$4,$O$5))</f>
        <v>0</v>
      </c>
    </row>
    <row r="399">
      <c r="A399" s="1" t="s">
        <v>59</v>
      </c>
      <c r="E399" s="27" t="s">
        <v>318</v>
      </c>
    </row>
    <row r="400" ht="13">
      <c r="A400" s="1" t="s">
        <v>60</v>
      </c>
      <c r="E400" s="33" t="s">
        <v>319</v>
      </c>
    </row>
    <row r="401" ht="25">
      <c r="A401" s="1" t="s">
        <v>62</v>
      </c>
      <c r="E401" s="27" t="s">
        <v>320</v>
      </c>
    </row>
  </sheetData>
  <sheetProtection sheet="1" objects="1" scenarios="1" spinCount="100000" saltValue="UHfODSTSXHMVUw7MYO6oY/AbVRmj53ADDcVdAbR51r8ONHfFNtYdF8jhJsnBh3QlZ0RA4DCp18LW2lVwkqyMcw==" hashValue="dkjLd0bOCEMe8UjifVOeZcEqCD7mWE+aZ9kDvyxi50hFlfNJhSd3oU8DyQQQjQNCYm2+WxfBlF6flN4mKUqirQ==" algorithmName="SHA-512" password="908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COUNTIFS(L8:L136,"=0",A8:A136,"P")+COUNTIFS(L8:L136,"",A8:A136,"P")+SUM(Q8:Q136)</f>
        <v>0</v>
      </c>
    </row>
    <row r="8" ht="13">
      <c r="A8" s="1" t="s">
        <v>48</v>
      </c>
      <c r="C8" s="22" t="s">
        <v>321</v>
      </c>
      <c r="E8" s="23" t="s">
        <v>19</v>
      </c>
      <c r="L8" s="24">
        <f>L9+L34+L51+L56+L61+L94+L99</f>
        <v>0</v>
      </c>
      <c r="M8" s="24">
        <f>M9+M34+M51+M56+M61+M94+M99</f>
        <v>0</v>
      </c>
      <c r="N8" s="25"/>
    </row>
    <row r="9" ht="13">
      <c r="A9" s="1" t="s">
        <v>50</v>
      </c>
      <c r="C9" s="22" t="s">
        <v>322</v>
      </c>
      <c r="E9" s="23" t="s">
        <v>52</v>
      </c>
      <c r="L9" s="24">
        <f>SUMIFS(L10:L33,A10:A33,"P")</f>
        <v>0</v>
      </c>
      <c r="M9" s="24">
        <f>SUMIFS(M10:M33,A10:A33,"P")</f>
        <v>0</v>
      </c>
      <c r="N9" s="25"/>
    </row>
    <row r="10" ht="25">
      <c r="A10" s="1" t="s">
        <v>53</v>
      </c>
      <c r="B10" s="1">
        <v>1</v>
      </c>
      <c r="C10" s="26" t="s">
        <v>323</v>
      </c>
      <c r="D10" t="s">
        <v>55</v>
      </c>
      <c r="E10" s="27" t="s">
        <v>324</v>
      </c>
      <c r="F10" s="28" t="s">
        <v>325</v>
      </c>
      <c r="G10" s="29">
        <v>18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59</v>
      </c>
      <c r="E11" s="27" t="s">
        <v>326</v>
      </c>
    </row>
    <row r="12" ht="13">
      <c r="A12" s="1" t="s">
        <v>60</v>
      </c>
      <c r="E12" s="33" t="s">
        <v>327</v>
      </c>
    </row>
    <row r="13">
      <c r="A13" s="1" t="s">
        <v>62</v>
      </c>
      <c r="E13" s="27" t="s">
        <v>63</v>
      </c>
    </row>
    <row r="14" ht="25">
      <c r="A14" s="1" t="s">
        <v>53</v>
      </c>
      <c r="B14" s="1">
        <v>2</v>
      </c>
      <c r="C14" s="26" t="s">
        <v>328</v>
      </c>
      <c r="D14" t="s">
        <v>55</v>
      </c>
      <c r="E14" s="27" t="s">
        <v>329</v>
      </c>
      <c r="F14" s="28" t="s">
        <v>325</v>
      </c>
      <c r="G14" s="29">
        <v>94.5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59</v>
      </c>
      <c r="E15" s="27" t="s">
        <v>55</v>
      </c>
    </row>
    <row r="16" ht="13">
      <c r="A16" s="1" t="s">
        <v>60</v>
      </c>
      <c r="E16" s="33" t="s">
        <v>330</v>
      </c>
    </row>
    <row r="17">
      <c r="A17" s="1" t="s">
        <v>62</v>
      </c>
      <c r="E17" s="27" t="s">
        <v>63</v>
      </c>
    </row>
    <row r="18" ht="25">
      <c r="A18" s="1" t="s">
        <v>53</v>
      </c>
      <c r="B18" s="1">
        <v>3</v>
      </c>
      <c r="C18" s="26" t="s">
        <v>331</v>
      </c>
      <c r="D18" t="s">
        <v>55</v>
      </c>
      <c r="E18" s="27" t="s">
        <v>332</v>
      </c>
      <c r="F18" s="28" t="s">
        <v>325</v>
      </c>
      <c r="G18" s="29">
        <v>0.0070000000000000001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59</v>
      </c>
      <c r="E19" s="27" t="s">
        <v>55</v>
      </c>
    </row>
    <row r="20" ht="13">
      <c r="A20" s="1" t="s">
        <v>60</v>
      </c>
      <c r="E20" s="33" t="s">
        <v>333</v>
      </c>
    </row>
    <row r="21">
      <c r="A21" s="1" t="s">
        <v>62</v>
      </c>
      <c r="E21" s="27" t="s">
        <v>63</v>
      </c>
    </row>
    <row r="22" ht="25">
      <c r="A22" s="1" t="s">
        <v>53</v>
      </c>
      <c r="B22" s="1">
        <v>4</v>
      </c>
      <c r="C22" s="26" t="s">
        <v>334</v>
      </c>
      <c r="D22" t="s">
        <v>55</v>
      </c>
      <c r="E22" s="27" t="s">
        <v>335</v>
      </c>
      <c r="F22" s="28" t="s">
        <v>325</v>
      </c>
      <c r="G22" s="29">
        <v>0.017000000000000001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58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59</v>
      </c>
      <c r="E23" s="27" t="s">
        <v>55</v>
      </c>
    </row>
    <row r="24" ht="13">
      <c r="A24" s="1" t="s">
        <v>60</v>
      </c>
      <c r="E24" s="33" t="s">
        <v>336</v>
      </c>
    </row>
    <row r="25">
      <c r="A25" s="1" t="s">
        <v>62</v>
      </c>
      <c r="E25" s="27" t="s">
        <v>63</v>
      </c>
    </row>
    <row r="26" ht="25">
      <c r="A26" s="1" t="s">
        <v>53</v>
      </c>
      <c r="B26" s="1">
        <v>5</v>
      </c>
      <c r="C26" s="26" t="s">
        <v>337</v>
      </c>
      <c r="D26" t="s">
        <v>55</v>
      </c>
      <c r="E26" s="27" t="s">
        <v>338</v>
      </c>
      <c r="F26" s="28" t="s">
        <v>325</v>
      </c>
      <c r="G26" s="29">
        <v>3.23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58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59</v>
      </c>
      <c r="E27" s="27" t="s">
        <v>55</v>
      </c>
    </row>
    <row r="28" ht="13">
      <c r="A28" s="1" t="s">
        <v>60</v>
      </c>
      <c r="E28" s="33" t="s">
        <v>339</v>
      </c>
    </row>
    <row r="29">
      <c r="A29" s="1" t="s">
        <v>62</v>
      </c>
      <c r="E29" s="27" t="s">
        <v>63</v>
      </c>
    </row>
    <row r="30">
      <c r="A30" s="1" t="s">
        <v>53</v>
      </c>
      <c r="B30" s="1">
        <v>6</v>
      </c>
      <c r="C30" s="26" t="s">
        <v>340</v>
      </c>
      <c r="D30" t="s">
        <v>55</v>
      </c>
      <c r="E30" s="27" t="s">
        <v>341</v>
      </c>
      <c r="F30" s="28" t="s">
        <v>316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58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59</v>
      </c>
      <c r="E31" s="27" t="s">
        <v>342</v>
      </c>
    </row>
    <row r="32" ht="13">
      <c r="A32" s="1" t="s">
        <v>60</v>
      </c>
      <c r="E32" s="33" t="s">
        <v>343</v>
      </c>
    </row>
    <row r="33">
      <c r="A33" s="1" t="s">
        <v>62</v>
      </c>
      <c r="E33" s="27" t="s">
        <v>63</v>
      </c>
    </row>
    <row r="34" ht="13">
      <c r="A34" s="1" t="s">
        <v>50</v>
      </c>
      <c r="C34" s="22" t="s">
        <v>51</v>
      </c>
      <c r="E34" s="23" t="s">
        <v>344</v>
      </c>
      <c r="L34" s="24">
        <f>SUMIFS(L35:L50,A35:A50,"P")</f>
        <v>0</v>
      </c>
      <c r="M34" s="24">
        <f>SUMIFS(M35:M50,A35:A50,"P")</f>
        <v>0</v>
      </c>
      <c r="N34" s="25"/>
    </row>
    <row r="35">
      <c r="A35" s="1" t="s">
        <v>53</v>
      </c>
      <c r="B35" s="1">
        <v>7</v>
      </c>
      <c r="C35" s="26" t="s">
        <v>345</v>
      </c>
      <c r="D35" t="s">
        <v>55</v>
      </c>
      <c r="E35" s="27" t="s">
        <v>346</v>
      </c>
      <c r="F35" s="28" t="s">
        <v>66</v>
      </c>
      <c r="G35" s="29">
        <v>32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58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59</v>
      </c>
      <c r="E36" s="27" t="s">
        <v>347</v>
      </c>
    </row>
    <row r="37" ht="13">
      <c r="A37" s="1" t="s">
        <v>60</v>
      </c>
      <c r="E37" s="33" t="s">
        <v>348</v>
      </c>
    </row>
    <row r="38">
      <c r="A38" s="1" t="s">
        <v>62</v>
      </c>
      <c r="E38" s="27" t="s">
        <v>63</v>
      </c>
    </row>
    <row r="39">
      <c r="A39" s="1" t="s">
        <v>53</v>
      </c>
      <c r="B39" s="1">
        <v>8</v>
      </c>
      <c r="C39" s="26" t="s">
        <v>349</v>
      </c>
      <c r="D39" t="s">
        <v>55</v>
      </c>
      <c r="E39" s="27" t="s">
        <v>350</v>
      </c>
      <c r="F39" s="28" t="s">
        <v>351</v>
      </c>
      <c r="G39" s="29">
        <v>18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58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59</v>
      </c>
      <c r="E40" s="27" t="s">
        <v>352</v>
      </c>
    </row>
    <row r="41" ht="13">
      <c r="A41" s="1" t="s">
        <v>60</v>
      </c>
      <c r="E41" s="33" t="s">
        <v>353</v>
      </c>
    </row>
    <row r="42">
      <c r="A42" s="1" t="s">
        <v>62</v>
      </c>
      <c r="E42" s="27" t="s">
        <v>63</v>
      </c>
    </row>
    <row r="43">
      <c r="A43" s="1" t="s">
        <v>53</v>
      </c>
      <c r="B43" s="1">
        <v>9</v>
      </c>
      <c r="C43" s="26" t="s">
        <v>75</v>
      </c>
      <c r="D43" t="s">
        <v>55</v>
      </c>
      <c r="E43" s="27" t="s">
        <v>76</v>
      </c>
      <c r="F43" s="28" t="s">
        <v>66</v>
      </c>
      <c r="G43" s="29">
        <v>22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58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59</v>
      </c>
      <c r="E44" s="27" t="s">
        <v>354</v>
      </c>
    </row>
    <row r="45" ht="13">
      <c r="A45" s="1" t="s">
        <v>60</v>
      </c>
      <c r="E45" s="33" t="s">
        <v>355</v>
      </c>
    </row>
    <row r="46">
      <c r="A46" s="1" t="s">
        <v>62</v>
      </c>
      <c r="E46" s="27" t="s">
        <v>63</v>
      </c>
    </row>
    <row r="47">
      <c r="A47" s="1" t="s">
        <v>53</v>
      </c>
      <c r="B47" s="1">
        <v>10</v>
      </c>
      <c r="C47" s="26" t="s">
        <v>356</v>
      </c>
      <c r="D47" t="s">
        <v>55</v>
      </c>
      <c r="E47" s="27" t="s">
        <v>357</v>
      </c>
      <c r="F47" s="28" t="s">
        <v>57</v>
      </c>
      <c r="G47" s="29">
        <v>100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58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59</v>
      </c>
      <c r="E48" s="27" t="s">
        <v>358</v>
      </c>
    </row>
    <row r="49" ht="13">
      <c r="A49" s="1" t="s">
        <v>60</v>
      </c>
      <c r="E49" s="33" t="s">
        <v>359</v>
      </c>
    </row>
    <row r="50">
      <c r="A50" s="1" t="s">
        <v>62</v>
      </c>
      <c r="E50" s="27" t="s">
        <v>63</v>
      </c>
    </row>
    <row r="51" ht="13">
      <c r="A51" s="1" t="s">
        <v>50</v>
      </c>
      <c r="C51" s="22" t="s">
        <v>360</v>
      </c>
      <c r="E51" s="23" t="s">
        <v>361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53</v>
      </c>
      <c r="B52" s="1">
        <v>11</v>
      </c>
      <c r="C52" s="26" t="s">
        <v>362</v>
      </c>
      <c r="D52" t="s">
        <v>55</v>
      </c>
      <c r="E52" s="27" t="s">
        <v>363</v>
      </c>
      <c r="F52" s="28" t="s">
        <v>66</v>
      </c>
      <c r="G52" s="29">
        <v>2.3999999999999999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58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59</v>
      </c>
      <c r="E53" s="27" t="s">
        <v>364</v>
      </c>
    </row>
    <row r="54" ht="13">
      <c r="A54" s="1" t="s">
        <v>60</v>
      </c>
      <c r="E54" s="33" t="s">
        <v>365</v>
      </c>
    </row>
    <row r="55">
      <c r="A55" s="1" t="s">
        <v>62</v>
      </c>
      <c r="E55" s="27" t="s">
        <v>63</v>
      </c>
    </row>
    <row r="56" ht="13">
      <c r="A56" s="1" t="s">
        <v>50</v>
      </c>
      <c r="C56" s="22" t="s">
        <v>366</v>
      </c>
      <c r="E56" s="23" t="s">
        <v>367</v>
      </c>
      <c r="L56" s="24">
        <f>SUMIFS(L57:L60,A57:A60,"P")</f>
        <v>0</v>
      </c>
      <c r="M56" s="24">
        <f>SUMIFS(M57:M60,A57:A60,"P")</f>
        <v>0</v>
      </c>
      <c r="N56" s="25"/>
    </row>
    <row r="57">
      <c r="A57" s="1" t="s">
        <v>53</v>
      </c>
      <c r="B57" s="1">
        <v>12</v>
      </c>
      <c r="C57" s="26" t="s">
        <v>368</v>
      </c>
      <c r="D57" t="s">
        <v>55</v>
      </c>
      <c r="E57" s="27" t="s">
        <v>369</v>
      </c>
      <c r="F57" s="28" t="s">
        <v>66</v>
      </c>
      <c r="G57" s="29">
        <v>0.69999999999999996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58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59</v>
      </c>
      <c r="E58" s="27" t="s">
        <v>370</v>
      </c>
    </row>
    <row r="59" ht="13">
      <c r="A59" s="1" t="s">
        <v>60</v>
      </c>
      <c r="E59" s="33" t="s">
        <v>371</v>
      </c>
    </row>
    <row r="60">
      <c r="A60" s="1" t="s">
        <v>62</v>
      </c>
      <c r="E60" s="27" t="s">
        <v>63</v>
      </c>
    </row>
    <row r="61" ht="13">
      <c r="A61" s="1" t="s">
        <v>50</v>
      </c>
      <c r="C61" s="22" t="s">
        <v>372</v>
      </c>
      <c r="E61" s="23" t="s">
        <v>373</v>
      </c>
      <c r="L61" s="24">
        <f>SUMIFS(L62:L93,A62:A93,"P")</f>
        <v>0</v>
      </c>
      <c r="M61" s="24">
        <f>SUMIFS(M62:M93,A62:A93,"P")</f>
        <v>0</v>
      </c>
      <c r="N61" s="25"/>
    </row>
    <row r="62">
      <c r="A62" s="1" t="s">
        <v>53</v>
      </c>
      <c r="B62" s="1">
        <v>13</v>
      </c>
      <c r="C62" s="26" t="s">
        <v>374</v>
      </c>
      <c r="D62" t="s">
        <v>55</v>
      </c>
      <c r="E62" s="27" t="s">
        <v>375</v>
      </c>
      <c r="F62" s="28" t="s">
        <v>66</v>
      </c>
      <c r="G62" s="29">
        <v>33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58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59</v>
      </c>
      <c r="E63" s="27" t="s">
        <v>55</v>
      </c>
    </row>
    <row r="64" ht="13">
      <c r="A64" s="1" t="s">
        <v>60</v>
      </c>
      <c r="E64" s="33" t="s">
        <v>376</v>
      </c>
    </row>
    <row r="65">
      <c r="A65" s="1" t="s">
        <v>62</v>
      </c>
      <c r="E65" s="27" t="s">
        <v>63</v>
      </c>
    </row>
    <row r="66">
      <c r="A66" s="1" t="s">
        <v>53</v>
      </c>
      <c r="B66" s="1">
        <v>14</v>
      </c>
      <c r="C66" s="26" t="s">
        <v>377</v>
      </c>
      <c r="D66" t="s">
        <v>55</v>
      </c>
      <c r="E66" s="27" t="s">
        <v>378</v>
      </c>
      <c r="F66" s="28" t="s">
        <v>66</v>
      </c>
      <c r="G66" s="29">
        <v>55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58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59</v>
      </c>
      <c r="E67" s="27" t="s">
        <v>55</v>
      </c>
    </row>
    <row r="68" ht="39">
      <c r="A68" s="1" t="s">
        <v>60</v>
      </c>
      <c r="E68" s="33" t="s">
        <v>379</v>
      </c>
    </row>
    <row r="69">
      <c r="A69" s="1" t="s">
        <v>62</v>
      </c>
      <c r="E69" s="27" t="s">
        <v>63</v>
      </c>
    </row>
    <row r="70">
      <c r="A70" s="1" t="s">
        <v>53</v>
      </c>
      <c r="B70" s="1">
        <v>15</v>
      </c>
      <c r="C70" s="26" t="s">
        <v>380</v>
      </c>
      <c r="D70" t="s">
        <v>55</v>
      </c>
      <c r="E70" s="27" t="s">
        <v>381</v>
      </c>
      <c r="F70" s="28" t="s">
        <v>73</v>
      </c>
      <c r="G70" s="29">
        <v>12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58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59</v>
      </c>
      <c r="E71" s="27" t="s">
        <v>382</v>
      </c>
    </row>
    <row r="72" ht="13">
      <c r="A72" s="1" t="s">
        <v>60</v>
      </c>
      <c r="E72" s="33" t="s">
        <v>383</v>
      </c>
    </row>
    <row r="73">
      <c r="A73" s="1" t="s">
        <v>62</v>
      </c>
      <c r="E73" s="27" t="s">
        <v>63</v>
      </c>
    </row>
    <row r="74">
      <c r="A74" s="1" t="s">
        <v>53</v>
      </c>
      <c r="B74" s="1">
        <v>16</v>
      </c>
      <c r="C74" s="26" t="s">
        <v>384</v>
      </c>
      <c r="D74" t="s">
        <v>55</v>
      </c>
      <c r="E74" s="27" t="s">
        <v>385</v>
      </c>
      <c r="F74" s="28" t="s">
        <v>73</v>
      </c>
      <c r="G74" s="29">
        <v>13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317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">
      <c r="A75" s="1" t="s">
        <v>59</v>
      </c>
      <c r="E75" s="27" t="s">
        <v>386</v>
      </c>
    </row>
    <row r="76" ht="13">
      <c r="A76" s="1" t="s">
        <v>60</v>
      </c>
      <c r="E76" s="33" t="s">
        <v>387</v>
      </c>
    </row>
    <row r="77" ht="312.5">
      <c r="A77" s="1" t="s">
        <v>62</v>
      </c>
      <c r="E77" s="27" t="s">
        <v>388</v>
      </c>
    </row>
    <row r="78" ht="25">
      <c r="A78" s="1" t="s">
        <v>53</v>
      </c>
      <c r="B78" s="1">
        <v>17</v>
      </c>
      <c r="C78" s="26" t="s">
        <v>389</v>
      </c>
      <c r="D78" t="s">
        <v>55</v>
      </c>
      <c r="E78" s="27" t="s">
        <v>390</v>
      </c>
      <c r="F78" s="28" t="s">
        <v>73</v>
      </c>
      <c r="G78" s="29">
        <v>105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58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59</v>
      </c>
      <c r="E79" s="27" t="s">
        <v>391</v>
      </c>
    </row>
    <row r="80" ht="13">
      <c r="A80" s="1" t="s">
        <v>60</v>
      </c>
      <c r="E80" s="33" t="s">
        <v>392</v>
      </c>
    </row>
    <row r="81">
      <c r="A81" s="1" t="s">
        <v>62</v>
      </c>
      <c r="E81" s="27" t="s">
        <v>63</v>
      </c>
    </row>
    <row r="82" ht="25">
      <c r="A82" s="1" t="s">
        <v>53</v>
      </c>
      <c r="B82" s="1">
        <v>18</v>
      </c>
      <c r="C82" s="26" t="s">
        <v>393</v>
      </c>
      <c r="D82" t="s">
        <v>55</v>
      </c>
      <c r="E82" s="27" t="s">
        <v>394</v>
      </c>
      <c r="F82" s="28" t="s">
        <v>89</v>
      </c>
      <c r="G82" s="29">
        <v>8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58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59</v>
      </c>
      <c r="E83" s="27" t="s">
        <v>395</v>
      </c>
    </row>
    <row r="84" ht="13">
      <c r="A84" s="1" t="s">
        <v>60</v>
      </c>
      <c r="E84" s="33" t="s">
        <v>396</v>
      </c>
    </row>
    <row r="85">
      <c r="A85" s="1" t="s">
        <v>62</v>
      </c>
      <c r="E85" s="27" t="s">
        <v>63</v>
      </c>
    </row>
    <row r="86">
      <c r="A86" s="1" t="s">
        <v>53</v>
      </c>
      <c r="B86" s="1">
        <v>19</v>
      </c>
      <c r="C86" s="26" t="s">
        <v>397</v>
      </c>
      <c r="D86" t="s">
        <v>55</v>
      </c>
      <c r="E86" s="27" t="s">
        <v>398</v>
      </c>
      <c r="F86" s="28" t="s">
        <v>89</v>
      </c>
      <c r="G86" s="29">
        <v>4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58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59</v>
      </c>
      <c r="E87" s="27" t="s">
        <v>55</v>
      </c>
    </row>
    <row r="88" ht="13">
      <c r="A88" s="1" t="s">
        <v>60</v>
      </c>
      <c r="E88" s="33" t="s">
        <v>399</v>
      </c>
    </row>
    <row r="89">
      <c r="A89" s="1" t="s">
        <v>62</v>
      </c>
      <c r="E89" s="27" t="s">
        <v>63</v>
      </c>
    </row>
    <row r="90" ht="25">
      <c r="A90" s="1" t="s">
        <v>53</v>
      </c>
      <c r="B90" s="1">
        <v>20</v>
      </c>
      <c r="C90" s="26" t="s">
        <v>400</v>
      </c>
      <c r="D90" t="s">
        <v>55</v>
      </c>
      <c r="E90" s="27" t="s">
        <v>401</v>
      </c>
      <c r="F90" s="28" t="s">
        <v>73</v>
      </c>
      <c r="G90" s="29">
        <v>125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58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59</v>
      </c>
      <c r="E91" s="27" t="s">
        <v>55</v>
      </c>
    </row>
    <row r="92" ht="13">
      <c r="A92" s="1" t="s">
        <v>60</v>
      </c>
      <c r="E92" s="33" t="s">
        <v>402</v>
      </c>
    </row>
    <row r="93">
      <c r="A93" s="1" t="s">
        <v>62</v>
      </c>
      <c r="E93" s="27" t="s">
        <v>63</v>
      </c>
    </row>
    <row r="94" ht="13">
      <c r="A94" s="1" t="s">
        <v>50</v>
      </c>
      <c r="C94" s="22" t="s">
        <v>403</v>
      </c>
      <c r="E94" s="23" t="s">
        <v>404</v>
      </c>
      <c r="L94" s="24">
        <f>SUMIFS(L95:L98,A95:A98,"P")</f>
        <v>0</v>
      </c>
      <c r="M94" s="24">
        <f>SUMIFS(M95:M98,A95:A98,"P")</f>
        <v>0</v>
      </c>
      <c r="N94" s="25"/>
    </row>
    <row r="95">
      <c r="A95" s="1" t="s">
        <v>53</v>
      </c>
      <c r="B95" s="1">
        <v>21</v>
      </c>
      <c r="C95" s="26" t="s">
        <v>405</v>
      </c>
      <c r="D95" t="s">
        <v>55</v>
      </c>
      <c r="E95" s="27" t="s">
        <v>406</v>
      </c>
      <c r="F95" s="28" t="s">
        <v>66</v>
      </c>
      <c r="G95" s="29">
        <v>2.5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58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59</v>
      </c>
      <c r="E96" s="27" t="s">
        <v>407</v>
      </c>
    </row>
    <row r="97" ht="13">
      <c r="A97" s="1" t="s">
        <v>60</v>
      </c>
      <c r="E97" s="33" t="s">
        <v>408</v>
      </c>
    </row>
    <row r="98">
      <c r="A98" s="1" t="s">
        <v>62</v>
      </c>
      <c r="E98" s="27" t="s">
        <v>63</v>
      </c>
    </row>
    <row r="99" ht="13">
      <c r="A99" s="1" t="s">
        <v>50</v>
      </c>
      <c r="C99" s="22" t="s">
        <v>409</v>
      </c>
      <c r="E99" s="23" t="s">
        <v>410</v>
      </c>
      <c r="L99" s="24">
        <f>SUMIFS(L100:L135,A100:A135,"P")</f>
        <v>0</v>
      </c>
      <c r="M99" s="24">
        <f>SUMIFS(M100:M135,A100:A135,"P")</f>
        <v>0</v>
      </c>
      <c r="N99" s="25"/>
    </row>
    <row r="100">
      <c r="A100" s="1" t="s">
        <v>53</v>
      </c>
      <c r="B100" s="1">
        <v>22</v>
      </c>
      <c r="C100" s="26" t="s">
        <v>411</v>
      </c>
      <c r="D100" t="s">
        <v>55</v>
      </c>
      <c r="E100" s="27" t="s">
        <v>412</v>
      </c>
      <c r="F100" s="28" t="s">
        <v>73</v>
      </c>
      <c r="G100" s="29">
        <v>20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58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59</v>
      </c>
      <c r="E101" s="27" t="s">
        <v>413</v>
      </c>
    </row>
    <row r="102" ht="13">
      <c r="A102" s="1" t="s">
        <v>60</v>
      </c>
      <c r="E102" s="33" t="s">
        <v>414</v>
      </c>
    </row>
    <row r="103">
      <c r="A103" s="1" t="s">
        <v>62</v>
      </c>
      <c r="E103" s="27" t="s">
        <v>63</v>
      </c>
    </row>
    <row r="104" ht="25">
      <c r="A104" s="1" t="s">
        <v>53</v>
      </c>
      <c r="B104" s="1">
        <v>23</v>
      </c>
      <c r="C104" s="26" t="s">
        <v>415</v>
      </c>
      <c r="D104" t="s">
        <v>55</v>
      </c>
      <c r="E104" s="27" t="s">
        <v>416</v>
      </c>
      <c r="F104" s="28" t="s">
        <v>73</v>
      </c>
      <c r="G104" s="29">
        <v>23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58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59</v>
      </c>
      <c r="E105" s="27" t="s">
        <v>55</v>
      </c>
    </row>
    <row r="106" ht="13">
      <c r="A106" s="1" t="s">
        <v>60</v>
      </c>
      <c r="E106" s="33" t="s">
        <v>417</v>
      </c>
    </row>
    <row r="107">
      <c r="A107" s="1" t="s">
        <v>62</v>
      </c>
      <c r="E107" s="27" t="s">
        <v>63</v>
      </c>
    </row>
    <row r="108">
      <c r="A108" s="1" t="s">
        <v>53</v>
      </c>
      <c r="B108" s="1">
        <v>24</v>
      </c>
      <c r="C108" s="26" t="s">
        <v>418</v>
      </c>
      <c r="D108" t="s">
        <v>55</v>
      </c>
      <c r="E108" s="27" t="s">
        <v>419</v>
      </c>
      <c r="F108" s="28" t="s">
        <v>66</v>
      </c>
      <c r="G108" s="29">
        <v>52.5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58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59</v>
      </c>
      <c r="E109" s="27" t="s">
        <v>55</v>
      </c>
    </row>
    <row r="110" ht="13">
      <c r="A110" s="1" t="s">
        <v>60</v>
      </c>
      <c r="E110" s="33" t="s">
        <v>420</v>
      </c>
    </row>
    <row r="111">
      <c r="A111" s="1" t="s">
        <v>62</v>
      </c>
      <c r="E111" s="27" t="s">
        <v>63</v>
      </c>
    </row>
    <row r="112">
      <c r="A112" s="1" t="s">
        <v>53</v>
      </c>
      <c r="B112" s="1">
        <v>25</v>
      </c>
      <c r="C112" s="26" t="s">
        <v>421</v>
      </c>
      <c r="D112" t="s">
        <v>55</v>
      </c>
      <c r="E112" s="27" t="s">
        <v>422</v>
      </c>
      <c r="F112" s="28" t="s">
        <v>351</v>
      </c>
      <c r="G112" s="29">
        <v>1050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58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59</v>
      </c>
      <c r="E113" s="27" t="s">
        <v>55</v>
      </c>
    </row>
    <row r="114" ht="13">
      <c r="A114" s="1" t="s">
        <v>60</v>
      </c>
      <c r="E114" s="33" t="s">
        <v>423</v>
      </c>
    </row>
    <row r="115">
      <c r="A115" s="1" t="s">
        <v>62</v>
      </c>
      <c r="E115" s="27" t="s">
        <v>63</v>
      </c>
    </row>
    <row r="116">
      <c r="A116" s="1" t="s">
        <v>53</v>
      </c>
      <c r="B116" s="1">
        <v>26</v>
      </c>
      <c r="C116" s="26" t="s">
        <v>424</v>
      </c>
      <c r="D116" t="s">
        <v>55</v>
      </c>
      <c r="E116" s="27" t="s">
        <v>425</v>
      </c>
      <c r="F116" s="28" t="s">
        <v>73</v>
      </c>
      <c r="G116" s="29">
        <v>25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58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59</v>
      </c>
      <c r="E117" s="27" t="s">
        <v>426</v>
      </c>
    </row>
    <row r="118" ht="13">
      <c r="A118" s="1" t="s">
        <v>60</v>
      </c>
      <c r="E118" s="33" t="s">
        <v>427</v>
      </c>
    </row>
    <row r="119">
      <c r="A119" s="1" t="s">
        <v>62</v>
      </c>
      <c r="E119" s="27" t="s">
        <v>63</v>
      </c>
    </row>
    <row r="120" ht="25">
      <c r="A120" s="1" t="s">
        <v>53</v>
      </c>
      <c r="B120" s="1">
        <v>27</v>
      </c>
      <c r="C120" s="26" t="s">
        <v>428</v>
      </c>
      <c r="D120" t="s">
        <v>55</v>
      </c>
      <c r="E120" s="27" t="s">
        <v>429</v>
      </c>
      <c r="F120" s="28" t="s">
        <v>430</v>
      </c>
      <c r="G120" s="29">
        <v>51.450000000000003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58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59</v>
      </c>
      <c r="E121" s="27" t="s">
        <v>431</v>
      </c>
    </row>
    <row r="122" ht="39">
      <c r="A122" s="1" t="s">
        <v>60</v>
      </c>
      <c r="E122" s="33" t="s">
        <v>432</v>
      </c>
    </row>
    <row r="123">
      <c r="A123" s="1" t="s">
        <v>62</v>
      </c>
      <c r="E123" s="27" t="s">
        <v>63</v>
      </c>
    </row>
    <row r="124" ht="25">
      <c r="A124" s="1" t="s">
        <v>53</v>
      </c>
      <c r="B124" s="1">
        <v>28</v>
      </c>
      <c r="C124" s="26" t="s">
        <v>433</v>
      </c>
      <c r="D124" t="s">
        <v>55</v>
      </c>
      <c r="E124" s="27" t="s">
        <v>434</v>
      </c>
      <c r="F124" s="28" t="s">
        <v>430</v>
      </c>
      <c r="G124" s="29">
        <v>212.41999999999999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58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59</v>
      </c>
      <c r="E125" s="27" t="s">
        <v>435</v>
      </c>
    </row>
    <row r="126" ht="13">
      <c r="A126" s="1" t="s">
        <v>60</v>
      </c>
      <c r="E126" s="33" t="s">
        <v>436</v>
      </c>
    </row>
    <row r="127">
      <c r="A127" s="1" t="s">
        <v>62</v>
      </c>
      <c r="E127" s="27" t="s">
        <v>63</v>
      </c>
    </row>
    <row r="128">
      <c r="A128" s="1" t="s">
        <v>53</v>
      </c>
      <c r="B128" s="1">
        <v>29</v>
      </c>
      <c r="C128" s="26" t="s">
        <v>437</v>
      </c>
      <c r="D128" t="s">
        <v>55</v>
      </c>
      <c r="E128" s="27" t="s">
        <v>438</v>
      </c>
      <c r="F128" s="28" t="s">
        <v>89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58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59</v>
      </c>
      <c r="E129" s="27" t="s">
        <v>439</v>
      </c>
    </row>
    <row r="130" ht="13">
      <c r="A130" s="1" t="s">
        <v>60</v>
      </c>
      <c r="E130" s="33" t="s">
        <v>440</v>
      </c>
    </row>
    <row r="131">
      <c r="A131" s="1" t="s">
        <v>62</v>
      </c>
      <c r="E131" s="27" t="s">
        <v>63</v>
      </c>
    </row>
    <row r="132" ht="25">
      <c r="A132" s="1" t="s">
        <v>53</v>
      </c>
      <c r="B132" s="1">
        <v>30</v>
      </c>
      <c r="C132" s="26" t="s">
        <v>441</v>
      </c>
      <c r="D132" t="s">
        <v>55</v>
      </c>
      <c r="E132" s="27" t="s">
        <v>442</v>
      </c>
      <c r="F132" s="28" t="s">
        <v>430</v>
      </c>
      <c r="G132" s="29">
        <v>0.35999999999999999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58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59</v>
      </c>
      <c r="E133" s="27" t="s">
        <v>55</v>
      </c>
    </row>
    <row r="134" ht="13">
      <c r="A134" s="1" t="s">
        <v>60</v>
      </c>
      <c r="E134" s="33" t="s">
        <v>443</v>
      </c>
    </row>
    <row r="135">
      <c r="A135" s="1" t="s">
        <v>62</v>
      </c>
      <c r="E135" s="27" t="s">
        <v>63</v>
      </c>
    </row>
  </sheetData>
  <sheetProtection sheet="1" objects="1" scenarios="1" spinCount="100000" saltValue="lpsDwdQj4Dyfe1haxVvmLFKl08F2mzt4HtoCFkuclkl9JC1asm1ukvCuA9934WbNMr0gGO+xX/pcxYKr+oO+Jw==" hashValue="KNkw43sRu2z0dwoeuwQPEL1oEAaTz90ZX4v29KHdHj7ooQxMMzMqXMRhw/bA3QDuT8dOwG3ZTt8/WpxKlaIN2A==" algorithmName="SHA-512" password="908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COUNTIFS(L8:L102,"=0",A8:A102,"P")+COUNTIFS(L8:L102,"",A8:A102,"P")+SUM(Q8:Q102)</f>
        <v>0</v>
      </c>
    </row>
    <row r="8" ht="13">
      <c r="A8" s="1" t="s">
        <v>48</v>
      </c>
      <c r="C8" s="22" t="s">
        <v>444</v>
      </c>
      <c r="E8" s="23" t="s">
        <v>23</v>
      </c>
      <c r="L8" s="24">
        <f>L9+L26+L55+L64+L85</f>
        <v>0</v>
      </c>
      <c r="M8" s="24">
        <f>M9+M26+M55+M64+M85</f>
        <v>0</v>
      </c>
      <c r="N8" s="25"/>
    </row>
    <row r="9" ht="13">
      <c r="A9" s="1" t="s">
        <v>50</v>
      </c>
      <c r="C9" s="22" t="s">
        <v>322</v>
      </c>
      <c r="E9" s="23" t="s">
        <v>52</v>
      </c>
      <c r="L9" s="24">
        <f>SUMIFS(L10:L25,A10:A25,"P")</f>
        <v>0</v>
      </c>
      <c r="M9" s="24">
        <f>SUMIFS(M10:M25,A10:A25,"P")</f>
        <v>0</v>
      </c>
      <c r="N9" s="25"/>
    </row>
    <row r="10" ht="25">
      <c r="A10" s="1" t="s">
        <v>53</v>
      </c>
      <c r="B10" s="1">
        <v>1</v>
      </c>
      <c r="C10" s="26" t="s">
        <v>323</v>
      </c>
      <c r="D10" t="s">
        <v>55</v>
      </c>
      <c r="E10" s="27" t="s">
        <v>324</v>
      </c>
      <c r="F10" s="28" t="s">
        <v>325</v>
      </c>
      <c r="G10" s="29">
        <v>21.622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58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59</v>
      </c>
      <c r="E11" s="27" t="s">
        <v>445</v>
      </c>
    </row>
    <row r="12" ht="13">
      <c r="A12" s="1" t="s">
        <v>60</v>
      </c>
      <c r="E12" s="33" t="s">
        <v>446</v>
      </c>
    </row>
    <row r="13">
      <c r="A13" s="1" t="s">
        <v>62</v>
      </c>
      <c r="E13" s="27" t="s">
        <v>63</v>
      </c>
    </row>
    <row r="14" ht="25">
      <c r="A14" s="1" t="s">
        <v>53</v>
      </c>
      <c r="B14" s="1">
        <v>2</v>
      </c>
      <c r="C14" s="26" t="s">
        <v>447</v>
      </c>
      <c r="D14" t="s">
        <v>55</v>
      </c>
      <c r="E14" s="27" t="s">
        <v>448</v>
      </c>
      <c r="F14" s="28" t="s">
        <v>325</v>
      </c>
      <c r="G14" s="29">
        <v>12.960000000000001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58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59</v>
      </c>
      <c r="E15" s="27" t="s">
        <v>449</v>
      </c>
    </row>
    <row r="16" ht="13">
      <c r="A16" s="1" t="s">
        <v>60</v>
      </c>
      <c r="E16" s="33" t="s">
        <v>450</v>
      </c>
    </row>
    <row r="17">
      <c r="A17" s="1" t="s">
        <v>62</v>
      </c>
      <c r="E17" s="27" t="s">
        <v>63</v>
      </c>
    </row>
    <row r="18" ht="25">
      <c r="A18" s="1" t="s">
        <v>53</v>
      </c>
      <c r="B18" s="1">
        <v>3</v>
      </c>
      <c r="C18" s="26" t="s">
        <v>451</v>
      </c>
      <c r="D18" t="s">
        <v>55</v>
      </c>
      <c r="E18" s="27" t="s">
        <v>452</v>
      </c>
      <c r="F18" s="28" t="s">
        <v>325</v>
      </c>
      <c r="G18" s="29">
        <v>27.41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58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59</v>
      </c>
      <c r="E19" s="27" t="s">
        <v>55</v>
      </c>
    </row>
    <row r="20" ht="13">
      <c r="A20" s="1" t="s">
        <v>60</v>
      </c>
      <c r="E20" s="33" t="s">
        <v>453</v>
      </c>
    </row>
    <row r="21">
      <c r="A21" s="1" t="s">
        <v>62</v>
      </c>
      <c r="E21" s="27" t="s">
        <v>63</v>
      </c>
    </row>
    <row r="22">
      <c r="A22" s="1" t="s">
        <v>53</v>
      </c>
      <c r="B22" s="1">
        <v>4</v>
      </c>
      <c r="C22" s="26" t="s">
        <v>454</v>
      </c>
      <c r="D22" t="s">
        <v>55</v>
      </c>
      <c r="E22" s="27" t="s">
        <v>455</v>
      </c>
      <c r="F22" s="28" t="s">
        <v>316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58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59</v>
      </c>
      <c r="E23" s="27" t="s">
        <v>456</v>
      </c>
    </row>
    <row r="24" ht="13">
      <c r="A24" s="1" t="s">
        <v>60</v>
      </c>
      <c r="E24" s="33" t="s">
        <v>343</v>
      </c>
    </row>
    <row r="25">
      <c r="A25" s="1" t="s">
        <v>62</v>
      </c>
      <c r="E25" s="27" t="s">
        <v>63</v>
      </c>
    </row>
    <row r="26" ht="13">
      <c r="A26" s="1" t="s">
        <v>50</v>
      </c>
      <c r="C26" s="22" t="s">
        <v>51</v>
      </c>
      <c r="E26" s="23" t="s">
        <v>344</v>
      </c>
      <c r="L26" s="24">
        <f>SUMIFS(L27:L54,A27:A54,"P")</f>
        <v>0</v>
      </c>
      <c r="M26" s="24">
        <f>SUMIFS(M27:M54,A27:A54,"P")</f>
        <v>0</v>
      </c>
      <c r="N26" s="25"/>
    </row>
    <row r="27" ht="25">
      <c r="A27" s="1" t="s">
        <v>53</v>
      </c>
      <c r="B27" s="1">
        <v>5</v>
      </c>
      <c r="C27" s="26" t="s">
        <v>457</v>
      </c>
      <c r="D27" t="s">
        <v>55</v>
      </c>
      <c r="E27" s="27" t="s">
        <v>458</v>
      </c>
      <c r="F27" s="28" t="s">
        <v>430</v>
      </c>
      <c r="G27" s="29">
        <v>411.18000000000001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58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59</v>
      </c>
      <c r="E28" s="27" t="s">
        <v>55</v>
      </c>
    </row>
    <row r="29" ht="39">
      <c r="A29" s="1" t="s">
        <v>60</v>
      </c>
      <c r="E29" s="33" t="s">
        <v>459</v>
      </c>
    </row>
    <row r="30">
      <c r="A30" s="1" t="s">
        <v>62</v>
      </c>
      <c r="E30" s="27" t="s">
        <v>63</v>
      </c>
    </row>
    <row r="31" ht="25">
      <c r="A31" s="1" t="s">
        <v>53</v>
      </c>
      <c r="B31" s="1">
        <v>6</v>
      </c>
      <c r="C31" s="26" t="s">
        <v>460</v>
      </c>
      <c r="D31" t="s">
        <v>55</v>
      </c>
      <c r="E31" s="27" t="s">
        <v>461</v>
      </c>
      <c r="F31" s="28" t="s">
        <v>66</v>
      </c>
      <c r="G31" s="29">
        <v>12.012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58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59</v>
      </c>
      <c r="E32" s="27" t="s">
        <v>462</v>
      </c>
    </row>
    <row r="33" ht="13">
      <c r="A33" s="1" t="s">
        <v>60</v>
      </c>
      <c r="E33" s="33" t="s">
        <v>463</v>
      </c>
    </row>
    <row r="34">
      <c r="A34" s="1" t="s">
        <v>62</v>
      </c>
      <c r="E34" s="27" t="s">
        <v>63</v>
      </c>
    </row>
    <row r="35">
      <c r="A35" s="1" t="s">
        <v>53</v>
      </c>
      <c r="B35" s="1">
        <v>7</v>
      </c>
      <c r="C35" s="26" t="s">
        <v>464</v>
      </c>
      <c r="D35" t="s">
        <v>55</v>
      </c>
      <c r="E35" s="27" t="s">
        <v>465</v>
      </c>
      <c r="F35" s="28" t="s">
        <v>57</v>
      </c>
      <c r="G35" s="29">
        <v>23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58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59</v>
      </c>
      <c r="E36" s="27" t="s">
        <v>466</v>
      </c>
    </row>
    <row r="37" ht="13">
      <c r="A37" s="1" t="s">
        <v>60</v>
      </c>
      <c r="E37" s="33" t="s">
        <v>467</v>
      </c>
    </row>
    <row r="38">
      <c r="A38" s="1" t="s">
        <v>62</v>
      </c>
      <c r="E38" s="27" t="s">
        <v>63</v>
      </c>
    </row>
    <row r="39">
      <c r="A39" s="1" t="s">
        <v>53</v>
      </c>
      <c r="B39" s="1">
        <v>8</v>
      </c>
      <c r="C39" s="26" t="s">
        <v>468</v>
      </c>
      <c r="D39" t="s">
        <v>55</v>
      </c>
      <c r="E39" s="27" t="s">
        <v>469</v>
      </c>
      <c r="F39" s="28" t="s">
        <v>57</v>
      </c>
      <c r="G39" s="29">
        <v>75.400000000000006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58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59</v>
      </c>
      <c r="E40" s="27" t="s">
        <v>55</v>
      </c>
    </row>
    <row r="41" ht="13">
      <c r="A41" s="1" t="s">
        <v>60</v>
      </c>
      <c r="E41" s="33" t="s">
        <v>470</v>
      </c>
    </row>
    <row r="42">
      <c r="A42" s="1" t="s">
        <v>62</v>
      </c>
      <c r="E42" s="27" t="s">
        <v>63</v>
      </c>
    </row>
    <row r="43">
      <c r="A43" s="1" t="s">
        <v>53</v>
      </c>
      <c r="B43" s="1">
        <v>9</v>
      </c>
      <c r="C43" s="26" t="s">
        <v>68</v>
      </c>
      <c r="D43" t="s">
        <v>55</v>
      </c>
      <c r="E43" s="27" t="s">
        <v>69</v>
      </c>
      <c r="F43" s="28" t="s">
        <v>66</v>
      </c>
      <c r="G43" s="29">
        <v>12.800000000000001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58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59</v>
      </c>
      <c r="E44" s="27" t="s">
        <v>471</v>
      </c>
    </row>
    <row r="45" ht="13">
      <c r="A45" s="1" t="s">
        <v>60</v>
      </c>
      <c r="E45" s="33" t="s">
        <v>472</v>
      </c>
    </row>
    <row r="46">
      <c r="A46" s="1" t="s">
        <v>62</v>
      </c>
      <c r="E46" s="27" t="s">
        <v>63</v>
      </c>
    </row>
    <row r="47">
      <c r="A47" s="1" t="s">
        <v>53</v>
      </c>
      <c r="B47" s="1">
        <v>10</v>
      </c>
      <c r="C47" s="26" t="s">
        <v>473</v>
      </c>
      <c r="D47" t="s">
        <v>55</v>
      </c>
      <c r="E47" s="27" t="s">
        <v>474</v>
      </c>
      <c r="F47" s="28" t="s">
        <v>351</v>
      </c>
      <c r="G47" s="29">
        <v>108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58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59</v>
      </c>
      <c r="E48" s="27" t="s">
        <v>475</v>
      </c>
    </row>
    <row r="49" ht="13">
      <c r="A49" s="1" t="s">
        <v>60</v>
      </c>
      <c r="E49" s="33" t="s">
        <v>476</v>
      </c>
    </row>
    <row r="50">
      <c r="A50" s="1" t="s">
        <v>62</v>
      </c>
      <c r="E50" s="27" t="s">
        <v>63</v>
      </c>
    </row>
    <row r="51">
      <c r="A51" s="1" t="s">
        <v>53</v>
      </c>
      <c r="B51" s="1">
        <v>11</v>
      </c>
      <c r="C51" s="26" t="s">
        <v>75</v>
      </c>
      <c r="D51" t="s">
        <v>55</v>
      </c>
      <c r="E51" s="27" t="s">
        <v>76</v>
      </c>
      <c r="F51" s="28" t="s">
        <v>66</v>
      </c>
      <c r="G51" s="29">
        <v>5.5999999999999996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58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59</v>
      </c>
      <c r="E52" s="27" t="s">
        <v>477</v>
      </c>
    </row>
    <row r="53" ht="13">
      <c r="A53" s="1" t="s">
        <v>60</v>
      </c>
      <c r="E53" s="33" t="s">
        <v>478</v>
      </c>
    </row>
    <row r="54">
      <c r="A54" s="1" t="s">
        <v>62</v>
      </c>
      <c r="E54" s="27" t="s">
        <v>63</v>
      </c>
    </row>
    <row r="55" ht="13">
      <c r="A55" s="1" t="s">
        <v>50</v>
      </c>
      <c r="C55" s="22" t="s">
        <v>366</v>
      </c>
      <c r="E55" s="23" t="s">
        <v>367</v>
      </c>
      <c r="L55" s="24">
        <f>SUMIFS(L56:L63,A56:A63,"P")</f>
        <v>0</v>
      </c>
      <c r="M55" s="24">
        <f>SUMIFS(M56:M63,A56:A63,"P")</f>
        <v>0</v>
      </c>
      <c r="N55" s="25"/>
    </row>
    <row r="56">
      <c r="A56" s="1" t="s">
        <v>53</v>
      </c>
      <c r="B56" s="1">
        <v>12</v>
      </c>
      <c r="C56" s="26" t="s">
        <v>479</v>
      </c>
      <c r="D56" t="s">
        <v>55</v>
      </c>
      <c r="E56" s="27" t="s">
        <v>480</v>
      </c>
      <c r="F56" s="28" t="s">
        <v>66</v>
      </c>
      <c r="G56" s="29">
        <v>1.9199999999999999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58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59</v>
      </c>
      <c r="E57" s="27" t="s">
        <v>481</v>
      </c>
    </row>
    <row r="58" ht="13">
      <c r="A58" s="1" t="s">
        <v>60</v>
      </c>
      <c r="E58" s="33" t="s">
        <v>482</v>
      </c>
    </row>
    <row r="59">
      <c r="A59" s="1" t="s">
        <v>62</v>
      </c>
      <c r="E59" s="27" t="s">
        <v>63</v>
      </c>
    </row>
    <row r="60">
      <c r="A60" s="1" t="s">
        <v>53</v>
      </c>
      <c r="B60" s="1">
        <v>13</v>
      </c>
      <c r="C60" s="26" t="s">
        <v>368</v>
      </c>
      <c r="D60" t="s">
        <v>55</v>
      </c>
      <c r="E60" s="27" t="s">
        <v>369</v>
      </c>
      <c r="F60" s="28" t="s">
        <v>66</v>
      </c>
      <c r="G60" s="29">
        <v>0.37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58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59</v>
      </c>
      <c r="E61" s="27" t="s">
        <v>483</v>
      </c>
    </row>
    <row r="62" ht="13">
      <c r="A62" s="1" t="s">
        <v>60</v>
      </c>
      <c r="E62" s="33" t="s">
        <v>484</v>
      </c>
    </row>
    <row r="63">
      <c r="A63" s="1" t="s">
        <v>62</v>
      </c>
      <c r="E63" s="27" t="s">
        <v>63</v>
      </c>
    </row>
    <row r="64" ht="13">
      <c r="A64" s="1" t="s">
        <v>50</v>
      </c>
      <c r="C64" s="22" t="s">
        <v>372</v>
      </c>
      <c r="E64" s="23" t="s">
        <v>373</v>
      </c>
      <c r="L64" s="24">
        <f>SUMIFS(L65:L84,A65:A84,"P")</f>
        <v>0</v>
      </c>
      <c r="M64" s="24">
        <f>SUMIFS(M65:M84,A65:A84,"P")</f>
        <v>0</v>
      </c>
      <c r="N64" s="25"/>
    </row>
    <row r="65">
      <c r="A65" s="1" t="s">
        <v>53</v>
      </c>
      <c r="B65" s="1">
        <v>14</v>
      </c>
      <c r="C65" s="26" t="s">
        <v>485</v>
      </c>
      <c r="D65" t="s">
        <v>55</v>
      </c>
      <c r="E65" s="27" t="s">
        <v>486</v>
      </c>
      <c r="F65" s="28" t="s">
        <v>57</v>
      </c>
      <c r="G65" s="29">
        <v>57.200000000000003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58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59</v>
      </c>
      <c r="E66" s="27" t="s">
        <v>487</v>
      </c>
    </row>
    <row r="67" ht="13">
      <c r="A67" s="1" t="s">
        <v>60</v>
      </c>
      <c r="E67" s="33" t="s">
        <v>488</v>
      </c>
    </row>
    <row r="68">
      <c r="A68" s="1" t="s">
        <v>62</v>
      </c>
      <c r="E68" s="27" t="s">
        <v>63</v>
      </c>
    </row>
    <row r="69">
      <c r="A69" s="1" t="s">
        <v>53</v>
      </c>
      <c r="B69" s="1">
        <v>15</v>
      </c>
      <c r="C69" s="26" t="s">
        <v>489</v>
      </c>
      <c r="D69" t="s">
        <v>55</v>
      </c>
      <c r="E69" s="27" t="s">
        <v>490</v>
      </c>
      <c r="F69" s="28" t="s">
        <v>57</v>
      </c>
      <c r="G69" s="29">
        <v>13.5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58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59</v>
      </c>
      <c r="E70" s="27" t="s">
        <v>491</v>
      </c>
    </row>
    <row r="71" ht="13">
      <c r="A71" s="1" t="s">
        <v>60</v>
      </c>
      <c r="E71" s="33" t="s">
        <v>492</v>
      </c>
    </row>
    <row r="72">
      <c r="A72" s="1" t="s">
        <v>62</v>
      </c>
      <c r="E72" s="27" t="s">
        <v>63</v>
      </c>
    </row>
    <row r="73">
      <c r="A73" s="1" t="s">
        <v>53</v>
      </c>
      <c r="B73" s="1">
        <v>16</v>
      </c>
      <c r="C73" s="26" t="s">
        <v>493</v>
      </c>
      <c r="D73" t="s">
        <v>55</v>
      </c>
      <c r="E73" s="27" t="s">
        <v>494</v>
      </c>
      <c r="F73" s="28" t="s">
        <v>57</v>
      </c>
      <c r="G73" s="29">
        <v>150.40000000000001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58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59</v>
      </c>
      <c r="E74" s="27" t="s">
        <v>495</v>
      </c>
    </row>
    <row r="75" ht="13">
      <c r="A75" s="1" t="s">
        <v>60</v>
      </c>
      <c r="E75" s="33" t="s">
        <v>496</v>
      </c>
    </row>
    <row r="76">
      <c r="A76" s="1" t="s">
        <v>62</v>
      </c>
      <c r="E76" s="27" t="s">
        <v>63</v>
      </c>
    </row>
    <row r="77">
      <c r="A77" s="1" t="s">
        <v>53</v>
      </c>
      <c r="B77" s="1">
        <v>17</v>
      </c>
      <c r="C77" s="26" t="s">
        <v>497</v>
      </c>
      <c r="D77" t="s">
        <v>55</v>
      </c>
      <c r="E77" s="27" t="s">
        <v>498</v>
      </c>
      <c r="F77" s="28" t="s">
        <v>57</v>
      </c>
      <c r="G77" s="29">
        <v>80.200000000000003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58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59</v>
      </c>
      <c r="E78" s="27" t="s">
        <v>55</v>
      </c>
    </row>
    <row r="79" ht="13">
      <c r="A79" s="1" t="s">
        <v>60</v>
      </c>
      <c r="E79" s="33" t="s">
        <v>499</v>
      </c>
    </row>
    <row r="80">
      <c r="A80" s="1" t="s">
        <v>62</v>
      </c>
      <c r="E80" s="27" t="s">
        <v>63</v>
      </c>
    </row>
    <row r="81">
      <c r="A81" s="1" t="s">
        <v>53</v>
      </c>
      <c r="B81" s="1">
        <v>18</v>
      </c>
      <c r="C81" s="26" t="s">
        <v>500</v>
      </c>
      <c r="D81" t="s">
        <v>55</v>
      </c>
      <c r="E81" s="27" t="s">
        <v>501</v>
      </c>
      <c r="F81" s="28" t="s">
        <v>57</v>
      </c>
      <c r="G81" s="29">
        <v>57.200000000000003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58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59</v>
      </c>
      <c r="E82" s="27" t="s">
        <v>55</v>
      </c>
    </row>
    <row r="83" ht="13">
      <c r="A83" s="1" t="s">
        <v>60</v>
      </c>
      <c r="E83" s="33" t="s">
        <v>488</v>
      </c>
    </row>
    <row r="84">
      <c r="A84" s="1" t="s">
        <v>62</v>
      </c>
      <c r="E84" s="27" t="s">
        <v>63</v>
      </c>
    </row>
    <row r="85" ht="13">
      <c r="A85" s="1" t="s">
        <v>50</v>
      </c>
      <c r="C85" s="22" t="s">
        <v>409</v>
      </c>
      <c r="E85" s="23" t="s">
        <v>410</v>
      </c>
      <c r="L85" s="24">
        <f>SUMIFS(L86:L101,A86:A101,"P")</f>
        <v>0</v>
      </c>
      <c r="M85" s="24">
        <f>SUMIFS(M86:M101,A86:A101,"P")</f>
        <v>0</v>
      </c>
      <c r="N85" s="25"/>
    </row>
    <row r="86">
      <c r="A86" s="1" t="s">
        <v>53</v>
      </c>
      <c r="B86" s="1">
        <v>19</v>
      </c>
      <c r="C86" s="26" t="s">
        <v>502</v>
      </c>
      <c r="D86" t="s">
        <v>55</v>
      </c>
      <c r="E86" s="27" t="s">
        <v>503</v>
      </c>
      <c r="F86" s="28" t="s">
        <v>57</v>
      </c>
      <c r="G86" s="29">
        <v>5.0999999999999996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58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59</v>
      </c>
      <c r="E87" s="27" t="s">
        <v>504</v>
      </c>
    </row>
    <row r="88" ht="13">
      <c r="A88" s="1" t="s">
        <v>60</v>
      </c>
      <c r="E88" s="33" t="s">
        <v>505</v>
      </c>
    </row>
    <row r="89">
      <c r="A89" s="1" t="s">
        <v>62</v>
      </c>
      <c r="E89" s="27" t="s">
        <v>63</v>
      </c>
    </row>
    <row r="90">
      <c r="A90" s="1" t="s">
        <v>53</v>
      </c>
      <c r="B90" s="1">
        <v>20</v>
      </c>
      <c r="C90" s="26" t="s">
        <v>506</v>
      </c>
      <c r="D90" t="s">
        <v>55</v>
      </c>
      <c r="E90" s="27" t="s">
        <v>507</v>
      </c>
      <c r="F90" s="28" t="s">
        <v>73</v>
      </c>
      <c r="G90" s="29">
        <v>25.699999999999999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58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59</v>
      </c>
      <c r="E91" s="27" t="s">
        <v>55</v>
      </c>
    </row>
    <row r="92" ht="13">
      <c r="A92" s="1" t="s">
        <v>60</v>
      </c>
      <c r="E92" s="33" t="s">
        <v>508</v>
      </c>
    </row>
    <row r="93">
      <c r="A93" s="1" t="s">
        <v>62</v>
      </c>
      <c r="E93" s="27" t="s">
        <v>63</v>
      </c>
    </row>
    <row r="94" ht="25">
      <c r="A94" s="1" t="s">
        <v>53</v>
      </c>
      <c r="B94" s="1">
        <v>21</v>
      </c>
      <c r="C94" s="26" t="s">
        <v>509</v>
      </c>
      <c r="D94" t="s">
        <v>55</v>
      </c>
      <c r="E94" s="27" t="s">
        <v>510</v>
      </c>
      <c r="F94" s="28" t="s">
        <v>57</v>
      </c>
      <c r="G94" s="29">
        <v>13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58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59</v>
      </c>
      <c r="E95" s="27" t="s">
        <v>55</v>
      </c>
    </row>
    <row r="96" ht="13">
      <c r="A96" s="1" t="s">
        <v>60</v>
      </c>
      <c r="E96" s="33" t="s">
        <v>511</v>
      </c>
    </row>
    <row r="97">
      <c r="A97" s="1" t="s">
        <v>62</v>
      </c>
      <c r="E97" s="27" t="s">
        <v>63</v>
      </c>
    </row>
    <row r="98" ht="25">
      <c r="A98" s="1" t="s">
        <v>53</v>
      </c>
      <c r="B98" s="1">
        <v>22</v>
      </c>
      <c r="C98" s="26" t="s">
        <v>512</v>
      </c>
      <c r="D98" t="s">
        <v>55</v>
      </c>
      <c r="E98" s="27" t="s">
        <v>513</v>
      </c>
      <c r="F98" s="28" t="s">
        <v>73</v>
      </c>
      <c r="G98" s="29">
        <v>16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58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59</v>
      </c>
      <c r="E99" s="27" t="s">
        <v>55</v>
      </c>
    </row>
    <row r="100" ht="13">
      <c r="A100" s="1" t="s">
        <v>60</v>
      </c>
      <c r="E100" s="33" t="s">
        <v>514</v>
      </c>
    </row>
    <row r="101">
      <c r="A101" s="1" t="s">
        <v>62</v>
      </c>
      <c r="E101" s="27" t="s">
        <v>63</v>
      </c>
    </row>
  </sheetData>
  <sheetProtection sheet="1" objects="1" scenarios="1" spinCount="100000" saltValue="z+jYKCaZBFfXzeZQauQKvUsGh3buaMKpj5Evax88zoLNQV3oRKlXRvPLVaXP0RXzM9p99/yesW7IgEvW1L0TnQ==" hashValue="GZIYJstu1U5hEFc3PWa/2QOgfA9dEPTbpmzSLlKzgKyve47zZ1W+upyZIwPt+qx46mG2c09XdlAXkqqm0iQ9Fg==" algorithmName="SHA-512" password="908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28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29</v>
      </c>
      <c r="B3" s="17" t="s">
        <v>30</v>
      </c>
      <c r="C3" s="18" t="s">
        <v>1</v>
      </c>
      <c r="D3" s="1"/>
      <c r="E3" s="17" t="s">
        <v>2</v>
      </c>
      <c r="F3" s="1"/>
      <c r="G3" s="1"/>
      <c r="H3" s="1"/>
      <c r="L3" s="19" t="s">
        <v>24</v>
      </c>
      <c r="M3" s="20">
        <f>Rekapitulace!C16</f>
        <v>0</v>
      </c>
      <c r="N3" s="6" t="s">
        <v>3</v>
      </c>
      <c r="O3">
        <v>0</v>
      </c>
      <c r="P3">
        <v>2</v>
      </c>
    </row>
    <row r="4" ht="34.01575" customHeight="1">
      <c r="A4" s="16" t="s">
        <v>31</v>
      </c>
      <c r="B4" s="17" t="s">
        <v>32</v>
      </c>
      <c r="C4" s="18" t="s">
        <v>24</v>
      </c>
      <c r="D4" s="1"/>
      <c r="E4" s="17" t="s">
        <v>25</v>
      </c>
      <c r="F4" s="1"/>
      <c r="G4" s="1"/>
      <c r="H4" s="1"/>
      <c r="O4">
        <v>0.14999999999999999</v>
      </c>
      <c r="P4">
        <v>2</v>
      </c>
    </row>
    <row r="5">
      <c r="A5" s="9" t="s">
        <v>33</v>
      </c>
      <c r="B5" s="9" t="s">
        <v>34</v>
      </c>
      <c r="C5" s="9" t="s">
        <v>35</v>
      </c>
      <c r="D5" s="9" t="s">
        <v>36</v>
      </c>
      <c r="E5" s="9" t="s">
        <v>37</v>
      </c>
      <c r="F5" s="9" t="s">
        <v>38</v>
      </c>
      <c r="G5" s="9" t="s">
        <v>39</v>
      </c>
      <c r="H5" s="9" t="s">
        <v>40</v>
      </c>
      <c r="I5" s="9" t="s">
        <v>41</v>
      </c>
      <c r="J5" s="21"/>
      <c r="K5" s="21"/>
      <c r="L5" s="9" t="s">
        <v>42</v>
      </c>
      <c r="M5" s="21"/>
      <c r="N5" s="9" t="s">
        <v>43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44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45</v>
      </c>
      <c r="K7" s="9" t="s">
        <v>46</v>
      </c>
      <c r="L7" s="9" t="s">
        <v>45</v>
      </c>
      <c r="M7" s="9" t="s">
        <v>46</v>
      </c>
      <c r="N7" s="9"/>
      <c r="S7" s="1" t="s">
        <v>47</v>
      </c>
      <c r="T7">
        <f>COUNTIFS(L8:L43,"=0",A8:A43,"P")+COUNTIFS(L8:L43,"",A8:A43,"P")+SUM(Q8:Q43)</f>
        <v>0</v>
      </c>
    </row>
    <row r="8" ht="13">
      <c r="A8" s="1" t="s">
        <v>48</v>
      </c>
      <c r="C8" s="22" t="s">
        <v>515</v>
      </c>
      <c r="E8" s="23" t="s">
        <v>27</v>
      </c>
      <c r="L8" s="24">
        <f>L9+L22</f>
        <v>0</v>
      </c>
      <c r="M8" s="24">
        <f>M9+M22</f>
        <v>0</v>
      </c>
      <c r="N8" s="25"/>
    </row>
    <row r="9" ht="13">
      <c r="A9" s="1" t="s">
        <v>50</v>
      </c>
      <c r="C9" s="22" t="s">
        <v>51</v>
      </c>
      <c r="E9" s="23" t="s">
        <v>516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53</v>
      </c>
      <c r="B10" s="1">
        <v>1</v>
      </c>
      <c r="C10" s="26" t="s">
        <v>517</v>
      </c>
      <c r="D10" t="s">
        <v>55</v>
      </c>
      <c r="E10" s="27" t="s">
        <v>518</v>
      </c>
      <c r="F10" s="28" t="s">
        <v>316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317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59</v>
      </c>
      <c r="E11" s="27" t="s">
        <v>519</v>
      </c>
    </row>
    <row r="12" ht="13">
      <c r="A12" s="1" t="s">
        <v>60</v>
      </c>
      <c r="E12" s="33" t="s">
        <v>319</v>
      </c>
    </row>
    <row r="13" ht="137.5">
      <c r="A13" s="1" t="s">
        <v>62</v>
      </c>
      <c r="E13" s="27" t="s">
        <v>520</v>
      </c>
    </row>
    <row r="14">
      <c r="A14" s="1" t="s">
        <v>53</v>
      </c>
      <c r="B14" s="1">
        <v>2</v>
      </c>
      <c r="C14" s="26" t="s">
        <v>521</v>
      </c>
      <c r="D14" t="s">
        <v>55</v>
      </c>
      <c r="E14" s="27" t="s">
        <v>522</v>
      </c>
      <c r="F14" s="28" t="s">
        <v>316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317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59</v>
      </c>
      <c r="E15" s="27" t="s">
        <v>519</v>
      </c>
    </row>
    <row r="16" ht="13">
      <c r="A16" s="1" t="s">
        <v>60</v>
      </c>
      <c r="E16" s="33" t="s">
        <v>319</v>
      </c>
    </row>
    <row r="17" ht="87.5">
      <c r="A17" s="1" t="s">
        <v>62</v>
      </c>
      <c r="E17" s="27" t="s">
        <v>523</v>
      </c>
    </row>
    <row r="18">
      <c r="A18" s="1" t="s">
        <v>53</v>
      </c>
      <c r="B18" s="1">
        <v>3</v>
      </c>
      <c r="C18" s="26" t="s">
        <v>524</v>
      </c>
      <c r="D18" t="s">
        <v>55</v>
      </c>
      <c r="E18" s="27" t="s">
        <v>525</v>
      </c>
      <c r="F18" s="28" t="s">
        <v>316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317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59</v>
      </c>
      <c r="E19" s="27" t="s">
        <v>519</v>
      </c>
    </row>
    <row r="20" ht="13">
      <c r="A20" s="1" t="s">
        <v>60</v>
      </c>
      <c r="E20" s="33" t="s">
        <v>319</v>
      </c>
    </row>
    <row r="21" ht="87.5">
      <c r="A21" s="1" t="s">
        <v>62</v>
      </c>
      <c r="E21" s="27" t="s">
        <v>526</v>
      </c>
    </row>
    <row r="22" ht="13">
      <c r="A22" s="1" t="s">
        <v>50</v>
      </c>
      <c r="C22" s="22" t="s">
        <v>360</v>
      </c>
      <c r="E22" s="23" t="s">
        <v>527</v>
      </c>
      <c r="L22" s="24">
        <f>SUMIFS(L23:L42,A23:A42,"P")</f>
        <v>0</v>
      </c>
      <c r="M22" s="24">
        <f>SUMIFS(M23:M42,A23:A42,"P")</f>
        <v>0</v>
      </c>
      <c r="N22" s="25"/>
    </row>
    <row r="23">
      <c r="A23" s="1" t="s">
        <v>53</v>
      </c>
      <c r="B23" s="1">
        <v>4</v>
      </c>
      <c r="C23" s="26" t="s">
        <v>528</v>
      </c>
      <c r="D23" t="s">
        <v>55</v>
      </c>
      <c r="E23" s="27" t="s">
        <v>529</v>
      </c>
      <c r="F23" s="28" t="s">
        <v>316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317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59</v>
      </c>
      <c r="E24" s="27" t="s">
        <v>530</v>
      </c>
    </row>
    <row r="25" ht="13">
      <c r="A25" s="1" t="s">
        <v>60</v>
      </c>
      <c r="E25" s="33" t="s">
        <v>319</v>
      </c>
    </row>
    <row r="26" ht="87.5">
      <c r="A26" s="1" t="s">
        <v>62</v>
      </c>
      <c r="E26" s="27" t="s">
        <v>531</v>
      </c>
    </row>
    <row r="27">
      <c r="A27" s="1" t="s">
        <v>53</v>
      </c>
      <c r="B27" s="1">
        <v>5</v>
      </c>
      <c r="C27" s="26" t="s">
        <v>532</v>
      </c>
      <c r="D27" t="s">
        <v>55</v>
      </c>
      <c r="E27" s="27" t="s">
        <v>533</v>
      </c>
      <c r="F27" s="28" t="s">
        <v>316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317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59</v>
      </c>
      <c r="E28" s="27" t="s">
        <v>534</v>
      </c>
    </row>
    <row r="29" ht="13">
      <c r="A29" s="1" t="s">
        <v>60</v>
      </c>
      <c r="E29" s="33" t="s">
        <v>319</v>
      </c>
    </row>
    <row r="30" ht="75">
      <c r="A30" s="1" t="s">
        <v>62</v>
      </c>
      <c r="E30" s="27" t="s">
        <v>535</v>
      </c>
    </row>
    <row r="31">
      <c r="A31" s="1" t="s">
        <v>53</v>
      </c>
      <c r="B31" s="1">
        <v>6</v>
      </c>
      <c r="C31" s="26" t="s">
        <v>536</v>
      </c>
      <c r="D31" t="s">
        <v>55</v>
      </c>
      <c r="E31" s="27" t="s">
        <v>537</v>
      </c>
      <c r="F31" s="28" t="s">
        <v>316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317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">
      <c r="A32" s="1" t="s">
        <v>59</v>
      </c>
      <c r="E32" s="27" t="s">
        <v>538</v>
      </c>
    </row>
    <row r="33" ht="13">
      <c r="A33" s="1" t="s">
        <v>60</v>
      </c>
      <c r="E33" s="33" t="s">
        <v>319</v>
      </c>
    </row>
    <row r="34" ht="87.5">
      <c r="A34" s="1" t="s">
        <v>62</v>
      </c>
      <c r="E34" s="27" t="s">
        <v>539</v>
      </c>
    </row>
    <row r="35">
      <c r="A35" s="1" t="s">
        <v>53</v>
      </c>
      <c r="B35" s="1">
        <v>7</v>
      </c>
      <c r="C35" s="26" t="s">
        <v>540</v>
      </c>
      <c r="D35" t="s">
        <v>55</v>
      </c>
      <c r="E35" s="27" t="s">
        <v>541</v>
      </c>
      <c r="F35" s="28" t="s">
        <v>316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317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59</v>
      </c>
      <c r="E36" s="27" t="s">
        <v>542</v>
      </c>
    </row>
    <row r="37" ht="13">
      <c r="A37" s="1" t="s">
        <v>60</v>
      </c>
      <c r="E37" s="33" t="s">
        <v>543</v>
      </c>
    </row>
    <row r="38" ht="112.5">
      <c r="A38" s="1" t="s">
        <v>62</v>
      </c>
      <c r="E38" s="27" t="s">
        <v>544</v>
      </c>
    </row>
    <row r="39">
      <c r="A39" s="1" t="s">
        <v>53</v>
      </c>
      <c r="B39" s="1">
        <v>8</v>
      </c>
      <c r="C39" s="26" t="s">
        <v>545</v>
      </c>
      <c r="D39" t="s">
        <v>55</v>
      </c>
      <c r="E39" s="27" t="s">
        <v>546</v>
      </c>
      <c r="F39" s="28" t="s">
        <v>89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317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59</v>
      </c>
      <c r="E40" s="27" t="s">
        <v>547</v>
      </c>
    </row>
    <row r="41" ht="13">
      <c r="A41" s="1" t="s">
        <v>60</v>
      </c>
      <c r="E41" s="33" t="s">
        <v>548</v>
      </c>
    </row>
    <row r="42" ht="125">
      <c r="A42" s="1" t="s">
        <v>62</v>
      </c>
      <c r="E42" s="27" t="s">
        <v>549</v>
      </c>
    </row>
  </sheetData>
  <sheetProtection sheet="1" objects="1" scenarios="1" spinCount="100000" saltValue="jZTn4/IFjxgpvcYVjM81M3DrKs3OoPahgo0aWYI7phfOy+y7gB7JN2Vah+SZVUTOEWjTMGI9uIVMYtsXrus2ww==" hashValue="t42ObILwkVQEl50ePuI59QEKps6mKD8Pj+0WNqWF6Evon7BD8xaGNxQx8Y6R8vdbkmrnIQaVTU0JQWConIce1g==" algorithmName="SHA-512" password="9080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2024-09-11T06:42:53Z</dcterms:created>
  <dcterms:modified xsi:type="dcterms:W3CDTF">2024-09-11T06:42:56Z</dcterms:modified>
</cp:coreProperties>
</file>