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iris\Sagasta\F_projekty\2021\121053_Doplneni_zavor_Letohrad_Usti_nad_Orlici\Soutěž\"/>
    </mc:Choice>
  </mc:AlternateContent>
  <bookViews>
    <workbookView xWindow="240" yWindow="120" windowWidth="14940" windowHeight="9225" activeTab="3"/>
  </bookViews>
  <sheets>
    <sheet name="Rekapitulace" sheetId="1" r:id="rId1"/>
    <sheet name="D.1.1.3_PS 11-01-31.2" sheetId="2" r:id="rId2"/>
    <sheet name="D.1.1.3_PS 11-01-31.3" sheetId="3" r:id="rId3"/>
    <sheet name="D.1.1.3_PS 11-01-31.4" sheetId="5" r:id="rId4"/>
  </sheets>
  <calcPr calcId="162913"/>
  <webPublishing codePage="0"/>
</workbook>
</file>

<file path=xl/calcChain.xml><?xml version="1.0" encoding="utf-8"?>
<calcChain xmlns="http://schemas.openxmlformats.org/spreadsheetml/2006/main">
  <c r="I143" i="2" l="1"/>
  <c r="I247" i="5" l="1"/>
  <c r="I243" i="5"/>
  <c r="O243" i="5" s="1"/>
  <c r="I239" i="5"/>
  <c r="O239" i="5" s="1"/>
  <c r="I235" i="5"/>
  <c r="O235" i="5" s="1"/>
  <c r="I231" i="5"/>
  <c r="O231" i="5" s="1"/>
  <c r="I227" i="5"/>
  <c r="O227" i="5" s="1"/>
  <c r="I223" i="5"/>
  <c r="O223" i="5" s="1"/>
  <c r="I219" i="5"/>
  <c r="O219" i="5" s="1"/>
  <c r="I215" i="5"/>
  <c r="O215" i="5" s="1"/>
  <c r="I211" i="5"/>
  <c r="O211" i="5" s="1"/>
  <c r="I207" i="5"/>
  <c r="O207" i="5" s="1"/>
  <c r="I203" i="5"/>
  <c r="O203" i="5" s="1"/>
  <c r="I199" i="5"/>
  <c r="O199" i="5" s="1"/>
  <c r="I195" i="5"/>
  <c r="O195" i="5" s="1"/>
  <c r="I191" i="5"/>
  <c r="O191" i="5" s="1"/>
  <c r="I187" i="5"/>
  <c r="O187" i="5" s="1"/>
  <c r="I183" i="5"/>
  <c r="O183" i="5" s="1"/>
  <c r="I179" i="5"/>
  <c r="O179" i="5" s="1"/>
  <c r="I175" i="5"/>
  <c r="O175" i="5" s="1"/>
  <c r="I171" i="5"/>
  <c r="O171" i="5" s="1"/>
  <c r="I167" i="5"/>
  <c r="O167" i="5" s="1"/>
  <c r="I163" i="5"/>
  <c r="O163" i="5" s="1"/>
  <c r="I159" i="5"/>
  <c r="O159" i="5" s="1"/>
  <c r="I155" i="5"/>
  <c r="O155" i="5" s="1"/>
  <c r="I151" i="5"/>
  <c r="O151" i="5" s="1"/>
  <c r="I147" i="5"/>
  <c r="O147" i="5" s="1"/>
  <c r="I143" i="5"/>
  <c r="O143" i="5" s="1"/>
  <c r="I139" i="5"/>
  <c r="O139" i="5" s="1"/>
  <c r="I135" i="5"/>
  <c r="O135" i="5" s="1"/>
  <c r="I131" i="5"/>
  <c r="O131" i="5" s="1"/>
  <c r="I127" i="5"/>
  <c r="I123" i="5"/>
  <c r="O123" i="5" s="1"/>
  <c r="I119" i="5"/>
  <c r="O119" i="5" s="1"/>
  <c r="I115" i="5"/>
  <c r="O115" i="5" s="1"/>
  <c r="I111" i="5"/>
  <c r="O111" i="5" s="1"/>
  <c r="I106" i="5"/>
  <c r="O106" i="5" s="1"/>
  <c r="I102" i="5"/>
  <c r="O102" i="5" s="1"/>
  <c r="I98" i="5"/>
  <c r="O98" i="5" s="1"/>
  <c r="I94" i="5"/>
  <c r="O94" i="5" s="1"/>
  <c r="I90" i="5"/>
  <c r="O90" i="5" s="1"/>
  <c r="I86" i="5"/>
  <c r="O86" i="5" s="1"/>
  <c r="I82" i="5"/>
  <c r="O82" i="5" s="1"/>
  <c r="I78" i="5"/>
  <c r="O78" i="5" s="1"/>
  <c r="I74" i="5"/>
  <c r="O74" i="5" s="1"/>
  <c r="I70" i="5"/>
  <c r="O70" i="5" s="1"/>
  <c r="I66" i="5"/>
  <c r="O66" i="5" s="1"/>
  <c r="I62" i="5"/>
  <c r="O62" i="5" s="1"/>
  <c r="I58" i="5"/>
  <c r="O58" i="5" s="1"/>
  <c r="I54" i="5"/>
  <c r="O54" i="5" s="1"/>
  <c r="I50" i="5"/>
  <c r="O50" i="5" s="1"/>
  <c r="I46" i="5"/>
  <c r="O46" i="5" s="1"/>
  <c r="I42" i="5"/>
  <c r="I38" i="5"/>
  <c r="O38" i="5" s="1"/>
  <c r="I34" i="5"/>
  <c r="O34" i="5" s="1"/>
  <c r="I30" i="5"/>
  <c r="O30" i="5" s="1"/>
  <c r="I26" i="5"/>
  <c r="O26" i="5" s="1"/>
  <c r="I22" i="5"/>
  <c r="O22" i="5" s="1"/>
  <c r="I18" i="5"/>
  <c r="O18" i="5" s="1"/>
  <c r="I14" i="5"/>
  <c r="O14" i="5" s="1"/>
  <c r="I10" i="5"/>
  <c r="Q9" i="5" l="1"/>
  <c r="I9" i="5" s="1"/>
  <c r="Q110" i="5"/>
  <c r="I110" i="5" s="1"/>
  <c r="O127" i="5"/>
  <c r="R110" i="5" s="1"/>
  <c r="O110" i="5" s="1"/>
  <c r="O10" i="5"/>
  <c r="R9" i="5" s="1"/>
  <c r="O9" i="5" s="1"/>
  <c r="I187" i="3"/>
  <c r="O187" i="3" s="1"/>
  <c r="I95" i="3"/>
  <c r="O95" i="3" s="1"/>
  <c r="I3" i="5" l="1"/>
  <c r="O2" i="5"/>
  <c r="I38" i="2"/>
  <c r="O38" i="2" s="1"/>
  <c r="I26" i="3"/>
  <c r="O26" i="3" s="1"/>
  <c r="I26" i="2"/>
  <c r="O26" i="2" s="1"/>
  <c r="I183" i="3" l="1"/>
  <c r="O183" i="3" s="1"/>
  <c r="I179" i="3"/>
  <c r="O179" i="3" s="1"/>
  <c r="I175" i="3"/>
  <c r="O175" i="3" s="1"/>
  <c r="I171" i="3"/>
  <c r="O171" i="3" s="1"/>
  <c r="I167" i="3"/>
  <c r="O167" i="3" s="1"/>
  <c r="I163" i="3"/>
  <c r="O163" i="3" s="1"/>
  <c r="I159" i="3"/>
  <c r="O159" i="3" s="1"/>
  <c r="I155" i="3"/>
  <c r="O155" i="3" s="1"/>
  <c r="I151" i="3"/>
  <c r="O151" i="3" s="1"/>
  <c r="I147" i="3"/>
  <c r="O147" i="3" s="1"/>
  <c r="I143" i="3"/>
  <c r="O143" i="3" s="1"/>
  <c r="I139" i="3"/>
  <c r="O139" i="3" s="1"/>
  <c r="I135" i="3"/>
  <c r="O135" i="3" s="1"/>
  <c r="I131" i="3"/>
  <c r="O131" i="3" s="1"/>
  <c r="I127" i="3"/>
  <c r="O127" i="3" s="1"/>
  <c r="I123" i="3"/>
  <c r="O123" i="3" s="1"/>
  <c r="I119" i="3"/>
  <c r="O119" i="3" s="1"/>
  <c r="I115" i="3"/>
  <c r="O115" i="3" s="1"/>
  <c r="I111" i="3"/>
  <c r="O111" i="3" s="1"/>
  <c r="I107" i="3"/>
  <c r="O107" i="3" s="1"/>
  <c r="I103" i="3"/>
  <c r="O103" i="3" s="1"/>
  <c r="I99" i="3"/>
  <c r="O99" i="3" s="1"/>
  <c r="I87" i="3"/>
  <c r="O87" i="3" s="1"/>
  <c r="I83" i="3"/>
  <c r="O83" i="3" s="1"/>
  <c r="I79" i="3"/>
  <c r="O79" i="3" s="1"/>
  <c r="I75" i="3"/>
  <c r="O75" i="3" s="1"/>
  <c r="I71" i="3"/>
  <c r="O71" i="3" s="1"/>
  <c r="I67" i="3"/>
  <c r="O67" i="3" s="1"/>
  <c r="I63" i="3"/>
  <c r="O63" i="3" s="1"/>
  <c r="I59" i="3"/>
  <c r="O59" i="3" s="1"/>
  <c r="I54" i="3"/>
  <c r="O54" i="3" s="1"/>
  <c r="I50" i="3"/>
  <c r="O50" i="3" s="1"/>
  <c r="I46" i="3"/>
  <c r="O46" i="3" s="1"/>
  <c r="I42" i="3"/>
  <c r="O42" i="3" s="1"/>
  <c r="I38" i="3"/>
  <c r="O38" i="3" s="1"/>
  <c r="I34" i="3"/>
  <c r="O34" i="3" s="1"/>
  <c r="I30" i="3"/>
  <c r="O30" i="3" s="1"/>
  <c r="I22" i="3"/>
  <c r="O22" i="3" s="1"/>
  <c r="I18" i="3"/>
  <c r="O18" i="3" s="1"/>
  <c r="I14" i="3"/>
  <c r="O14" i="3" s="1"/>
  <c r="I10" i="3"/>
  <c r="O10" i="3" s="1"/>
  <c r="I139" i="2"/>
  <c r="O139" i="2" s="1"/>
  <c r="I135" i="2"/>
  <c r="O135" i="2" s="1"/>
  <c r="I131" i="2"/>
  <c r="O131" i="2" s="1"/>
  <c r="I127" i="2"/>
  <c r="O127" i="2" s="1"/>
  <c r="I123" i="2"/>
  <c r="O123" i="2" s="1"/>
  <c r="I119" i="2"/>
  <c r="O119" i="2" s="1"/>
  <c r="I115" i="2"/>
  <c r="O115" i="2" s="1"/>
  <c r="I111" i="2"/>
  <c r="O111" i="2" s="1"/>
  <c r="I107" i="2"/>
  <c r="O107" i="2" s="1"/>
  <c r="I103" i="2"/>
  <c r="O103" i="2" s="1"/>
  <c r="I99" i="2"/>
  <c r="O99" i="2" s="1"/>
  <c r="I95" i="2"/>
  <c r="O95" i="2" s="1"/>
  <c r="I91" i="2"/>
  <c r="O91" i="2" s="1"/>
  <c r="I87" i="2"/>
  <c r="O87" i="2" s="1"/>
  <c r="I83" i="2"/>
  <c r="O83" i="2" s="1"/>
  <c r="I79" i="2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0" i="2"/>
  <c r="O50" i="2" s="1"/>
  <c r="I46" i="2"/>
  <c r="O46" i="2" s="1"/>
  <c r="I42" i="2"/>
  <c r="O42" i="2" s="1"/>
  <c r="I34" i="2"/>
  <c r="O34" i="2" s="1"/>
  <c r="I30" i="2"/>
  <c r="O30" i="2" s="1"/>
  <c r="I22" i="2"/>
  <c r="O22" i="2" s="1"/>
  <c r="I18" i="2"/>
  <c r="O18" i="2" s="1"/>
  <c r="I14" i="2"/>
  <c r="O14" i="2" s="1"/>
  <c r="I10" i="2"/>
  <c r="O10" i="2" s="1"/>
  <c r="C13" i="1" l="1"/>
  <c r="R58" i="3"/>
  <c r="O58" i="3" s="1"/>
  <c r="Q9" i="3"/>
  <c r="I9" i="3" s="1"/>
  <c r="Q54" i="2"/>
  <c r="I54" i="2" s="1"/>
  <c r="R9" i="2"/>
  <c r="O9" i="2" s="1"/>
  <c r="R9" i="3"/>
  <c r="O9" i="3" s="1"/>
  <c r="O2" i="3" s="1"/>
  <c r="D12" i="1" s="1"/>
  <c r="Q9" i="2"/>
  <c r="I9" i="2" s="1"/>
  <c r="Q58" i="3"/>
  <c r="I58" i="3" s="1"/>
  <c r="O79" i="2"/>
  <c r="R54" i="2" s="1"/>
  <c r="O54" i="2" s="1"/>
  <c r="D13" i="1" l="1"/>
  <c r="E13" i="1" s="1"/>
  <c r="I3" i="3"/>
  <c r="C12" i="1" s="1"/>
  <c r="E12" i="1" s="1"/>
  <c r="I3" i="2"/>
  <c r="C11" i="1" s="1"/>
  <c r="C10" i="1" s="1"/>
  <c r="C6" i="1" s="1"/>
  <c r="O2" i="2"/>
  <c r="D11" i="1" s="1"/>
  <c r="D10" i="1" l="1"/>
  <c r="E11" i="1"/>
  <c r="E10" i="1" s="1"/>
  <c r="C7" i="1" s="1"/>
</calcChain>
</file>

<file path=xl/sharedStrings.xml><?xml version="1.0" encoding="utf-8"?>
<sst xmlns="http://schemas.openxmlformats.org/spreadsheetml/2006/main" count="2082" uniqueCount="347">
  <si>
    <t>Firma: Sagasta s.r.o.</t>
  </si>
  <si>
    <t>Rekapitulace ceny</t>
  </si>
  <si>
    <t>Stavba:  - Doplnění závor na přejezdu trati Letohrad – Ústí nad Orlicí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</si>
  <si>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</si>
  <si>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</si>
  <si>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</si>
  <si>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</si>
  <si>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</si>
  <si>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</si>
  <si>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</si>
  <si>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</si>
  <si>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</si>
  <si>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</si>
  <si>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</si>
  <si>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</si>
  <si>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/>
  </si>
  <si>
    <t>Doplnění závor na přejezdu trati Letohrad – Ústí nad Orlicí</t>
  </si>
  <si>
    <t>O</t>
  </si>
  <si>
    <t>Objekt:</t>
  </si>
  <si>
    <t>D.1.1.3</t>
  </si>
  <si>
    <t>O1</t>
  </si>
  <si>
    <t>Rozpočet:</t>
  </si>
  <si>
    <t>0,00</t>
  </si>
  <si>
    <t>15,00</t>
  </si>
  <si>
    <t>21,00</t>
  </si>
  <si>
    <t>3</t>
  </si>
  <si>
    <t>2</t>
  </si>
  <si>
    <t>PS 11-01-31.2</t>
  </si>
  <si>
    <t>Zabezpečení přejezdu P5192 v km 0,433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</si>
  <si>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</si>
  <si>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</si>
  <si>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</si>
  <si>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</si>
  <si>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</si>
  <si>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</si>
  <si>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</si>
  <si>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</si>
  <si>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</si>
  <si>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</si>
  <si>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</si>
  <si>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</si>
  <si>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</si>
  <si>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</si>
  <si>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</si>
  <si>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</si>
  <si>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</si>
  <si>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</si>
  <si>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</si>
  <si>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PS 11-01-31.2</t>
  </si>
  <si>
    <t>SD</t>
  </si>
  <si>
    <t>Zemní práce</t>
  </si>
  <si>
    <t>P</t>
  </si>
  <si>
    <t>12293A</t>
  </si>
  <si>
    <t>ODKOPÁVKY A PROKOPÁVKY OBECNÉ TŘ. III - BEZ DOPRAVY</t>
  </si>
  <si>
    <t>M3</t>
  </si>
  <si>
    <t>2022_OTSKP</t>
  </si>
  <si>
    <t>PP</t>
  </si>
  <si>
    <t>VV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</si>
  <si>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</si>
  <si>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</si>
  <si>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</si>
  <si>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</si>
  <si>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</si>
  <si>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13193A</t>
  </si>
  <si>
    <t>HLOUBENÍ JAM ZAPAŽ I NEPAŽ TŘ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</si>
  <si>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</si>
  <si>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13293A</t>
  </si>
  <si>
    <t>HLOUBENÍ RÝH ŠÍŘ DO 2M PAŽ I NEPAŽ TŘ. III - BEZ DOPRAVY</t>
  </si>
  <si>
    <t>m</t>
  </si>
  <si>
    <t>KUS</t>
  </si>
  <si>
    <t>7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</si>
  <si>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</si>
  <si>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</si>
  <si>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</si>
  <si>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8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</si>
  <si>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</si>
  <si>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</si>
  <si>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</si>
  <si>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75A151</t>
  </si>
  <si>
    <t>KABEL METALICKÝ SE STÍNĚNÍM DO 12 PÁRŮ - DODÁVKA</t>
  </si>
  <si>
    <t>KMPÁR</t>
  </si>
  <si>
    <t>75IH21</t>
  </si>
  <si>
    <t>UKONČENÍ KABELU CELOPLASTOVÝHO S PANCÍŘEM DO 40 ŽIL</t>
  </si>
  <si>
    <t>12</t>
  </si>
  <si>
    <t>75IH2Y</t>
  </si>
  <si>
    <t>UKONČENÍ KABELU CELOPLASTOVÝHO S PANCÍŘEM - DEMONTÁŽ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</si>
  <si>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</si>
  <si>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13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</si>
  <si>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</si>
  <si>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</si>
  <si>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</si>
  <si>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14</t>
  </si>
  <si>
    <t>75A410</t>
  </si>
  <si>
    <t>OZNAČENÍ KABELŮ ZNAČKOVACÍ KABELOVOU OBJÍMKOU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</si>
  <si>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</si>
  <si>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Název dílu</t>
  </si>
  <si>
    <t>15</t>
  </si>
  <si>
    <t>75B6L1</t>
  </si>
  <si>
    <t>BEZÚDRŽBOVÁ BATERIE 24 V/160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</si>
  <si>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</si>
  <si>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16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</si>
  <si>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</si>
  <si>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</si>
  <si>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</si>
  <si>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17</t>
  </si>
  <si>
    <t>75B6T8</t>
  </si>
  <si>
    <t>BATERIE - DEMONTÁŽ</t>
  </si>
  <si>
    <t>1. Položka obsahuje:  
 – demontáž baterie, odpojení  
 – demontáž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</si>
  <si>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18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</si>
  <si>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</si>
  <si>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</si>
  <si>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</si>
  <si>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19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</si>
  <si>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</si>
  <si>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</si>
  <si>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</si>
  <si>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20</t>
  </si>
  <si>
    <t>75D228</t>
  </si>
  <si>
    <t>VÝSTRAŽNÍK BEZ ZÁVORY, 1 SKŘÍŇ - DEMONTÁŽ</t>
  </si>
  <si>
    <t>1. Položka obsahuje:  
 – demontáž betonového základu, zasypání jámy po základu, demontáž výstražníku bez závory 1 skříň včetně odpojení kabelových přívodů  
 – demontáž výstražníku bez závory 1 skříň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</si>
  <si>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21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</si>
  <si>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</si>
  <si>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</si>
  <si>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</si>
  <si>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</si>
  <si>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22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</si>
  <si>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</si>
  <si>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</si>
  <si>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</si>
  <si>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23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</si>
  <si>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</si>
  <si>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</si>
  <si>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</si>
  <si>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24</t>
  </si>
  <si>
    <t>75E197</t>
  </si>
  <si>
    <t>PŘÍPRAVA A CELKOVÉ ZKOUŠKY PŘEJEZDOVÉHO ZABEZPEČOVACÍHO ZAŘÍZENÍ PRO JEDNU KOLEJ</t>
  </si>
  <si>
    <t>1. Položka obsahuje:    
 – regulování a aktivování automatického přejezdového zařízení    
 – příprava a provedení celkových zkoušek přejezdového zab.zařízení    
 – kompletní přezkoušení a regulaci    
2. Položka neobsahuje:    
 X    
3. Způsob měření:    
Udává se počet kusů kompletní konstrukce nebo práce.</t>
  </si>
  <si>
    <t>25</t>
  </si>
  <si>
    <t>75B979</t>
  </si>
  <si>
    <t>SW PRACOVIŠTĚ DISPEČERA DOZ - ÚPRAVA</t>
  </si>
  <si>
    <t>1. Položka obsahuje:  
 – úprava a instalace SW pracoviště dispečera DOZ podle specifikace místa použití  
 – úprava a instalaci příslušného programového vybavení  
2. Položka neobsahuje:  
 X  
3. Způsob měření:  
Udává se počet kusů kompletní konstrukce nebo práce.</t>
  </si>
  <si>
    <t>26</t>
  </si>
  <si>
    <t>75B929</t>
  </si>
  <si>
    <t>ZÁKLADNÍ SW ELEKTRONICKÉHO STAVĚDLA S ELEKTRONICKÝM ROZHRANÍM - ÚPRAVA</t>
  </si>
  <si>
    <t>1. Položka obsahuje:  
 – úpravu základního SW elektronického stavědla podle typu určeného položkou  
2. Položka neobsahuje:  
 X  
3. Způsob měření:  
Udává se počet kusů kompletní konstrukce nebo práce.</t>
  </si>
  <si>
    <t>27</t>
  </si>
  <si>
    <t>75B999</t>
  </si>
  <si>
    <t>SW PRO DOZ JEDNÉ STANICE - ÚPRAVA</t>
  </si>
  <si>
    <t>1. Položka obsahuje:  
 – úprava a instalace SW pro DOZ jedné stanice podle specifikace místa použití  
 – úprava a instalaci příslušného programového vybavení  
2. Položka neobsahuje:  
 X  
3. Způsob měření:  
Udává se počet kusů kompletní konstrukce nebo práce.</t>
  </si>
  <si>
    <t>28</t>
  </si>
  <si>
    <t>75B569</t>
  </si>
  <si>
    <t>ÚPRAVA RELÉOVÝCH, NAPÁJECÍCH NEBO KABELOVÝCH STOJANŮ NEBO SKŘÍNÍ</t>
  </si>
  <si>
    <t>1. Položka obsahuje:  
 – demontáž a montáž úprav reléových napájecích nebo kabelových stojanů, odpojení  
 – demontáž a montáž zařízení se všemi pomocnými a doplňujícími pracemi a součástmi a potřebným materiálem, případné použití mechanizmů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</si>
  <si>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29</t>
  </si>
  <si>
    <t>75L493</t>
  </si>
  <si>
    <t>ZPROVOZNĚNÍ A NASTAVENÍ KAMEROVÉHO SYSTÉMU</t>
  </si>
  <si>
    <t>1. Položka obsahuje:  
 – práce spojené se zkoušením, nastavením a uvedením do provozu specifikovaného celku/bloku/zařízení včetně potřebného drobného montážního materiálu  
 – veškeré potřebné mechanizmy (měřicí přístroje a měřící příslušenství), včetně obsluhy, náklady na mzdy a přibližné (průměrné) náklady na pořízení potřebných materiálů včetně všech ostatních vedlejších nákladů  
2. Položka neobsahuje:  
 X  
3. Způsob měření:  
 – Udává se komplet odlišných materiálů a činností, které tvoří funkční nedělitelný celek daný názvem položky.</t>
  </si>
  <si>
    <t>30</t>
  </si>
  <si>
    <t>914111</t>
  </si>
  <si>
    <t>DOPRAVNÍ ZNAČKY ZÁKLADNÍ VELIKOSTI OCELOVÉ NEREFLEXNÍ - DOD A MONTÁŽ</t>
  </si>
  <si>
    <t>položka zahrnuje:  
- dodávku a montáž značek v požadovaném provedení</t>
  </si>
  <si>
    <t>31</t>
  </si>
  <si>
    <t>75E1C7</t>
  </si>
  <si>
    <t>PROTOKOL UTZ</t>
  </si>
  <si>
    <t>1. Položka obsahuje:    
 – protokol autorizovanou osobou podle požadavku ČSN, včetně hodnocení    
2. Položka neobsahuje:    
 X    
3. Způsob měření:    
Udává se počet kusů kompletní konstrukce nebo práce.</t>
  </si>
  <si>
    <t>32</t>
  </si>
  <si>
    <t>REALIZAČNÍ DOKUMENTACE</t>
  </si>
  <si>
    <t>OTSKP_21</t>
  </si>
  <si>
    <t>1. Položka obsahuje:  
 – vyhotovení realizační dokumentace včetně  výrobní a montážní dokumentace  
 – zkoušení u zhotovitele  
2. Položka neobsahuje:  
 X  
3. Způsob měření:  
Udává se počet kusů kompletní konstrukce nebo práce.</t>
  </si>
  <si>
    <t>33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</si>
  <si>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</si>
  <si>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</si>
  <si>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</si>
  <si>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34</t>
  </si>
  <si>
    <t>747214</t>
  </si>
  <si>
    <t>CELKOVÁ PROHLÍDKA, ZKOUŠENÍ, MĚŘENÍ A VYHOTOVENÍ VÝCHOZÍ REVIZNÍ ZPRÁVY, PRO OBJEM IN - PŘÍPLATEK ZA KAŽDÝCH DALŠÍCH I ZAPOČATÝCH 500 TIS. KČ</t>
  </si>
  <si>
    <t>35</t>
  </si>
  <si>
    <t>75F2B9</t>
  </si>
  <si>
    <t>SW ADRESNÝ RBC - ÚPRAVA DLE POŽADAVKŮ PRO JEDEN VENKOVNÍ PRVEK</t>
  </si>
  <si>
    <t>1. Položka obsahuje:  
 – úprava adresného SW RBC  
 – dodávku zařízení včetně pomocného materiálu, dopravu do místa určení  
2. Položka neobsahuje:  
přezkoušení a regulaci dle počtu vlakových cest  
3. Způsob měření:  
Udává se počet kusů venkovních prvků vyvolávajících úpravu SW.</t>
  </si>
  <si>
    <t>36</t>
  </si>
  <si>
    <t>75F287</t>
  </si>
  <si>
    <t>PŘEZKOUŠENÍ A REGULACE TECHNOLOGIE RBC ZA 1 VC</t>
  </si>
  <si>
    <t>1. Položka obsahuje:  
 – přezkoušení SW na simulátoru a jízdou měřícím vozem  
2. Položka neobsahuje:  
 X  
3. Způsob měření:  
Udává se počet kusů vlakových cest přezkušovaných v dané RBC.</t>
  </si>
  <si>
    <t>PS 11-01-31.3</t>
  </si>
  <si>
    <t>Zabezpečení přejezdu P5193 v km 0,788</t>
  </si>
  <si>
    <t xml:space="preserve">  PS 11-01-31.3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</si>
  <si>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</si>
  <si>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</si>
  <si>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</si>
  <si>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</si>
  <si>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1. Položka obsahuje:    
 – kompletní montáž, návrh, rozměření, upevnění, začištění, sváření, vrtání, řezání, spojování a pod.     
 – veškerý spojovací a montážní materiál vč. upevňovacího materiálu    
 – sestavení a upevnění konstrukce na stanovišti    
 – pomocné mechanismy a povrchovou úpravu    
2. Položka neobsahuje:    
 X    
3. Způsob měření:  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</si>
  <si>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</si>
  <si>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</si>
  <si>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1. Položka obsahuje:    
– manipulace a uložení kabelu (do země, chráničky, kanálu, na rošty, na TV a pod.)     
2. Položka neobsahuje:      
– příchytky, spojky, koncovky, chráničky apod.     
3. Způsob měření: Měří se metr délkový.</t>
  </si>
  <si>
    <t>1. Položka obsahuje:    
 – kompletní ukončení specifikované kabelizace včetně potřebného drobného montážního materiálu    
 – veškeré potřebné mechanizmy, včetně obsluhy, náklady na mzdy a přibližné (průměrné) náklady na pořízení potřebných materiálů včetně všech ostatních vedlejších nákladů    
2. Položka neobsahuje:    
 X    
3. Způsob měření:    
Udává se počet kusů kompletní konstrukce nebo práce.</t>
  </si>
  <si>
    <t>1. Položka obsahuje:    
 – demontáž (pro další využití/do šrotu) specifikovaného bloku/zařízení včetně potřebného drobného pomocného materiálu    
 – veškeré potřebné mechanizmy, včetně obsluhy, náklady na mzdy a přibližné (průměrné) náklady na pořízení potřebných materiálů včetně všech ostatních vedlejších nákladů    
 – odvoz demontovaného bloku/zařízení a skladování, případně ekologické likvidace bloku/zařízení    
2. Položka neobsahuje:    
 X    
3. Způsob měření:    
Udává se počet kusů kompletní konstrukce nebo práce.</t>
  </si>
  <si>
    <t>1. Položka obsahuje:    
 – odstranění pláště kabelu, odstranění izolace z konců žil na svorkovnici, zhotovení vodní zábrany, zformování a konečná úprava kabelu    
 – kontrolní a závěrečné měření na kabelu pro rozvod signalizace, zapojení po měření, montáž příchytky a štítku    
2. Položka neobsahuje:    
 X    
3. Způsob měření:    
Udává se počet kusů kompletní konstrukce nebo práce.</t>
  </si>
  <si>
    <t>1. Položka obsahuje:    
 – zhotovení kabelového štítku, vyražení znaku kabelu, ovinutí štítku páskou PVC, připevnění objímky na kabel    
 – výrobu štítků, použití mechanizmu, dopravu k místnímu použití, mzdy    
2. Položka neobsahuje:    
 X    
3. Způsob měření:    
Udává se počet kusů kompletní konstrukce nebo práce.</t>
  </si>
  <si>
    <t>75D161</t>
  </si>
  <si>
    <t>RELÉOVÝ DOMEK (DO 9 M2) PREFABRIKOVANÝ, IZOLOVANÝ, S KLIMATIZACÍ A VNITŘNÍ KABELIZACÍ - DODÁVKA</t>
  </si>
  <si>
    <t>1. Položka obsahuje:    
 – dodávka reléového domku prefabrikovaného, izolovaného, s klimatizací a vnitřní kabelizací, doprava do staveništního skladu    
 – dodávku reléového domku prefabrikovaného, izolovaného, s klimatizací a vnitřní kabelizací včetně pomocného materiálu, dopravu do staveništního skladu    
2. Položka neobsahuje:    
 X    
3. Způsob měření:    
Udává se počet kusů kompletní konstrukce nebo práce.</t>
  </si>
  <si>
    <t>75D167</t>
  </si>
  <si>
    <t>RELÉOVÝ DOMEK (DO 9 M2) PREFABRIKOVANÝ - MONTÁŽ</t>
  </si>
  <si>
    <t>1. Položka obsahuje:  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  
 – montáž reléového domku prefabrikovaného, izolovaného, s klimatizací a vnitřní kabelizací, vnitřního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</si>
  <si>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75D168</t>
  </si>
  <si>
    <t>RELÉOVÝ DOMEK (DO 9 M2) PREFABRIKOVANÝ - DEMONTÁŽ</t>
  </si>
  <si>
    <t>1. Položka obsahuje:    
 – demontáž reléového domku prefabrikovaného, izolovaného, s klimatizací a vnitřní kabelizací včetně odpojení od kabelových rozvodů    
 – demontáž reléového domku prefabrikovaného, izolovaného, s klimatizací a vnitřní kabelizací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</si>
  <si>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75D117</t>
  </si>
  <si>
    <t>SKŘÍŇ LOGIKY RELÉOVÉHO PŘEJEZDOVÉHO ZABEZPEČOVACÍHO ZAŘÍZENÍ - MONTÁŽ</t>
  </si>
  <si>
    <t>1. Položka obsahuje:    
 – určení místa umístění, montáž skříně logiky reléového přejezdového zabezpečovacího zařízení včetně potřebných závislostních prvků, zatažení kabelů, kontroly izolačního stavu, případný nátěr, přezkoušení    
 – montáž skříně logiky reléového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</si>
  <si>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75D118</t>
  </si>
  <si>
    <t>SKŘÍŇ LOGIKY RELÉOVÉHO PŘEJEZDOVÉHO ZABEZPEČOVACÍHO ZAŘÍZENÍ - DEMONTÁŽ</t>
  </si>
  <si>
    <t>1. Položka obsahuje:    
 – demontáž skříně logiky reléového přejezdového zabezpečovacího zařízení včetně odpojení od kabelových rozvodů    
 – demontáž skříně logiky reléového přejezdového zabezpečovacího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</si>
  <si>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dodání kompletní baterie podle typu včetně potřebného pomocného materiálu a jeho dopravy na místo určení    
 – pořízení příslušné baterie včetně pomocného materiálu, na dopravu do místa určení    
2. Položka neobsahuje:    
 X    
3. Způsob měření:    
Udává se počet kusů kompletní konstrukce nebo práce.</t>
  </si>
  <si>
    <t>1. Položka obsahuje:    
 – montáž baterie na místo určení, její připojení, dobití na plnou kapacitu a přezkoušení    
 – montáž dodaného zařízení se všemi pomocnými a doplňujícími pracemi a součástmi, případné použití mechanizmů    
2. Položka neobsahuje:    
 X    
3. Způsob měření:    
Udává se počet kusů kompletní konstrukce nebo práce.</t>
  </si>
  <si>
    <t>1. Položka obsahuje:    
 – demontáž baterie, odpojení    
 – demontáž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</si>
  <si>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75D187</t>
  </si>
  <si>
    <t>NAPÁJECÍ SKŘÍŇ PŘEJEZDOVÉHO ZABEZPEČOVACÍHO ZAŘÍZENÍ - MONTÁŽ</t>
  </si>
  <si>
    <t>1. Položka obsahuje:    
 – určení místa umístění, montáž napájecí skříně přejezdového zabezpečovacího zařízení dle typu dané položkou    
 – montáž napájecí skříně přejezdového zabezpečovacího zařízení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</si>
  <si>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75D188</t>
  </si>
  <si>
    <t>NAPÁJECÍ SKŘÍŇ PŘEJEZDOVÉHO ZABEZPEČOVACÍHO ZAŘÍZENÍ - DEMONTÁŽ</t>
  </si>
  <si>
    <t>1. Položka obsahuje:    
 – demontáž napájecí skříně přejezdového zabezpečovacího zařízení včetně odpojení    
 – demontáž napájecí skříně přejezdového zabezpečovacího zařízení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</si>
  <si>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dodávka výstražníku se závorou 1 skříň podle jeho typu a potřebného pomocného materiálu a dopravy do staveništního skladu    
 – dodávku výstražníku se závorou 1 skříň včetně pomocného materiálu, dopravu do místa určení    
2. Položka neobsahuje:    
 X    
3. Způsob měření:    
Udává se počet kusů kompletní konstrukce nebo práce.</t>
  </si>
  <si>
    <t>1. Položka obsahuje:    
 – výkop jámy pro BETONOVÝ základ výstražníku    
 – usazení betonového základu, montáž výstražníku se závorou 1 skříň, zapojení kabelových forem (včetně měření a zapojení po měření)    
 – montáž výstražníku se závorou 1 skříň se všemi pomocnými a doplňujícími pracemi a součástmi, případné použití mechanizmů, včetně dopravy ze skladu k místu montáže    
2. Položka neobsahuje:    
 X    
3. Způsob měření:    
Udává se počet kusů kompletní konstrukce nebo práce.</t>
  </si>
  <si>
    <t>1. Položka obsahuje:    
 – demontáž betonového základu, zasypání jámy po základu, demontáž výstražníku bez závory 1 skříň včetně odpojení kabelových přívodů    
 – demontáž výstražníku bez závory 1 skříň se všemi pomocnými a doplňujícími pracemi a součástmi, případné použití mechanizmů, včetně dopravy z místa demontáže do skladu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</si>
  <si>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1. Položka obsahuje:    
 – při provádění prací na zařízení, které je v provozu, určují pracovníci správy dopravní cesty kdy a jak je možné potřebný zásah provést    
 – ztrátu času pracovníků prozozovatele, kteří tento čas využijí ve prospěch prováděné stavby    
2. Položka neobsahuje:    
 X    
3. Způsob měření:    
Udává se počet hodin provádění dozoru, revize nebo práce.</t>
  </si>
  <si>
    <t>1. Položka obsahuje:    
 – postavení vlakové cesty a kontrola návěstního znaku, přezkoušení změny návěstního znaku z povolujícího na zakazující a poruchy žárovek    
 – simulace jízdy vlaku    
 – přezkoušení nouzového vybavení    
 – přezkoušení vazeb na traťové zabezpečovací zařízení    
 – kompletní zkoušky    
2. Položka neobsahuje:    
 X    
3. Způsob měření:    
Udává se počet kusů kompletní konstrukce nebo práce.</t>
  </si>
  <si>
    <t>1. Položka obsahuje:    
 – zajištění a provedení čiností určenných položkou včetně dodávky potřebného pomocného materiálu a dopravy na místo určení    
 – provedení zkušebního provozu se všemi pomocnými a doplňujícími pracemi a součástmi, případné použití mechanizmů    
2. Položka neobsahuje:    
 X    
3. Způsob měření:    
Udává se počet hodin provádění dozoru, revize nebo práce.</t>
  </si>
  <si>
    <t>1. Položka obsahuje:      
 – regulování a aktivování automatického přejezdového zařízení      
 – příprava a provedení celkových zkoušek přejezdového zab.zařízení      
 – kompletní přezkoušení a regulaci      
2. Položka neobsahuje:      
 X      
3. Způsob měření:      
Udává se počet kusů kompletní konstrukce nebo práce.</t>
  </si>
  <si>
    <t>1. Položka obsahuje:    
 – úprava a instalace SW pracoviště dispečera DOZ podle specifikace místa použití    
 – úprava a instalaci příslušného programového vybavení    
2. Položka neobsahuje:    
 X    
3. Způsob měření:    
Udává se počet kusů kompletní konstrukce nebo práce.</t>
  </si>
  <si>
    <t>1. Položka obsahuje:    
 – úpravu základního SW elektronického stavědla podle typu určeného položkou    
2. Položka neobsahuje:    
 X    
3. Způsob měření:    
Udává se počet kusů kompletní konstrukce nebo práce.</t>
  </si>
  <si>
    <t>1. Položka obsahuje:    
 – úprava a instalace SW pro DOZ jedné stanice podle specifikace místa použití    
 – úprava a instalaci příslušného programového vybavení    
2. Položka neobsahuje:    
 X    
3. Způsob měření:    
Udává se počet kusů kompletní konstrukce nebo práce.</t>
  </si>
  <si>
    <t>1. Položka obsahuje:    
 – demontáž a montáž úprav reléových napájecích nebo kabelových stojanů, odpojení    
 – demontáž a montáž zařízení se všemi pomocnými a doplňujícími pracemi a součástmi a potřebným materiálem, případné použití mechanizmů    
 – naložení vybouraného materiálu na dopravní prostředek    
 – odvoz vybouraného materiálu do skladu nebo na likvidaci    
2. Položka neobsahuje:    
 – poplatek za likvidaci odpadů (nacení se dle SSD 0)    
3. Způsob měření:    
Udává se počet kusů kompletní konstrukce nebo práce.</t>
  </si>
  <si>
    <t>položka zahrnuje:    
- dodávku a montáž značek v požadovaném provedení</t>
  </si>
  <si>
    <t>37</t>
  </si>
  <si>
    <t>9111A1</t>
  </si>
  <si>
    <t>ZÁBRADLÍ SILNIČNÍ S VODOR MADLY - ÚPRAVA</t>
  </si>
  <si>
    <t>položka zahrnuje:    
 - úpravy zábradlí včetně předepsané povrchové úpravy     
- osazení sloupků zaberaněním nebo osazením do betonových bloků (včetně betonových bloků a nutných zemních prací)     
- případné bednění ( trubku) betonové patky v gabionové zdi</t>
  </si>
  <si>
    <t>38</t>
  </si>
  <si>
    <t>1. Položka obsahuje:      
 – protokol autorizovanou osobou podle požadavku ČSN, včetně hodnocení      
2. Položka neobsahuje:      
 X      
3. Způsob měření:      
Udává se počet kusů kompletní konstrukce nebo práce.</t>
  </si>
  <si>
    <t>39</t>
  </si>
  <si>
    <t>OTSKP_22</t>
  </si>
  <si>
    <t>1. Položka obsahuje:    
 – vyhotovení realizační dokumentace včetně  výrobní a montážní dokumentace    
 – zkoušení u zhotovitele    
2. Položka neobsahuje:    
 X    
3. Způsob měření:    
Udává se počet kusů kompletní konstrukce nebo práce.</t>
  </si>
  <si>
    <t>40</t>
  </si>
  <si>
    <t>1. Položka obsahuje:    
 – cenu za celkovou prohlídku zařízení PS/SO, vč. měření, komplexních zkoušek a revizi zařízení tohoto PS/SO autorizovaným revizním technikem na silnoproudá zařízení podle požadavku ČSN, včetně hodnocení a vyhotovení celkové revizní zprávy    
2. Položka neobsahuje:    
 X    
3. Způsob měření:    
Udává se počet kusů kompletní konstrukce nebo práce.</t>
  </si>
  <si>
    <t>41</t>
  </si>
  <si>
    <t>42</t>
  </si>
  <si>
    <t>1. Položka obsahuje:    
 – úprava adresného SW RBC    
 – dodávku zařízení včetně pomocného materiálu, dopravu do místa určení    
2. Položka neobsahuje:    
přezkoušení a regulaci dle počtu vlakových cest    
3. Způsob měření:    
Udává se počet kusů venkovních prvků vyvolávajících úpravu SW.</t>
  </si>
  <si>
    <t>43</t>
  </si>
  <si>
    <t>029111</t>
  </si>
  <si>
    <t>OSTATNÍ POŽADAVKY - GEODETICKÉ ZAMĚŘENÍ - DÉLKOVÉ</t>
  </si>
  <si>
    <t>HM</t>
  </si>
  <si>
    <t>zahrnuje veškeré náklady spojené s objednatelem požadovanými pracemi</t>
  </si>
  <si>
    <t>44</t>
  </si>
  <si>
    <t>015430</t>
  </si>
  <si>
    <t>POPLATKY ZA LIKVIDACI ODPADŮ NEKONTAMINOVANÝCH - 17 09 04 LAMINÁT Z DEMOLIC RELÉOVÝCH DOMKŮ</t>
  </si>
  <si>
    <t>T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</si>
  <si>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</si>
  <si>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PS 11-01-31.4</t>
  </si>
  <si>
    <t>Zabezpečení přejezdu P5194 v km 1,432</t>
  </si>
  <si>
    <t xml:space="preserve">  PS 11-01-31.4</t>
  </si>
  <si>
    <t>1. Položka obsahuje:    
 – dodání kabelů podle typu od výrobců včetně mimostaveništní dopravy    
2. Položka neobsahuje:    
 X    
3. Způsob měření:    
Měří se n-násobky páru vodičů na kilometr.</t>
  </si>
  <si>
    <t>75I911</t>
  </si>
  <si>
    <t>OPTOTRUBKA HDPE PRŮMĚRU DO 40 MM</t>
  </si>
  <si>
    <t>75I91X</t>
  </si>
  <si>
    <t>OPTOTRUBKA HDPE - MONTÁŽ</t>
  </si>
  <si>
    <t>75ID31</t>
  </si>
  <si>
    <t>PLASTOVÁ ZEMNÍ KOMORA TĚSNENÍ PRO HDPE TRUBKU DO 40 MM</t>
  </si>
  <si>
    <t>75ID3X</t>
  </si>
  <si>
    <t>PLASTOVÁ ZEMNÍ KOMORA TĚSNENÍ PRO HDPE TRUBKU DO 40 MM - MONTÁŽ</t>
  </si>
  <si>
    <t>75D111</t>
  </si>
  <si>
    <t>SKŘÍŇ LOGIKY RELÉOVÉHO PŘEJEZDOVÉHO ZABEZPEČOVACÍHO ZAŘÍZENÍ - DODÁVKA</t>
  </si>
  <si>
    <t>75D131</t>
  </si>
  <si>
    <t>BATERIOVÁ SKŘÍŇ - DODÁVKA</t>
  </si>
  <si>
    <t>75D137</t>
  </si>
  <si>
    <t>BATERIOVÁ SKŘÍŇ - MONTÁŽ</t>
  </si>
  <si>
    <t>BEZÚDRŽBOVÁ BATERIE 24 V/200 AH - DODÁVKA</t>
  </si>
  <si>
    <t>75D181</t>
  </si>
  <si>
    <t>NAPÁJECÍ SKŘÍŇ PŘEJEZDOVÉHO ZABEZPEČOVACÍHO ZAŘÍZENÍ - DODÁVKA</t>
  </si>
  <si>
    <t>1. Položka obsahuje:    
 – dodávka napájecí skříně přejezdového zabezpečovacího zařízení, potřebného pomocného materiálu a dopravy do staveništního skladu    
 – dodávku napájecí skříně přejezdového zabezpečovacího zařízení včetně pomocného materiálu, dopravu do staveništního skladu    
2. Položka neobsahuje:    
 X    
3. Způsob měření:    
Udává se počet kusů kompletní konstrukce nebo práce.</t>
  </si>
  <si>
    <t>45</t>
  </si>
  <si>
    <t>46</t>
  </si>
  <si>
    <t>915111</t>
  </si>
  <si>
    <t>VODOROVNÉ DOPRAVNÍ ZNAČENÍ BARVOU HLADKÉ</t>
  </si>
  <si>
    <t>M2</t>
  </si>
  <si>
    <t>47</t>
  </si>
  <si>
    <t>48</t>
  </si>
  <si>
    <t>49</t>
  </si>
  <si>
    <t>50</t>
  </si>
  <si>
    <t>51</t>
  </si>
  <si>
    <t>52</t>
  </si>
  <si>
    <t>53</t>
  </si>
  <si>
    <t>54</t>
  </si>
  <si>
    <t>015310</t>
  </si>
  <si>
    <t>POPLATKY ZA LIKVIDACI ODPADŮ NEKONTAMINOVANÝCH - 16 02 14 ELEKTROŠROT (VYŘAZENÁ EL. ZAŘÍZENÍ A PŘÍSTR. - AL, CU A VZ. KOVY)</t>
  </si>
  <si>
    <t>PROTLAČOVÁNÍ POTRUBÍ Z PLAST HMOT DN DO 200MM</t>
  </si>
  <si>
    <t>Položka zahrnuje:
- dodávku protlačovaného potrubí 
- veškeré pomocné práce (startovací zařízení, startovací a cílová jáma, opěrné a vodící bloky a pod.)
Položka nezahrnuje:
- x</t>
  </si>
  <si>
    <t>701004</t>
  </si>
  <si>
    <t>VYHLEDÁVACÍ MARKER ZEMNÍ</t>
  </si>
  <si>
    <t>2023_OTSKP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</si>
  <si>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</si>
  <si>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Zabezpečení přejezdu</t>
  </si>
  <si>
    <t>1. Položka obsahuje:  
– manipulace a uložení kabelu (do země, chráničky, kanálu, na rošty, na TV a pod.)   
2. Položka neobsahuje:    
– příchytky, spojky, koncovky, chráničky apod.   
3. Způsob měření: Měří se metr délkový.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</si>
  <si>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</si>
  <si>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</si>
  <si>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</si>
  <si>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</si>
  <si>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</si>
  <si>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1. Položka obsahuje: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Práce specifikovaného se měří délce kabelizace udané v metrech.</t>
  </si>
  <si>
    <t>75I961</t>
  </si>
  <si>
    <t>OPTOTRUBKA - HERMETIZACE ÚSEKU DO 2000 M</t>
  </si>
  <si>
    <t>ÚSEK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</si>
  <si>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X   
3. Způsob měření:   
Měřící práce se udávají počtem úseků.</t>
  </si>
  <si>
    <t>75I962</t>
  </si>
  <si>
    <t>OPTOTRUBKA - KALIBRACE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</si>
  <si>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
2. Položka neobsahuje:  X   
3. Způsob měření:   
Měřící práce se udávají počtem metrů.</t>
  </si>
  <si>
    <t>74IA51</t>
  </si>
  <si>
    <t>OPTOTRUBKOVÁ KONCOVKA PRŮMĚRU DO 40 MM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</si>
  <si>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
2. Položka neobsahuje:  X   
3. Způsob měření:   
Udává se počet kusů kompletní konstrukce a práce.</t>
  </si>
  <si>
    <t>75IA5X</t>
  </si>
  <si>
    <t>OPTOTRUBKOVÁ KONCOVKA - MONTÁŽ</t>
  </si>
  <si>
    <t>1. Položka obsahuje: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
2. Položka neobsahuje:  X   
3. Způsob měření:   
Udává se počet kusů kompletní konstrukce nebo práce.</t>
  </si>
  <si>
    <t>75IA61</t>
  </si>
  <si>
    <t>OPTOTRUBKOVÁ KONCOKA S VENTILKEM PRŮMĚRU DO 40 MM</t>
  </si>
  <si>
    <t>75IA6X</t>
  </si>
  <si>
    <t>OPTOTRUBKOVÁ KONCOKA S VENTILKEM - MONTÁŽ</t>
  </si>
  <si>
    <t>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</si>
  <si>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</si>
  <si>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</si>
  <si>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</si>
  <si>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reléového domku prefabrikovaného, izolovaného, s klimatizací a vnitřní kabelizací včetně odpojení od kabelových rozvodů  
 – demontáž reléového domku prefabrikovaného, izolovaného, s klimatizací a vnitřní kabelizací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</si>
  <si>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</si>
  <si>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</si>
  <si>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demontáž skříně logiky reléového přejezdového zabezpečovacího zařízení včetně odpojení od kabelových rozvodů  
 – demontáž skříně logiky reléového přejezdového zabezpečovacího zařízení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</si>
  <si>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</si>
  <si>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</si>
  <si>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</si>
  <si>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1. Položka obsahuje:  
 – určení místa umístění, montáž napájecí skříně přejezdového zabezpečovacího zařízení dle typu dané položkou  
 – montáž napájecí skříně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</si>
  <si>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položka zahrnuje:   
- dodání a pokládku nátěrového materiálu (měří se pouze natíraná plocha)   
- předznačení a reflexní úpravu</t>
  </si>
  <si>
    <t>55</t>
  </si>
  <si>
    <t>56</t>
  </si>
  <si>
    <t>57</t>
  </si>
  <si>
    <t>58</t>
  </si>
  <si>
    <t>59</t>
  </si>
  <si>
    <t>60</t>
  </si>
  <si>
    <t>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</si>
</sst>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1" formatCode="_-* #,##0_-;\-* #,##0_-;_-* &quot;-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sz val="10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8" fillId="0" borderId="0"/>
    <xf numFmtId="0" fontId="8" fillId="0" borderId="0"/>
  </cellStyleXfs>
  <cellXfs count="10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0" fillId="2" borderId="4" xfId="6" applyFont="1" applyFill="1" applyBorder="1"/>
    <xf numFmtId="0" fontId="0" fillId="2" borderId="5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0" fillId="2" borderId="6" xfId="6" applyFont="1" applyFill="1" applyBorder="1"/>
    <xf numFmtId="0" fontId="3" fillId="2" borderId="6" xfId="6" applyFont="1" applyFill="1" applyBorder="1" applyAlignment="1">
      <alignment horizontal="right"/>
    </xf>
    <xf numFmtId="0" fontId="3" fillId="2" borderId="6" xfId="6" applyFont="1" applyFill="1" applyBorder="1" applyAlignment="1">
      <alignment wrapText="1"/>
    </xf>
    <xf numFmtId="4" fontId="3" fillId="2" borderId="6" xfId="6" applyNumberFormat="1" applyFont="1" applyFill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0" xfId="6" applyFont="1" applyAlignment="1">
      <alignment vertical="top"/>
    </xf>
    <xf numFmtId="4" fontId="0" fillId="2" borderId="1" xfId="6" applyNumberFormat="1" applyFont="1" applyFill="1" applyBorder="1" applyAlignment="1">
      <alignment horizontal="center"/>
    </xf>
    <xf numFmtId="0" fontId="8" fillId="0" borderId="0" xfId="7"/>
    <xf numFmtId="0" fontId="0" fillId="2" borderId="0" xfId="8" applyFont="1" applyFill="1"/>
    <xf numFmtId="0" fontId="9" fillId="2" borderId="0" xfId="8" applyFont="1" applyFill="1" applyAlignment="1">
      <alignment horizontal="center" vertical="center"/>
    </xf>
    <xf numFmtId="0" fontId="0" fillId="2" borderId="2" xfId="8" applyFont="1" applyFill="1" applyBorder="1"/>
    <xf numFmtId="0" fontId="10" fillId="2" borderId="0" xfId="8" applyFont="1" applyFill="1"/>
    <xf numFmtId="0" fontId="10" fillId="2" borderId="0" xfId="8" applyFont="1" applyFill="1" applyAlignment="1">
      <alignment horizontal="left"/>
    </xf>
    <xf numFmtId="0" fontId="0" fillId="2" borderId="3" xfId="8" applyFont="1" applyFill="1" applyBorder="1"/>
    <xf numFmtId="0" fontId="0" fillId="2" borderId="1" xfId="8" applyFont="1" applyFill="1" applyBorder="1" applyAlignment="1">
      <alignment horizontal="center"/>
    </xf>
    <xf numFmtId="4" fontId="0" fillId="2" borderId="1" xfId="8" applyNumberFormat="1" applyFont="1" applyFill="1" applyBorder="1" applyAlignment="1">
      <alignment horizontal="center"/>
    </xf>
    <xf numFmtId="0" fontId="0" fillId="2" borderId="4" xfId="8" applyFont="1" applyFill="1" applyBorder="1"/>
    <xf numFmtId="0" fontId="0" fillId="2" borderId="5" xfId="8" applyFont="1" applyFill="1" applyBorder="1"/>
    <xf numFmtId="0" fontId="10" fillId="2" borderId="2" xfId="8" applyFont="1" applyFill="1" applyBorder="1"/>
    <xf numFmtId="0" fontId="10" fillId="2" borderId="2" xfId="8" applyFont="1" applyFill="1" applyBorder="1" applyAlignment="1">
      <alignment horizontal="left"/>
    </xf>
    <xf numFmtId="0" fontId="11" fillId="3" borderId="1" xfId="8" applyFont="1" applyFill="1" applyBorder="1" applyAlignment="1">
      <alignment horizontal="center" vertical="center" wrapText="1"/>
    </xf>
    <xf numFmtId="0" fontId="0" fillId="2" borderId="6" xfId="8" applyFont="1" applyFill="1" applyBorder="1"/>
    <xf numFmtId="0" fontId="12" fillId="2" borderId="6" xfId="8" applyFont="1" applyFill="1" applyBorder="1" applyAlignment="1">
      <alignment horizontal="right"/>
    </xf>
    <xf numFmtId="0" fontId="12" fillId="2" borderId="6" xfId="8" applyFont="1" applyFill="1" applyBorder="1" applyAlignment="1">
      <alignment wrapText="1"/>
    </xf>
    <xf numFmtId="4" fontId="12" fillId="2" borderId="6" xfId="8" applyNumberFormat="1" applyFont="1" applyFill="1" applyBorder="1" applyAlignment="1">
      <alignment horizontal="center"/>
    </xf>
    <xf numFmtId="0" fontId="0" fillId="0" borderId="1" xfId="8" applyFont="1" applyBorder="1"/>
    <xf numFmtId="0" fontId="0" fillId="0" borderId="5" xfId="8" applyFont="1" applyBorder="1" applyAlignment="1">
      <alignment vertical="top"/>
    </xf>
    <xf numFmtId="0" fontId="0" fillId="0" borderId="0" xfId="8" applyFont="1" applyAlignment="1">
      <alignment vertical="top"/>
    </xf>
    <xf numFmtId="0" fontId="13" fillId="0" borderId="1" xfId="8" applyFont="1" applyBorder="1" applyAlignment="1">
      <alignment horizontal="left" vertical="center" wrapText="1"/>
    </xf>
    <xf numFmtId="164" fontId="7" fillId="0" borderId="1" xfId="8" applyNumberFormat="1" applyFont="1" applyBorder="1" applyAlignment="1">
      <alignment horizontal="center"/>
    </xf>
    <xf numFmtId="0" fontId="12" fillId="2" borderId="2" xfId="8" applyFont="1" applyFill="1" applyBorder="1" applyAlignment="1">
      <alignment horizontal="right"/>
    </xf>
    <xf numFmtId="4" fontId="12" fillId="2" borderId="2" xfId="8" applyNumberFormat="1" applyFont="1" applyFill="1" applyBorder="1" applyAlignment="1">
      <alignment horizontal="center"/>
    </xf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  <xf numFmtId="0" fontId="4" fillId="3" borderId="1" xfId="6" applyFont="1" applyFill="1" applyBorder="1" applyAlignment="1">
      <alignment horizontal="center" vertical="center" wrapText="1"/>
    </xf>
    <xf numFmtId="0" fontId="11" fillId="3" borderId="1" xfId="8" applyFont="1" applyFill="1" applyBorder="1" applyAlignment="1">
      <alignment horizontal="center" vertical="center" wrapText="1"/>
    </xf>
    <xf numFmtId="0" fontId="10" fillId="2" borderId="0" xfId="8" applyFont="1" applyFill="1" applyAlignment="1">
      <alignment horizontal="right"/>
    </xf>
    <xf numFmtId="0" fontId="0" fillId="2" borderId="0" xfId="8" applyFont="1" applyFill="1"/>
    <xf numFmtId="0" fontId="10" fillId="2" borderId="2" xfId="8" applyFont="1" applyFill="1" applyBorder="1" applyAlignment="1">
      <alignment horizontal="right"/>
    </xf>
    <xf numFmtId="0" fontId="0" fillId="2" borderId="2" xfId="8" applyFont="1" applyFill="1" applyBorder="1"/>
    <xf numFmtId="0" fontId="8" fillId="0" borderId="1" xfId="8" applyFont="1" applyBorder="1" applyAlignment="1">
      <alignment horizontal="right"/>
    </xf>
    <xf numFmtId="0" fontId="8" fillId="0" borderId="1" xfId="8" applyFont="1" applyBorder="1"/>
    <xf numFmtId="0" fontId="8" fillId="0" borderId="1" xfId="8" applyFont="1" applyBorder="1" applyAlignment="1">
      <alignment wrapText="1"/>
    </xf>
    <xf numFmtId="0" fontId="8" fillId="0" borderId="1" xfId="8" applyFont="1" applyBorder="1" applyAlignment="1">
      <alignment horizontal="center"/>
    </xf>
    <xf numFmtId="164" fontId="8" fillId="0" borderId="1" xfId="8" applyNumberFormat="1" applyFont="1" applyBorder="1" applyAlignment="1">
      <alignment horizontal="center"/>
    </xf>
    <xf numFmtId="4" fontId="8" fillId="0" borderId="1" xfId="8" applyNumberFormat="1" applyFont="1" applyBorder="1" applyAlignment="1">
      <alignment horizontal="center"/>
    </xf>
    <xf numFmtId="0" fontId="8" fillId="0" borderId="0" xfId="7" applyFont="1"/>
    <xf numFmtId="0" fontId="8" fillId="0" borderId="1" xfId="8" applyFont="1" applyBorder="1" applyAlignment="1">
      <alignment horizontal="left" vertical="center" wrapText="1"/>
    </xf>
    <xf numFmtId="0" fontId="8" fillId="0" borderId="1" xfId="8" applyFont="1" applyFill="1" applyBorder="1" applyAlignment="1">
      <alignment horizontal="right"/>
    </xf>
    <xf numFmtId="0" fontId="8" fillId="0" borderId="1" xfId="8" applyFont="1" applyFill="1" applyBorder="1"/>
    <xf numFmtId="0" fontId="8" fillId="0" borderId="1" xfId="8" applyFont="1" applyFill="1" applyBorder="1" applyAlignment="1">
      <alignment wrapText="1"/>
    </xf>
    <xf numFmtId="0" fontId="8" fillId="0" borderId="1" xfId="8" applyFont="1" applyFill="1" applyBorder="1" applyAlignment="1">
      <alignment horizontal="center"/>
    </xf>
    <xf numFmtId="164" fontId="8" fillId="0" borderId="1" xfId="8" applyNumberFormat="1" applyFont="1" applyFill="1" applyBorder="1" applyAlignment="1">
      <alignment horizontal="center"/>
    </xf>
    <xf numFmtId="4" fontId="8" fillId="0" borderId="1" xfId="8" applyNumberFormat="1" applyFont="1" applyFill="1" applyBorder="1" applyAlignment="1">
      <alignment horizontal="center"/>
    </xf>
    <xf numFmtId="0" fontId="8" fillId="0" borderId="0" xfId="7" applyFont="1" applyFill="1"/>
    <xf numFmtId="0" fontId="8" fillId="0" borderId="1" xfId="8" applyFont="1" applyFill="1" applyBorder="1" applyAlignment="1">
      <alignment horizontal="left" vertical="center" wrapText="1"/>
    </xf>
    <xf numFmtId="0" fontId="13" fillId="0" borderId="1" xfId="8" applyFont="1" applyFill="1" applyBorder="1" applyAlignment="1">
      <alignment horizontal="left" vertical="center" wrapText="1"/>
    </xf>
    <xf numFmtId="0" fontId="8" fillId="2" borderId="2" xfId="8" applyFont="1" applyFill="1" applyBorder="1"/>
    <xf numFmtId="0" fontId="8" fillId="0" borderId="1" xfId="6" applyFont="1" applyBorder="1" applyAlignment="1">
      <alignment horizontal="right"/>
    </xf>
    <xf numFmtId="0" fontId="8" fillId="0" borderId="1" xfId="6" applyFont="1" applyBorder="1"/>
    <xf numFmtId="0" fontId="8" fillId="0" borderId="1" xfId="6" applyFont="1" applyBorder="1" applyAlignment="1">
      <alignment wrapText="1"/>
    </xf>
    <xf numFmtId="0" fontId="8" fillId="0" borderId="1" xfId="6" applyFont="1" applyBorder="1" applyAlignment="1">
      <alignment horizontal="center"/>
    </xf>
    <xf numFmtId="164" fontId="8" fillId="0" borderId="1" xfId="6" applyNumberFormat="1" applyFont="1" applyBorder="1" applyAlignment="1">
      <alignment horizontal="center"/>
    </xf>
    <xf numFmtId="4" fontId="8" fillId="0" borderId="1" xfId="6" applyNumberFormat="1" applyFont="1" applyBorder="1" applyAlignment="1">
      <alignment horizontal="center"/>
    </xf>
    <xf numFmtId="0" fontId="8" fillId="0" borderId="0" xfId="0" applyFont="1"/>
    <xf numFmtId="0" fontId="8" fillId="0" borderId="1" xfId="6" applyFont="1" applyBorder="1" applyAlignment="1">
      <alignment horizontal="left" vertical="center" wrapText="1"/>
    </xf>
    <xf numFmtId="0" fontId="13" fillId="0" borderId="1" xfId="6" applyFont="1" applyBorder="1" applyAlignment="1">
      <alignment horizontal="left" vertical="center" wrapText="1"/>
    </xf>
    <xf numFmtId="0" fontId="8" fillId="0" borderId="1" xfId="6" applyFont="1" applyFill="1" applyBorder="1" applyAlignment="1">
      <alignment horizontal="right"/>
    </xf>
    <xf numFmtId="0" fontId="8" fillId="0" borderId="1" xfId="6" applyFont="1" applyFill="1" applyBorder="1"/>
    <xf numFmtId="0" fontId="8" fillId="0" borderId="1" xfId="6" applyFont="1" applyFill="1" applyBorder="1" applyAlignment="1">
      <alignment wrapText="1"/>
    </xf>
    <xf numFmtId="0" fontId="8" fillId="0" borderId="1" xfId="6" applyFont="1" applyFill="1" applyBorder="1" applyAlignment="1">
      <alignment horizontal="center"/>
    </xf>
    <xf numFmtId="164" fontId="8" fillId="0" borderId="1" xfId="6" applyNumberFormat="1" applyFont="1" applyFill="1" applyBorder="1" applyAlignment="1">
      <alignment horizontal="center"/>
    </xf>
    <xf numFmtId="4" fontId="8" fillId="0" borderId="1" xfId="6" applyNumberFormat="1" applyFont="1" applyFill="1" applyBorder="1" applyAlignment="1">
      <alignment horizontal="center"/>
    </xf>
    <xf numFmtId="0" fontId="8" fillId="0" borderId="0" xfId="0" applyFont="1" applyFill="1"/>
    <xf numFmtId="0" fontId="8" fillId="0" borderId="1" xfId="6" applyFont="1" applyFill="1" applyBorder="1" applyAlignment="1">
      <alignment horizontal="left" vertical="center" wrapText="1"/>
    </xf>
    <xf numFmtId="0" fontId="13" fillId="0" borderId="1" xfId="6" applyFont="1" applyFill="1" applyBorder="1" applyAlignment="1">
      <alignment horizontal="left" vertical="center" wrapText="1"/>
    </xf>
    <xf numFmtId="0" fontId="8" fillId="2" borderId="2" xfId="6" applyFont="1" applyFill="1" applyBorder="1"/>
    <xf numFmtId="0" fontId="12" fillId="2" borderId="2" xfId="6" applyFont="1" applyFill="1" applyBorder="1" applyAlignment="1">
      <alignment horizontal="right"/>
    </xf>
    <xf numFmtId="0" fontId="12" fillId="2" borderId="6" xfId="6" applyFont="1" applyFill="1" applyBorder="1" applyAlignment="1">
      <alignment wrapText="1"/>
    </xf>
    <xf numFmtId="4" fontId="12" fillId="2" borderId="2" xfId="6" applyNumberFormat="1" applyFont="1" applyFill="1" applyBorder="1" applyAlignment="1">
      <alignment horizontal="center"/>
    </xf>
  </cellXfs>
  <cellStyles count="9">
    <cellStyle name="Comma" xfId="4"/>
    <cellStyle name="Comma [0]" xfId="5"/>
    <cellStyle name="Currency" xfId="2"/>
    <cellStyle name="Currency [0]" xfId="3"/>
    <cellStyle name="Normal" xfId="6"/>
    <cellStyle name="Normal 2" xfId="8"/>
    <cellStyle name="Normální" xfId="0" builtinId="0"/>
    <cellStyle name="Normální 2" xfId="7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workbookViewId="0">
      <selection activeCell="B23" sqref="B23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53"/>
      <c r="B1" s="1" t="s">
        <v>0</v>
      </c>
      <c r="C1" s="1"/>
      <c r="D1" s="1"/>
      <c r="E1" s="1"/>
    </row>
    <row r="2" spans="1:5" ht="12.75" customHeight="1" x14ac:dyDescent="0.2">
      <c r="A2" s="53"/>
      <c r="B2" s="54" t="s">
        <v>1</v>
      </c>
      <c r="C2" s="1"/>
      <c r="D2" s="1"/>
      <c r="E2" s="1"/>
    </row>
    <row r="3" spans="1:5" ht="20.100000000000001" customHeight="1" x14ac:dyDescent="0.2">
      <c r="A3" s="53"/>
      <c r="B3" s="53"/>
      <c r="C3" s="1"/>
      <c r="D3" s="1"/>
      <c r="E3" s="1"/>
    </row>
    <row r="4" spans="1:5" ht="20.100000000000001" customHeight="1" x14ac:dyDescent="0.3">
      <c r="A4" s="1"/>
      <c r="B4" s="55" t="s">
        <v>2</v>
      </c>
      <c r="C4" s="53"/>
      <c r="D4" s="53"/>
      <c r="E4" s="1"/>
    </row>
    <row r="5" spans="1:5" ht="12.75" customHeight="1" x14ac:dyDescent="0.2">
      <c r="A5" s="1"/>
      <c r="B5" s="53" t="s">
        <v>3</v>
      </c>
      <c r="C5" s="53"/>
      <c r="D5" s="53"/>
      <c r="E5" s="1"/>
    </row>
    <row r="6" spans="1:5" ht="12.75" customHeight="1" x14ac:dyDescent="0.2">
      <c r="A6" s="1"/>
      <c r="B6" s="3" t="s">
        <v>4</v>
      </c>
      <c r="C6" s="6" t="e">
        <f>0+C10</f>
        <v>#REF!</v>
      </c>
      <c r="D6" s="1"/>
      <c r="E6" s="1"/>
    </row>
    <row r="7" spans="1:5" ht="12.75" customHeight="1" x14ac:dyDescent="0.2">
      <c r="A7" s="1"/>
      <c r="B7" s="3" t="s">
        <v>5</v>
      </c>
      <c r="C7" s="6" t="e">
        <f>0+E10</f>
        <v>#REF!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6" t="s">
        <v>19</v>
      </c>
      <c r="B10" s="16" t="s">
        <v>15</v>
      </c>
      <c r="C10" s="17" t="e">
        <f>0+C11+C12+C13</f>
        <v>#REF!</v>
      </c>
      <c r="D10" s="17" t="e">
        <f>0+D11+D12+D13</f>
        <v>#REF!</v>
      </c>
      <c r="E10" s="17" t="e">
        <f>0+E11+E12+E13</f>
        <v>#REF!</v>
      </c>
    </row>
    <row r="11" spans="1:5" ht="12.75" customHeight="1" x14ac:dyDescent="0.2">
      <c r="A11" s="18" t="s">
        <v>48</v>
      </c>
      <c r="B11" s="18" t="s">
        <v>28</v>
      </c>
      <c r="C11" s="19" t="e">
        <f>'D.1.1.3_PS 11-01-31.2'!I3</f>
        <v>#REF!</v>
      </c>
      <c r="D11" s="19" t="e">
        <f>'D.1.1.3_PS 11-01-31.2'!O2</f>
        <v>#REF!</v>
      </c>
      <c r="E11" s="19" t="e">
        <f>C11+D11</f>
        <v>#REF!</v>
      </c>
    </row>
    <row r="12" spans="1:5" ht="12.75" customHeight="1" x14ac:dyDescent="0.2">
      <c r="A12" s="18" t="s">
        <v>186</v>
      </c>
      <c r="B12" s="18" t="s">
        <v>185</v>
      </c>
      <c r="C12" s="19" t="e">
        <f>'D.1.1.3_PS 11-01-31.3'!I3</f>
        <v>#REF!</v>
      </c>
      <c r="D12" s="19" t="e">
        <f>'D.1.1.3_PS 11-01-31.3'!O2</f>
        <v>#REF!</v>
      </c>
      <c r="E12" s="19" t="e">
        <f>C12+D12</f>
        <v>#REF!</v>
      </c>
    </row>
    <row r="13" spans="1:5" ht="12.75" customHeight="1" x14ac:dyDescent="0.2">
      <c r="A13" s="18" t="s">
        <v>261</v>
      </c>
      <c r="B13" s="18" t="s">
        <v>260</v>
      </c>
      <c r="C13" s="19" t="e">
        <f>#REF!</f>
        <v>#REF!</v>
      </c>
      <c r="D13" s="19" t="e">
        <f>#REF!</f>
        <v>#REF!</v>
      </c>
      <c r="E13" s="19" t="e">
        <f>C13+D13</f>
        <v>#REF!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46"/>
  <sheetViews>
    <sheetView topLeftCell="B1" workbookViewId="0">
      <pane ySplit="8" topLeftCell="A27" activePane="bottomLeft" state="frozen"/>
      <selection pane="bottomLeft" activeCell="E13" sqref="E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 t="e">
        <f>0+O9+O54</f>
        <v>#REF!</v>
      </c>
      <c r="P2" t="s">
        <v>25</v>
      </c>
    </row>
    <row r="3" spans="1:18" ht="15" customHeight="1" x14ac:dyDescent="0.25">
      <c r="A3" t="s">
        <v>12</v>
      </c>
      <c r="B3" s="11" t="s">
        <v>14</v>
      </c>
      <c r="C3" s="56" t="s">
        <v>15</v>
      </c>
      <c r="D3" s="53"/>
      <c r="E3" s="12" t="s">
        <v>16</v>
      </c>
      <c r="F3" s="1"/>
      <c r="G3" s="8"/>
      <c r="H3" s="7" t="s">
        <v>27</v>
      </c>
      <c r="I3" s="27" t="e">
        <f>0+I9+I54</f>
        <v>#REF!</v>
      </c>
      <c r="J3" s="9"/>
      <c r="O3" t="s">
        <v>22</v>
      </c>
      <c r="P3" t="s">
        <v>26</v>
      </c>
    </row>
    <row r="4" spans="1:18" ht="15" customHeight="1" x14ac:dyDescent="0.25">
      <c r="A4" t="s">
        <v>17</v>
      </c>
      <c r="B4" s="11" t="s">
        <v>18</v>
      </c>
      <c r="C4" s="56" t="s">
        <v>19</v>
      </c>
      <c r="D4" s="53"/>
      <c r="E4" s="12" t="s">
        <v>15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57" t="s">
        <v>27</v>
      </c>
      <c r="D5" s="58"/>
      <c r="E5" s="15" t="s">
        <v>28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59" t="s">
        <v>29</v>
      </c>
      <c r="B6" s="59" t="s">
        <v>31</v>
      </c>
      <c r="C6" s="59" t="s">
        <v>33</v>
      </c>
      <c r="D6" s="59" t="s">
        <v>34</v>
      </c>
      <c r="E6" s="59" t="s">
        <v>35</v>
      </c>
      <c r="F6" s="59" t="s">
        <v>37</v>
      </c>
      <c r="G6" s="59" t="s">
        <v>39</v>
      </c>
      <c r="H6" s="59" t="s">
        <v>41</v>
      </c>
      <c r="I6" s="59"/>
      <c r="J6" s="59" t="s">
        <v>46</v>
      </c>
    </row>
    <row r="7" spans="1:18" ht="12.75" customHeight="1" x14ac:dyDescent="0.2">
      <c r="A7" s="59"/>
      <c r="B7" s="59"/>
      <c r="C7" s="59"/>
      <c r="D7" s="59"/>
      <c r="E7" s="59"/>
      <c r="F7" s="59"/>
      <c r="G7" s="59"/>
      <c r="H7" s="13" t="s">
        <v>42</v>
      </c>
      <c r="I7" s="13" t="s">
        <v>44</v>
      </c>
      <c r="J7" s="59"/>
    </row>
    <row r="8" spans="1:18" ht="12.75" customHeight="1" x14ac:dyDescent="0.2">
      <c r="A8" s="13" t="s">
        <v>30</v>
      </c>
      <c r="B8" s="13" t="s">
        <v>32</v>
      </c>
      <c r="C8" s="13" t="s">
        <v>26</v>
      </c>
      <c r="D8" s="13" t="s">
        <v>25</v>
      </c>
      <c r="E8" s="13" t="s">
        <v>36</v>
      </c>
      <c r="F8" s="13" t="s">
        <v>38</v>
      </c>
      <c r="G8" s="13" t="s">
        <v>40</v>
      </c>
      <c r="H8" s="13" t="s">
        <v>43</v>
      </c>
      <c r="I8" s="13" t="s">
        <v>45</v>
      </c>
      <c r="J8" s="13" t="s">
        <v>47</v>
      </c>
    </row>
    <row r="9" spans="1:18" ht="12.75" customHeight="1" x14ac:dyDescent="0.2">
      <c r="A9" s="21" t="s">
        <v>49</v>
      </c>
      <c r="B9" s="21"/>
      <c r="C9" s="22" t="s">
        <v>32</v>
      </c>
      <c r="D9" s="21"/>
      <c r="E9" s="23" t="s">
        <v>50</v>
      </c>
      <c r="F9" s="21"/>
      <c r="G9" s="21"/>
      <c r="H9" s="21"/>
      <c r="I9" s="24" t="e">
        <f>0+Q9</f>
        <v>#REF!</v>
      </c>
      <c r="J9" s="21"/>
      <c r="O9" t="e">
        <f>0+R9</f>
        <v>#REF!</v>
      </c>
      <c r="Q9" t="e">
        <f>0+I10+I14+I18+I22+#REF!+I26+I30+I34+#REF!+#REF!+I38+I42+I46+I50</f>
        <v>#REF!</v>
      </c>
      <c r="R9" t="e">
        <f>0+O10+O14+O18+O22+#REF!+O26+O30+O34+#REF!+#REF!+O38+O42+O46+O50</f>
        <v>#REF!</v>
      </c>
    </row>
    <row r="10" spans="1:18" x14ac:dyDescent="0.2">
      <c r="A10" s="20" t="s">
        <v>51</v>
      </c>
      <c r="B10" s="83" t="s">
        <v>32</v>
      </c>
      <c r="C10" s="83" t="s">
        <v>52</v>
      </c>
      <c r="D10" s="84" t="s">
        <v>32</v>
      </c>
      <c r="E10" s="85" t="s">
        <v>53</v>
      </c>
      <c r="F10" s="86" t="s">
        <v>54</v>
      </c>
      <c r="G10" s="87">
        <v>5</v>
      </c>
      <c r="H10" s="88">
        <v>0</v>
      </c>
      <c r="I10" s="88">
        <f>ROUND(ROUND(H10,2)*ROUND(G10,3),2)</f>
        <v>0</v>
      </c>
      <c r="J10" s="86" t="s">
        <v>55</v>
      </c>
      <c r="O10">
        <f>(I10*21)/100</f>
        <v>0</v>
      </c>
      <c r="P10" t="s">
        <v>26</v>
      </c>
    </row>
    <row r="11" spans="1:18" x14ac:dyDescent="0.2">
      <c r="A11" s="25" t="s">
        <v>56</v>
      </c>
      <c r="B11" s="89"/>
      <c r="C11" s="89"/>
      <c r="D11" s="89"/>
      <c r="E11" s="90" t="s">
        <v>15</v>
      </c>
      <c r="F11" s="89"/>
      <c r="G11" s="89"/>
      <c r="H11" s="89"/>
      <c r="I11" s="89"/>
      <c r="J11" s="89"/>
    </row>
    <row r="12" spans="1:18" x14ac:dyDescent="0.2">
      <c r="A12" s="26" t="s">
        <v>57</v>
      </c>
      <c r="B12" s="89"/>
      <c r="C12" s="89"/>
      <c r="D12" s="89"/>
      <c r="E12" s="91" t="s">
        <v>15</v>
      </c>
      <c r="F12" s="89"/>
      <c r="G12" s="89"/>
      <c r="H12" s="89"/>
      <c r="I12" s="89"/>
      <c r="J12" s="89"/>
    </row>
    <row r="13" spans="1:18" ht="369.75" x14ac:dyDescent="0.2">
      <c r="A13" t="s">
        <v>58</v>
      </c>
      <c r="B13" s="89"/>
      <c r="C13" s="89"/>
      <c r="D13" s="89"/>
      <c r="E13" s="90" t="s">
        <v>59</v>
      </c>
      <c r="F13" s="89"/>
      <c r="G13" s="89"/>
      <c r="H13" s="89"/>
      <c r="I13" s="89"/>
      <c r="J13" s="89"/>
    </row>
    <row r="14" spans="1:18" x14ac:dyDescent="0.2">
      <c r="A14" s="20" t="s">
        <v>51</v>
      </c>
      <c r="B14" s="83" t="s">
        <v>26</v>
      </c>
      <c r="C14" s="83" t="s">
        <v>60</v>
      </c>
      <c r="D14" s="84" t="s">
        <v>32</v>
      </c>
      <c r="E14" s="85" t="s">
        <v>61</v>
      </c>
      <c r="F14" s="86" t="s">
        <v>54</v>
      </c>
      <c r="G14" s="87">
        <v>35</v>
      </c>
      <c r="H14" s="88">
        <v>0</v>
      </c>
      <c r="I14" s="88">
        <f>ROUND(ROUND(H14,2)*ROUND(G14,3),2)</f>
        <v>0</v>
      </c>
      <c r="J14" s="86" t="s">
        <v>55</v>
      </c>
      <c r="O14">
        <f>(I14*21)/100</f>
        <v>0</v>
      </c>
      <c r="P14" t="s">
        <v>26</v>
      </c>
    </row>
    <row r="15" spans="1:18" x14ac:dyDescent="0.2">
      <c r="A15" s="25" t="s">
        <v>56</v>
      </c>
      <c r="B15" s="89"/>
      <c r="C15" s="89"/>
      <c r="D15" s="89"/>
      <c r="E15" s="90" t="s">
        <v>15</v>
      </c>
      <c r="F15" s="89"/>
      <c r="G15" s="89"/>
      <c r="H15" s="89"/>
      <c r="I15" s="89"/>
      <c r="J15" s="89"/>
    </row>
    <row r="16" spans="1:18" x14ac:dyDescent="0.2">
      <c r="A16" s="26" t="s">
        <v>57</v>
      </c>
      <c r="B16" s="89"/>
      <c r="C16" s="89"/>
      <c r="D16" s="89"/>
      <c r="E16" s="91" t="s">
        <v>15</v>
      </c>
      <c r="F16" s="89"/>
      <c r="G16" s="89"/>
      <c r="H16" s="89"/>
      <c r="I16" s="89"/>
      <c r="J16" s="89"/>
    </row>
    <row r="17" spans="1:16" ht="229.5" x14ac:dyDescent="0.2">
      <c r="A17" t="s">
        <v>58</v>
      </c>
      <c r="B17" s="89"/>
      <c r="C17" s="89"/>
      <c r="D17" s="89"/>
      <c r="E17" s="90" t="s">
        <v>62</v>
      </c>
      <c r="F17" s="89"/>
      <c r="G17" s="89"/>
      <c r="H17" s="89"/>
      <c r="I17" s="89"/>
      <c r="J17" s="89"/>
    </row>
    <row r="18" spans="1:16" x14ac:dyDescent="0.2">
      <c r="A18" s="20" t="s">
        <v>51</v>
      </c>
      <c r="B18" s="83" t="s">
        <v>25</v>
      </c>
      <c r="C18" s="83" t="s">
        <v>63</v>
      </c>
      <c r="D18" s="84" t="s">
        <v>32</v>
      </c>
      <c r="E18" s="85" t="s">
        <v>64</v>
      </c>
      <c r="F18" s="86" t="s">
        <v>54</v>
      </c>
      <c r="G18" s="87">
        <v>20</v>
      </c>
      <c r="H18" s="88">
        <v>0</v>
      </c>
      <c r="I18" s="88">
        <f>ROUND(ROUND(H18,2)*ROUND(G18,3),2)</f>
        <v>0</v>
      </c>
      <c r="J18" s="86" t="s">
        <v>55</v>
      </c>
      <c r="O18">
        <f>(I18*21)/100</f>
        <v>0</v>
      </c>
      <c r="P18" t="s">
        <v>26</v>
      </c>
    </row>
    <row r="19" spans="1:16" x14ac:dyDescent="0.2">
      <c r="A19" s="25" t="s">
        <v>56</v>
      </c>
      <c r="B19" s="89"/>
      <c r="C19" s="89"/>
      <c r="D19" s="89"/>
      <c r="E19" s="90" t="s">
        <v>15</v>
      </c>
      <c r="F19" s="89"/>
      <c r="G19" s="89"/>
      <c r="H19" s="89"/>
      <c r="I19" s="89"/>
      <c r="J19" s="89"/>
    </row>
    <row r="20" spans="1:16" x14ac:dyDescent="0.2">
      <c r="A20" s="26" t="s">
        <v>57</v>
      </c>
      <c r="B20" s="89"/>
      <c r="C20" s="89"/>
      <c r="D20" s="89"/>
      <c r="E20" s="91" t="s">
        <v>15</v>
      </c>
      <c r="F20" s="89"/>
      <c r="G20" s="89"/>
      <c r="H20" s="89"/>
      <c r="I20" s="89"/>
      <c r="J20" s="89"/>
    </row>
    <row r="21" spans="1:16" ht="318.75" x14ac:dyDescent="0.2">
      <c r="A21" t="s">
        <v>58</v>
      </c>
      <c r="B21" s="89"/>
      <c r="C21" s="89"/>
      <c r="D21" s="89"/>
      <c r="E21" s="90" t="s">
        <v>65</v>
      </c>
      <c r="F21" s="89"/>
      <c r="G21" s="89"/>
      <c r="H21" s="89"/>
      <c r="I21" s="89"/>
      <c r="J21" s="89"/>
    </row>
    <row r="22" spans="1:16" x14ac:dyDescent="0.2">
      <c r="A22" s="20" t="s">
        <v>51</v>
      </c>
      <c r="B22" s="83" t="s">
        <v>36</v>
      </c>
      <c r="C22" s="83" t="s">
        <v>66</v>
      </c>
      <c r="D22" s="84" t="s">
        <v>32</v>
      </c>
      <c r="E22" s="85" t="s">
        <v>67</v>
      </c>
      <c r="F22" s="86" t="s">
        <v>54</v>
      </c>
      <c r="G22" s="87">
        <v>15</v>
      </c>
      <c r="H22" s="88">
        <v>0</v>
      </c>
      <c r="I22" s="88">
        <f>ROUND(ROUND(H22,2)*ROUND(G22,3),2)</f>
        <v>0</v>
      </c>
      <c r="J22" s="86" t="s">
        <v>55</v>
      </c>
      <c r="O22">
        <f>(I22*21)/100</f>
        <v>0</v>
      </c>
      <c r="P22" t="s">
        <v>26</v>
      </c>
    </row>
    <row r="23" spans="1:16" x14ac:dyDescent="0.2">
      <c r="A23" s="25" t="s">
        <v>56</v>
      </c>
      <c r="B23" s="89"/>
      <c r="C23" s="89"/>
      <c r="D23" s="89"/>
      <c r="E23" s="90" t="s">
        <v>15</v>
      </c>
      <c r="F23" s="89"/>
      <c r="G23" s="89"/>
      <c r="H23" s="89"/>
      <c r="I23" s="89"/>
      <c r="J23" s="89"/>
    </row>
    <row r="24" spans="1:16" x14ac:dyDescent="0.2">
      <c r="A24" s="26" t="s">
        <v>57</v>
      </c>
      <c r="B24" s="89"/>
      <c r="C24" s="89"/>
      <c r="D24" s="89"/>
      <c r="E24" s="91" t="s">
        <v>15</v>
      </c>
      <c r="F24" s="89"/>
      <c r="G24" s="89"/>
      <c r="H24" s="89"/>
      <c r="I24" s="89"/>
      <c r="J24" s="89"/>
    </row>
    <row r="25" spans="1:16" ht="318.75" x14ac:dyDescent="0.2">
      <c r="A25" t="s">
        <v>58</v>
      </c>
      <c r="B25" s="89"/>
      <c r="C25" s="89"/>
      <c r="D25" s="89"/>
      <c r="E25" s="90" t="s">
        <v>65</v>
      </c>
      <c r="F25" s="89"/>
      <c r="G25" s="89"/>
      <c r="H25" s="89"/>
      <c r="I25" s="89"/>
      <c r="J25" s="89"/>
    </row>
    <row r="26" spans="1:16" x14ac:dyDescent="0.2">
      <c r="A26" s="20" t="s">
        <v>51</v>
      </c>
      <c r="B26" s="92" t="s">
        <v>38</v>
      </c>
      <c r="C26" s="92">
        <v>14173</v>
      </c>
      <c r="D26" s="93" t="s">
        <v>32</v>
      </c>
      <c r="E26" s="94" t="s">
        <v>296</v>
      </c>
      <c r="F26" s="95" t="s">
        <v>68</v>
      </c>
      <c r="G26" s="96">
        <v>18</v>
      </c>
      <c r="H26" s="97">
        <v>0</v>
      </c>
      <c r="I26" s="97">
        <f>ROUND(ROUND(H26,2)*ROUND(G26,3),2)</f>
        <v>0</v>
      </c>
      <c r="J26" s="95" t="s">
        <v>55</v>
      </c>
      <c r="O26">
        <f>(I26*21)/100</f>
        <v>0</v>
      </c>
      <c r="P26" t="s">
        <v>26</v>
      </c>
    </row>
    <row r="27" spans="1:16" x14ac:dyDescent="0.2">
      <c r="A27" s="25" t="s">
        <v>56</v>
      </c>
      <c r="B27" s="98"/>
      <c r="C27" s="98"/>
      <c r="D27" s="98"/>
      <c r="E27" s="99" t="s">
        <v>15</v>
      </c>
      <c r="F27" s="98"/>
      <c r="G27" s="98"/>
      <c r="H27" s="98"/>
      <c r="I27" s="98"/>
      <c r="J27" s="98"/>
    </row>
    <row r="28" spans="1:16" x14ac:dyDescent="0.2">
      <c r="A28" s="26" t="s">
        <v>57</v>
      </c>
      <c r="B28" s="98"/>
      <c r="C28" s="98"/>
      <c r="D28" s="98"/>
      <c r="E28" s="100" t="s">
        <v>15</v>
      </c>
      <c r="F28" s="98"/>
      <c r="G28" s="98"/>
      <c r="H28" s="98"/>
      <c r="I28" s="98"/>
      <c r="J28" s="98"/>
    </row>
    <row r="29" spans="1:16" ht="76.5" x14ac:dyDescent="0.2">
      <c r="A29" t="s">
        <v>58</v>
      </c>
      <c r="B29" s="98"/>
      <c r="C29" s="98"/>
      <c r="D29" s="98"/>
      <c r="E29" s="99" t="s">
        <v>297</v>
      </c>
      <c r="F29" s="98"/>
      <c r="G29" s="98"/>
      <c r="H29" s="98"/>
      <c r="I29" s="98"/>
      <c r="J29" s="98"/>
    </row>
    <row r="30" spans="1:16" x14ac:dyDescent="0.2">
      <c r="A30" s="20" t="s">
        <v>51</v>
      </c>
      <c r="B30" s="83" t="s">
        <v>70</v>
      </c>
      <c r="C30" s="83" t="s">
        <v>71</v>
      </c>
      <c r="D30" s="84" t="s">
        <v>32</v>
      </c>
      <c r="E30" s="85" t="s">
        <v>72</v>
      </c>
      <c r="F30" s="86" t="s">
        <v>68</v>
      </c>
      <c r="G30" s="87">
        <v>36</v>
      </c>
      <c r="H30" s="88">
        <v>0</v>
      </c>
      <c r="I30" s="88">
        <f>ROUND(ROUND(H30,2)*ROUND(G30,3),2)</f>
        <v>0</v>
      </c>
      <c r="J30" s="86" t="s">
        <v>55</v>
      </c>
      <c r="O30">
        <f>(I30*21)/100</f>
        <v>0</v>
      </c>
      <c r="P30" t="s">
        <v>26</v>
      </c>
    </row>
    <row r="31" spans="1:16" x14ac:dyDescent="0.2">
      <c r="A31" s="25" t="s">
        <v>56</v>
      </c>
      <c r="B31" s="89"/>
      <c r="C31" s="89"/>
      <c r="D31" s="89"/>
      <c r="E31" s="90" t="s">
        <v>15</v>
      </c>
      <c r="F31" s="89"/>
      <c r="G31" s="89"/>
      <c r="H31" s="89"/>
      <c r="I31" s="89"/>
      <c r="J31" s="89"/>
    </row>
    <row r="32" spans="1:16" x14ac:dyDescent="0.2">
      <c r="A32" s="26" t="s">
        <v>57</v>
      </c>
      <c r="B32" s="89"/>
      <c r="C32" s="89"/>
      <c r="D32" s="89"/>
      <c r="E32" s="91" t="s">
        <v>15</v>
      </c>
      <c r="F32" s="89"/>
      <c r="G32" s="89"/>
      <c r="H32" s="89"/>
      <c r="I32" s="89"/>
      <c r="J32" s="89"/>
    </row>
    <row r="33" spans="1:16" ht="102" x14ac:dyDescent="0.2">
      <c r="A33" t="s">
        <v>58</v>
      </c>
      <c r="B33" s="89"/>
      <c r="C33" s="89"/>
      <c r="D33" s="89"/>
      <c r="E33" s="90" t="s">
        <v>73</v>
      </c>
      <c r="F33" s="89"/>
      <c r="G33" s="89"/>
      <c r="H33" s="89"/>
      <c r="I33" s="89"/>
      <c r="J33" s="89"/>
    </row>
    <row r="34" spans="1:16" x14ac:dyDescent="0.2">
      <c r="A34" s="20" t="s">
        <v>51</v>
      </c>
      <c r="B34" s="83" t="s">
        <v>74</v>
      </c>
      <c r="C34" s="83" t="s">
        <v>75</v>
      </c>
      <c r="D34" s="84" t="s">
        <v>32</v>
      </c>
      <c r="E34" s="85" t="s">
        <v>76</v>
      </c>
      <c r="F34" s="86" t="s">
        <v>68</v>
      </c>
      <c r="G34" s="87">
        <v>30</v>
      </c>
      <c r="H34" s="88">
        <v>0</v>
      </c>
      <c r="I34" s="88">
        <f>ROUND(ROUND(H34,2)*ROUND(G34,3),2)</f>
        <v>0</v>
      </c>
      <c r="J34" s="86" t="s">
        <v>55</v>
      </c>
      <c r="O34">
        <f>(I34*21)/100</f>
        <v>0</v>
      </c>
      <c r="P34" t="s">
        <v>26</v>
      </c>
    </row>
    <row r="35" spans="1:16" x14ac:dyDescent="0.2">
      <c r="A35" s="25" t="s">
        <v>56</v>
      </c>
      <c r="B35" s="89"/>
      <c r="C35" s="89"/>
      <c r="D35" s="89"/>
      <c r="E35" s="90" t="s">
        <v>15</v>
      </c>
      <c r="F35" s="89"/>
      <c r="G35" s="89"/>
      <c r="H35" s="89"/>
      <c r="I35" s="89"/>
      <c r="J35" s="89"/>
    </row>
    <row r="36" spans="1:16" x14ac:dyDescent="0.2">
      <c r="A36" s="26" t="s">
        <v>57</v>
      </c>
      <c r="B36" s="89"/>
      <c r="C36" s="89"/>
      <c r="D36" s="89"/>
      <c r="E36" s="91" t="s">
        <v>15</v>
      </c>
      <c r="F36" s="89"/>
      <c r="G36" s="89"/>
      <c r="H36" s="89"/>
      <c r="I36" s="89"/>
      <c r="J36" s="89"/>
    </row>
    <row r="37" spans="1:16" ht="140.25" x14ac:dyDescent="0.2">
      <c r="A37" t="s">
        <v>58</v>
      </c>
      <c r="B37" s="89"/>
      <c r="C37" s="89"/>
      <c r="D37" s="89"/>
      <c r="E37" s="90" t="s">
        <v>77</v>
      </c>
      <c r="F37" s="89"/>
      <c r="G37" s="89"/>
      <c r="H37" s="89"/>
      <c r="I37" s="89"/>
      <c r="J37" s="89"/>
    </row>
    <row r="38" spans="1:16" ht="25.5" x14ac:dyDescent="0.2">
      <c r="A38" s="20" t="s">
        <v>51</v>
      </c>
      <c r="B38" s="83" t="s">
        <v>43</v>
      </c>
      <c r="C38" s="83" t="s">
        <v>192</v>
      </c>
      <c r="D38" s="84" t="s">
        <v>32</v>
      </c>
      <c r="E38" s="85" t="s">
        <v>193</v>
      </c>
      <c r="F38" s="86" t="s">
        <v>68</v>
      </c>
      <c r="G38" s="87">
        <v>90</v>
      </c>
      <c r="H38" s="88">
        <v>0</v>
      </c>
      <c r="I38" s="88">
        <f>ROUND(ROUND(H38,2)*ROUND(G38,3),2)</f>
        <v>0</v>
      </c>
      <c r="J38" s="86" t="s">
        <v>55</v>
      </c>
      <c r="O38">
        <f>(I38*21)/100</f>
        <v>0</v>
      </c>
      <c r="P38" t="s">
        <v>26</v>
      </c>
    </row>
    <row r="39" spans="1:16" x14ac:dyDescent="0.2">
      <c r="A39" s="25" t="s">
        <v>56</v>
      </c>
      <c r="B39" s="89"/>
      <c r="C39" s="89"/>
      <c r="D39" s="89"/>
      <c r="E39" s="90" t="s">
        <v>15</v>
      </c>
      <c r="F39" s="89"/>
      <c r="G39" s="89"/>
      <c r="H39" s="89"/>
      <c r="I39" s="89"/>
      <c r="J39" s="89"/>
    </row>
    <row r="40" spans="1:16" x14ac:dyDescent="0.2">
      <c r="A40" s="26" t="s">
        <v>57</v>
      </c>
      <c r="B40" s="89"/>
      <c r="C40" s="89"/>
      <c r="D40" s="89"/>
      <c r="E40" s="91" t="s">
        <v>15</v>
      </c>
      <c r="F40" s="89"/>
      <c r="G40" s="89"/>
      <c r="H40" s="89"/>
      <c r="I40" s="89"/>
      <c r="J40" s="89"/>
    </row>
    <row r="41" spans="1:16" ht="76.5" x14ac:dyDescent="0.2">
      <c r="A41" t="s">
        <v>58</v>
      </c>
      <c r="B41" s="89"/>
      <c r="C41" s="89"/>
      <c r="D41" s="89"/>
      <c r="E41" s="90" t="s">
        <v>194</v>
      </c>
      <c r="F41" s="89"/>
      <c r="G41" s="89"/>
      <c r="H41" s="89"/>
      <c r="I41" s="89"/>
      <c r="J41" s="89"/>
    </row>
    <row r="42" spans="1:16" x14ac:dyDescent="0.2">
      <c r="A42" s="20" t="s">
        <v>51</v>
      </c>
      <c r="B42" s="83" t="s">
        <v>83</v>
      </c>
      <c r="C42" s="83" t="s">
        <v>84</v>
      </c>
      <c r="D42" s="84" t="s">
        <v>32</v>
      </c>
      <c r="E42" s="85" t="s">
        <v>85</v>
      </c>
      <c r="F42" s="86" t="s">
        <v>69</v>
      </c>
      <c r="G42" s="87">
        <v>4</v>
      </c>
      <c r="H42" s="88">
        <v>0</v>
      </c>
      <c r="I42" s="88">
        <f>ROUND(ROUND(H42,2)*ROUND(G42,3),2)</f>
        <v>0</v>
      </c>
      <c r="J42" s="86" t="s">
        <v>55</v>
      </c>
      <c r="O42">
        <f>(I42*21)/100</f>
        <v>0</v>
      </c>
      <c r="P42" t="s">
        <v>26</v>
      </c>
    </row>
    <row r="43" spans="1:16" x14ac:dyDescent="0.2">
      <c r="A43" s="25" t="s">
        <v>56</v>
      </c>
      <c r="B43" s="89"/>
      <c r="C43" s="89"/>
      <c r="D43" s="89"/>
      <c r="E43" s="90" t="s">
        <v>15</v>
      </c>
      <c r="F43" s="89"/>
      <c r="G43" s="89"/>
      <c r="H43" s="89"/>
      <c r="I43" s="89"/>
      <c r="J43" s="89"/>
    </row>
    <row r="44" spans="1:16" x14ac:dyDescent="0.2">
      <c r="A44" s="26" t="s">
        <v>57</v>
      </c>
      <c r="B44" s="89"/>
      <c r="C44" s="89"/>
      <c r="D44" s="89"/>
      <c r="E44" s="91" t="s">
        <v>15</v>
      </c>
      <c r="F44" s="89"/>
      <c r="G44" s="89"/>
      <c r="H44" s="89"/>
      <c r="I44" s="89"/>
      <c r="J44" s="89"/>
    </row>
    <row r="45" spans="1:16" ht="153" x14ac:dyDescent="0.2">
      <c r="A45" t="s">
        <v>58</v>
      </c>
      <c r="B45" s="89"/>
      <c r="C45" s="89"/>
      <c r="D45" s="89"/>
      <c r="E45" s="90" t="s">
        <v>86</v>
      </c>
      <c r="F45" s="89"/>
      <c r="G45" s="89"/>
      <c r="H45" s="89"/>
      <c r="I45" s="89"/>
      <c r="J45" s="89"/>
    </row>
    <row r="46" spans="1:16" ht="25.5" x14ac:dyDescent="0.2">
      <c r="A46" s="20" t="s">
        <v>51</v>
      </c>
      <c r="B46" s="83" t="s">
        <v>87</v>
      </c>
      <c r="C46" s="83" t="s">
        <v>88</v>
      </c>
      <c r="D46" s="84" t="s">
        <v>32</v>
      </c>
      <c r="E46" s="85" t="s">
        <v>89</v>
      </c>
      <c r="F46" s="86" t="s">
        <v>69</v>
      </c>
      <c r="G46" s="87">
        <v>4</v>
      </c>
      <c r="H46" s="88">
        <v>0</v>
      </c>
      <c r="I46" s="88">
        <f>ROUND(ROUND(H46,2)*ROUND(G46,3),2)</f>
        <v>0</v>
      </c>
      <c r="J46" s="86" t="s">
        <v>55</v>
      </c>
      <c r="O46">
        <f>(I46*21)/100</f>
        <v>0</v>
      </c>
      <c r="P46" t="s">
        <v>26</v>
      </c>
    </row>
    <row r="47" spans="1:16" x14ac:dyDescent="0.2">
      <c r="A47" s="25" t="s">
        <v>56</v>
      </c>
      <c r="B47" s="89"/>
      <c r="C47" s="89"/>
      <c r="D47" s="89"/>
      <c r="E47" s="90" t="s">
        <v>15</v>
      </c>
      <c r="F47" s="89"/>
      <c r="G47" s="89"/>
      <c r="H47" s="89"/>
      <c r="I47" s="89"/>
      <c r="J47" s="89"/>
    </row>
    <row r="48" spans="1:16" x14ac:dyDescent="0.2">
      <c r="A48" s="26" t="s">
        <v>57</v>
      </c>
      <c r="B48" s="89"/>
      <c r="C48" s="89"/>
      <c r="D48" s="89"/>
      <c r="E48" s="91" t="s">
        <v>15</v>
      </c>
      <c r="F48" s="89"/>
      <c r="G48" s="89"/>
      <c r="H48" s="89"/>
      <c r="I48" s="89"/>
      <c r="J48" s="89"/>
    </row>
    <row r="49" spans="1:18" ht="114.75" x14ac:dyDescent="0.2">
      <c r="A49" t="s">
        <v>58</v>
      </c>
      <c r="B49" s="89"/>
      <c r="C49" s="89"/>
      <c r="D49" s="89"/>
      <c r="E49" s="90" t="s">
        <v>90</v>
      </c>
      <c r="F49" s="89"/>
      <c r="G49" s="89"/>
      <c r="H49" s="89"/>
      <c r="I49" s="89"/>
      <c r="J49" s="89"/>
    </row>
    <row r="50" spans="1:18" x14ac:dyDescent="0.2">
      <c r="A50" s="20" t="s">
        <v>51</v>
      </c>
      <c r="B50" s="83" t="s">
        <v>91</v>
      </c>
      <c r="C50" s="83" t="s">
        <v>92</v>
      </c>
      <c r="D50" s="84" t="s">
        <v>32</v>
      </c>
      <c r="E50" s="85" t="s">
        <v>93</v>
      </c>
      <c r="F50" s="86" t="s">
        <v>69</v>
      </c>
      <c r="G50" s="87">
        <v>4</v>
      </c>
      <c r="H50" s="88">
        <v>0</v>
      </c>
      <c r="I50" s="88">
        <f>ROUND(ROUND(H50,2)*ROUND(G50,3),2)</f>
        <v>0</v>
      </c>
      <c r="J50" s="86" t="s">
        <v>55</v>
      </c>
      <c r="O50">
        <f>(I50*21)/100</f>
        <v>0</v>
      </c>
      <c r="P50" t="s">
        <v>26</v>
      </c>
    </row>
    <row r="51" spans="1:18" x14ac:dyDescent="0.2">
      <c r="A51" s="25" t="s">
        <v>56</v>
      </c>
      <c r="B51" s="89"/>
      <c r="C51" s="89"/>
      <c r="D51" s="89"/>
      <c r="E51" s="90" t="s">
        <v>15</v>
      </c>
      <c r="F51" s="89"/>
      <c r="G51" s="89"/>
      <c r="H51" s="89"/>
      <c r="I51" s="89"/>
      <c r="J51" s="89"/>
    </row>
    <row r="52" spans="1:18" x14ac:dyDescent="0.2">
      <c r="A52" s="26" t="s">
        <v>57</v>
      </c>
      <c r="B52" s="89"/>
      <c r="C52" s="89"/>
      <c r="D52" s="89"/>
      <c r="E52" s="91" t="s">
        <v>15</v>
      </c>
      <c r="F52" s="89"/>
      <c r="G52" s="89"/>
      <c r="H52" s="89"/>
      <c r="I52" s="89"/>
      <c r="J52" s="89"/>
    </row>
    <row r="53" spans="1:18" ht="102" x14ac:dyDescent="0.2">
      <c r="A53" t="s">
        <v>58</v>
      </c>
      <c r="B53" s="89"/>
      <c r="C53" s="89"/>
      <c r="D53" s="89"/>
      <c r="E53" s="90" t="s">
        <v>94</v>
      </c>
      <c r="F53" s="89"/>
      <c r="G53" s="89"/>
      <c r="H53" s="89"/>
      <c r="I53" s="89"/>
      <c r="J53" s="89"/>
    </row>
    <row r="54" spans="1:18" ht="12.75" customHeight="1" x14ac:dyDescent="0.2">
      <c r="A54" s="5" t="s">
        <v>49</v>
      </c>
      <c r="B54" s="101"/>
      <c r="C54" s="102" t="s">
        <v>26</v>
      </c>
      <c r="D54" s="101"/>
      <c r="E54" s="103" t="s">
        <v>95</v>
      </c>
      <c r="F54" s="101"/>
      <c r="G54" s="101"/>
      <c r="H54" s="101"/>
      <c r="I54" s="104">
        <f>0+Q54</f>
        <v>0</v>
      </c>
      <c r="J54" s="101"/>
      <c r="O54">
        <f>0+R54</f>
        <v>0</v>
      </c>
      <c r="Q54">
        <f>0+I55+I59+I63+I67+I71+I75+I79+I83+I87+I91+I95+I99+I103+I107+I111+I115+I119+I123+I127+I131+I135+I139</f>
        <v>0</v>
      </c>
      <c r="R54">
        <f>0+O55+O59+O63+O67+O71+O75+O79+O83+O87+O91+O95+O99+O103+O107+O111+O115+O119+O123+O127+O131+O135+O139</f>
        <v>0</v>
      </c>
    </row>
    <row r="55" spans="1:18" x14ac:dyDescent="0.2">
      <c r="A55" s="20" t="s">
        <v>51</v>
      </c>
      <c r="B55" s="83" t="s">
        <v>96</v>
      </c>
      <c r="C55" s="83" t="s">
        <v>97</v>
      </c>
      <c r="D55" s="84" t="s">
        <v>32</v>
      </c>
      <c r="E55" s="85" t="s">
        <v>98</v>
      </c>
      <c r="F55" s="86" t="s">
        <v>69</v>
      </c>
      <c r="G55" s="87">
        <v>1</v>
      </c>
      <c r="H55" s="88">
        <v>0</v>
      </c>
      <c r="I55" s="88">
        <f>ROUND(ROUND(H55,2)*ROUND(G55,3),2)</f>
        <v>0</v>
      </c>
      <c r="J55" s="86" t="s">
        <v>55</v>
      </c>
      <c r="O55">
        <f>(I55*21)/100</f>
        <v>0</v>
      </c>
      <c r="P55" t="s">
        <v>26</v>
      </c>
    </row>
    <row r="56" spans="1:18" x14ac:dyDescent="0.2">
      <c r="A56" s="25" t="s">
        <v>56</v>
      </c>
      <c r="B56" s="89"/>
      <c r="C56" s="89"/>
      <c r="D56" s="89"/>
      <c r="E56" s="90" t="s">
        <v>15</v>
      </c>
      <c r="F56" s="89"/>
      <c r="G56" s="89"/>
      <c r="H56" s="89"/>
      <c r="I56" s="89"/>
      <c r="J56" s="89"/>
    </row>
    <row r="57" spans="1:18" x14ac:dyDescent="0.2">
      <c r="A57" s="26" t="s">
        <v>57</v>
      </c>
      <c r="B57" s="89"/>
      <c r="C57" s="89"/>
      <c r="D57" s="89"/>
      <c r="E57" s="91" t="s">
        <v>15</v>
      </c>
      <c r="F57" s="89"/>
      <c r="G57" s="89"/>
      <c r="H57" s="89"/>
      <c r="I57" s="89"/>
      <c r="J57" s="89"/>
    </row>
    <row r="58" spans="1:18" ht="114.75" x14ac:dyDescent="0.2">
      <c r="A58" t="s">
        <v>58</v>
      </c>
      <c r="B58" s="89"/>
      <c r="C58" s="89"/>
      <c r="D58" s="89"/>
      <c r="E58" s="90" t="s">
        <v>99</v>
      </c>
      <c r="F58" s="89"/>
      <c r="G58" s="89"/>
      <c r="H58" s="89"/>
      <c r="I58" s="89"/>
      <c r="J58" s="89"/>
    </row>
    <row r="59" spans="1:18" x14ac:dyDescent="0.2">
      <c r="A59" s="20" t="s">
        <v>51</v>
      </c>
      <c r="B59" s="83" t="s">
        <v>100</v>
      </c>
      <c r="C59" s="83" t="s">
        <v>101</v>
      </c>
      <c r="D59" s="84" t="s">
        <v>32</v>
      </c>
      <c r="E59" s="85" t="s">
        <v>102</v>
      </c>
      <c r="F59" s="86" t="s">
        <v>69</v>
      </c>
      <c r="G59" s="87">
        <v>1</v>
      </c>
      <c r="H59" s="88">
        <v>0</v>
      </c>
      <c r="I59" s="88">
        <f>ROUND(ROUND(H59,2)*ROUND(G59,3),2)</f>
        <v>0</v>
      </c>
      <c r="J59" s="86" t="s">
        <v>55</v>
      </c>
      <c r="O59">
        <f>(I59*21)/100</f>
        <v>0</v>
      </c>
      <c r="P59" t="s">
        <v>26</v>
      </c>
    </row>
    <row r="60" spans="1:18" x14ac:dyDescent="0.2">
      <c r="A60" s="25" t="s">
        <v>56</v>
      </c>
      <c r="B60" s="89"/>
      <c r="C60" s="89"/>
      <c r="D60" s="89"/>
      <c r="E60" s="90" t="s">
        <v>15</v>
      </c>
      <c r="F60" s="89"/>
      <c r="G60" s="89"/>
      <c r="H60" s="89"/>
      <c r="I60" s="89"/>
      <c r="J60" s="89"/>
    </row>
    <row r="61" spans="1:18" x14ac:dyDescent="0.2">
      <c r="A61" s="26" t="s">
        <v>57</v>
      </c>
      <c r="B61" s="89"/>
      <c r="C61" s="89"/>
      <c r="D61" s="89"/>
      <c r="E61" s="91" t="s">
        <v>15</v>
      </c>
      <c r="F61" s="89"/>
      <c r="G61" s="89"/>
      <c r="H61" s="89"/>
      <c r="I61" s="89"/>
      <c r="J61" s="89"/>
    </row>
    <row r="62" spans="1:18" ht="114.75" x14ac:dyDescent="0.2">
      <c r="A62" t="s">
        <v>58</v>
      </c>
      <c r="B62" s="89"/>
      <c r="C62" s="89"/>
      <c r="D62" s="89"/>
      <c r="E62" s="90" t="s">
        <v>103</v>
      </c>
      <c r="F62" s="89"/>
      <c r="G62" s="89"/>
      <c r="H62" s="89"/>
      <c r="I62" s="89"/>
      <c r="J62" s="89"/>
    </row>
    <row r="63" spans="1:18" x14ac:dyDescent="0.2">
      <c r="A63" s="20" t="s">
        <v>51</v>
      </c>
      <c r="B63" s="83" t="s">
        <v>104</v>
      </c>
      <c r="C63" s="83" t="s">
        <v>105</v>
      </c>
      <c r="D63" s="84" t="s">
        <v>32</v>
      </c>
      <c r="E63" s="85" t="s">
        <v>106</v>
      </c>
      <c r="F63" s="86" t="s">
        <v>69</v>
      </c>
      <c r="G63" s="87">
        <v>1</v>
      </c>
      <c r="H63" s="88">
        <v>0</v>
      </c>
      <c r="I63" s="88">
        <f>ROUND(ROUND(H63,2)*ROUND(G63,3),2)</f>
        <v>0</v>
      </c>
      <c r="J63" s="86" t="s">
        <v>55</v>
      </c>
      <c r="O63">
        <f>(I63*21)/100</f>
        <v>0</v>
      </c>
      <c r="P63" t="s">
        <v>26</v>
      </c>
    </row>
    <row r="64" spans="1:18" x14ac:dyDescent="0.2">
      <c r="A64" s="25" t="s">
        <v>56</v>
      </c>
      <c r="B64" s="89"/>
      <c r="C64" s="89"/>
      <c r="D64" s="89"/>
      <c r="E64" s="90" t="s">
        <v>15</v>
      </c>
      <c r="F64" s="89"/>
      <c r="G64" s="89"/>
      <c r="H64" s="89"/>
      <c r="I64" s="89"/>
      <c r="J64" s="89"/>
    </row>
    <row r="65" spans="1:16" x14ac:dyDescent="0.2">
      <c r="A65" s="26" t="s">
        <v>57</v>
      </c>
      <c r="B65" s="89"/>
      <c r="C65" s="89"/>
      <c r="D65" s="89"/>
      <c r="E65" s="91" t="s">
        <v>15</v>
      </c>
      <c r="F65" s="89"/>
      <c r="G65" s="89"/>
      <c r="H65" s="89"/>
      <c r="I65" s="89"/>
      <c r="J65" s="89"/>
    </row>
    <row r="66" spans="1:16" ht="127.5" x14ac:dyDescent="0.2">
      <c r="A66" t="s">
        <v>58</v>
      </c>
      <c r="B66" s="89"/>
      <c r="C66" s="89"/>
      <c r="D66" s="89"/>
      <c r="E66" s="90" t="s">
        <v>107</v>
      </c>
      <c r="F66" s="89"/>
      <c r="G66" s="89"/>
      <c r="H66" s="89"/>
      <c r="I66" s="89"/>
      <c r="J66" s="89"/>
    </row>
    <row r="67" spans="1:16" x14ac:dyDescent="0.2">
      <c r="A67" s="20" t="s">
        <v>51</v>
      </c>
      <c r="B67" s="83" t="s">
        <v>108</v>
      </c>
      <c r="C67" s="83" t="s">
        <v>109</v>
      </c>
      <c r="D67" s="84" t="s">
        <v>32</v>
      </c>
      <c r="E67" s="85" t="s">
        <v>110</v>
      </c>
      <c r="F67" s="86" t="s">
        <v>69</v>
      </c>
      <c r="G67" s="87">
        <v>2</v>
      </c>
      <c r="H67" s="88">
        <v>0</v>
      </c>
      <c r="I67" s="88">
        <f>ROUND(ROUND(H67,2)*ROUND(G67,3),2)</f>
        <v>0</v>
      </c>
      <c r="J67" s="86" t="s">
        <v>55</v>
      </c>
      <c r="O67">
        <f>(I67*21)/100</f>
        <v>0</v>
      </c>
      <c r="P67" t="s">
        <v>26</v>
      </c>
    </row>
    <row r="68" spans="1:16" x14ac:dyDescent="0.2">
      <c r="A68" s="25" t="s">
        <v>56</v>
      </c>
      <c r="B68" s="89"/>
      <c r="C68" s="89"/>
      <c r="D68" s="89"/>
      <c r="E68" s="90" t="s">
        <v>15</v>
      </c>
      <c r="F68" s="89"/>
      <c r="G68" s="89"/>
      <c r="H68" s="89"/>
      <c r="I68" s="89"/>
      <c r="J68" s="89"/>
    </row>
    <row r="69" spans="1:16" x14ac:dyDescent="0.2">
      <c r="A69" s="26" t="s">
        <v>57</v>
      </c>
      <c r="B69" s="89"/>
      <c r="C69" s="89"/>
      <c r="D69" s="89"/>
      <c r="E69" s="91" t="s">
        <v>15</v>
      </c>
      <c r="F69" s="89"/>
      <c r="G69" s="89"/>
      <c r="H69" s="89"/>
      <c r="I69" s="89"/>
      <c r="J69" s="89"/>
    </row>
    <row r="70" spans="1:16" ht="114.75" x14ac:dyDescent="0.2">
      <c r="A70" t="s">
        <v>58</v>
      </c>
      <c r="B70" s="89"/>
      <c r="C70" s="89"/>
      <c r="D70" s="89"/>
      <c r="E70" s="90" t="s">
        <v>111</v>
      </c>
      <c r="F70" s="89"/>
      <c r="G70" s="89"/>
      <c r="H70" s="89"/>
      <c r="I70" s="89"/>
      <c r="J70" s="89"/>
    </row>
    <row r="71" spans="1:16" x14ac:dyDescent="0.2">
      <c r="A71" s="20" t="s">
        <v>51</v>
      </c>
      <c r="B71" s="83" t="s">
        <v>112</v>
      </c>
      <c r="C71" s="83" t="s">
        <v>113</v>
      </c>
      <c r="D71" s="84" t="s">
        <v>32</v>
      </c>
      <c r="E71" s="85" t="s">
        <v>114</v>
      </c>
      <c r="F71" s="86" t="s">
        <v>69</v>
      </c>
      <c r="G71" s="87">
        <v>2</v>
      </c>
      <c r="H71" s="88">
        <v>0</v>
      </c>
      <c r="I71" s="88">
        <f>ROUND(ROUND(H71,2)*ROUND(G71,3),2)</f>
        <v>0</v>
      </c>
      <c r="J71" s="86" t="s">
        <v>55</v>
      </c>
      <c r="O71">
        <f>(I71*21)/100</f>
        <v>0</v>
      </c>
      <c r="P71" t="s">
        <v>26</v>
      </c>
    </row>
    <row r="72" spans="1:16" x14ac:dyDescent="0.2">
      <c r="A72" s="25" t="s">
        <v>56</v>
      </c>
      <c r="B72" s="89"/>
      <c r="C72" s="89"/>
      <c r="D72" s="89"/>
      <c r="E72" s="90" t="s">
        <v>15</v>
      </c>
      <c r="F72" s="89"/>
      <c r="G72" s="89"/>
      <c r="H72" s="89"/>
      <c r="I72" s="89"/>
      <c r="J72" s="89"/>
    </row>
    <row r="73" spans="1:16" x14ac:dyDescent="0.2">
      <c r="A73" s="26" t="s">
        <v>57</v>
      </c>
      <c r="B73" s="89"/>
      <c r="C73" s="89"/>
      <c r="D73" s="89"/>
      <c r="E73" s="91" t="s">
        <v>15</v>
      </c>
      <c r="F73" s="89"/>
      <c r="G73" s="89"/>
      <c r="H73" s="89"/>
      <c r="I73" s="89"/>
      <c r="J73" s="89"/>
    </row>
    <row r="74" spans="1:16" ht="140.25" x14ac:dyDescent="0.2">
      <c r="A74" t="s">
        <v>58</v>
      </c>
      <c r="B74" s="89"/>
      <c r="C74" s="89"/>
      <c r="D74" s="89"/>
      <c r="E74" s="90" t="s">
        <v>115</v>
      </c>
      <c r="F74" s="89"/>
      <c r="G74" s="89"/>
      <c r="H74" s="89"/>
      <c r="I74" s="89"/>
      <c r="J74" s="89"/>
    </row>
    <row r="75" spans="1:16" x14ac:dyDescent="0.2">
      <c r="A75" s="20" t="s">
        <v>51</v>
      </c>
      <c r="B75" s="83" t="s">
        <v>116</v>
      </c>
      <c r="C75" s="83" t="s">
        <v>117</v>
      </c>
      <c r="D75" s="84" t="s">
        <v>32</v>
      </c>
      <c r="E75" s="85" t="s">
        <v>118</v>
      </c>
      <c r="F75" s="86" t="s">
        <v>69</v>
      </c>
      <c r="G75" s="87">
        <v>2</v>
      </c>
      <c r="H75" s="88">
        <v>0</v>
      </c>
      <c r="I75" s="88">
        <f>ROUND(ROUND(H75,2)*ROUND(G75,3),2)</f>
        <v>0</v>
      </c>
      <c r="J75" s="86" t="s">
        <v>55</v>
      </c>
      <c r="O75">
        <f>(I75*21)/100</f>
        <v>0</v>
      </c>
      <c r="P75" t="s">
        <v>26</v>
      </c>
    </row>
    <row r="76" spans="1:16" x14ac:dyDescent="0.2">
      <c r="A76" s="25" t="s">
        <v>56</v>
      </c>
      <c r="B76" s="89"/>
      <c r="C76" s="89"/>
      <c r="D76" s="89"/>
      <c r="E76" s="90" t="s">
        <v>15</v>
      </c>
      <c r="F76" s="89"/>
      <c r="G76" s="89"/>
      <c r="H76" s="89"/>
      <c r="I76" s="89"/>
      <c r="J76" s="89"/>
    </row>
    <row r="77" spans="1:16" x14ac:dyDescent="0.2">
      <c r="A77" s="26" t="s">
        <v>57</v>
      </c>
      <c r="B77" s="89"/>
      <c r="C77" s="89"/>
      <c r="D77" s="89"/>
      <c r="E77" s="91" t="s">
        <v>15</v>
      </c>
      <c r="F77" s="89"/>
      <c r="G77" s="89"/>
      <c r="H77" s="89"/>
      <c r="I77" s="89"/>
      <c r="J77" s="89"/>
    </row>
    <row r="78" spans="1:16" ht="153" x14ac:dyDescent="0.2">
      <c r="A78" t="s">
        <v>58</v>
      </c>
      <c r="B78" s="89"/>
      <c r="C78" s="89"/>
      <c r="D78" s="89"/>
      <c r="E78" s="90" t="s">
        <v>119</v>
      </c>
      <c r="F78" s="89"/>
      <c r="G78" s="89"/>
      <c r="H78" s="89"/>
      <c r="I78" s="89"/>
      <c r="J78" s="89"/>
    </row>
    <row r="79" spans="1:16" x14ac:dyDescent="0.2">
      <c r="A79" s="20" t="s">
        <v>51</v>
      </c>
      <c r="B79" s="83" t="s">
        <v>120</v>
      </c>
      <c r="C79" s="83" t="s">
        <v>121</v>
      </c>
      <c r="D79" s="84" t="s">
        <v>32</v>
      </c>
      <c r="E79" s="85" t="s">
        <v>122</v>
      </c>
      <c r="F79" s="86" t="s">
        <v>123</v>
      </c>
      <c r="G79" s="87">
        <v>80</v>
      </c>
      <c r="H79" s="88">
        <v>0</v>
      </c>
      <c r="I79" s="88">
        <f>ROUND(ROUND(H79,2)*ROUND(G79,3),2)</f>
        <v>0</v>
      </c>
      <c r="J79" s="86" t="s">
        <v>55</v>
      </c>
      <c r="O79">
        <f>(I79*21)/100</f>
        <v>0</v>
      </c>
      <c r="P79" t="s">
        <v>26</v>
      </c>
    </row>
    <row r="80" spans="1:16" x14ac:dyDescent="0.2">
      <c r="A80" s="25" t="s">
        <v>56</v>
      </c>
      <c r="B80" s="89"/>
      <c r="C80" s="89"/>
      <c r="D80" s="89"/>
      <c r="E80" s="90" t="s">
        <v>15</v>
      </c>
      <c r="F80" s="89"/>
      <c r="G80" s="89"/>
      <c r="H80" s="89"/>
      <c r="I80" s="89"/>
      <c r="J80" s="89"/>
    </row>
    <row r="81" spans="1:16" x14ac:dyDescent="0.2">
      <c r="A81" s="26" t="s">
        <v>57</v>
      </c>
      <c r="B81" s="89"/>
      <c r="C81" s="89"/>
      <c r="D81" s="89"/>
      <c r="E81" s="91" t="s">
        <v>15</v>
      </c>
      <c r="F81" s="89"/>
      <c r="G81" s="89"/>
      <c r="H81" s="89"/>
      <c r="I81" s="89"/>
      <c r="J81" s="89"/>
    </row>
    <row r="82" spans="1:16" ht="114.75" x14ac:dyDescent="0.2">
      <c r="A82" t="s">
        <v>58</v>
      </c>
      <c r="B82" s="89"/>
      <c r="C82" s="89"/>
      <c r="D82" s="89"/>
      <c r="E82" s="90" t="s">
        <v>124</v>
      </c>
      <c r="F82" s="89"/>
      <c r="G82" s="89"/>
      <c r="H82" s="89"/>
      <c r="I82" s="89"/>
      <c r="J82" s="89"/>
    </row>
    <row r="83" spans="1:16" x14ac:dyDescent="0.2">
      <c r="A83" s="20" t="s">
        <v>51</v>
      </c>
      <c r="B83" s="83" t="s">
        <v>125</v>
      </c>
      <c r="C83" s="83" t="s">
        <v>126</v>
      </c>
      <c r="D83" s="84" t="s">
        <v>32</v>
      </c>
      <c r="E83" s="85" t="s">
        <v>127</v>
      </c>
      <c r="F83" s="86" t="s">
        <v>69</v>
      </c>
      <c r="G83" s="87">
        <v>28</v>
      </c>
      <c r="H83" s="88">
        <v>0</v>
      </c>
      <c r="I83" s="88">
        <f>ROUND(ROUND(H83,2)*ROUND(G83,3),2)</f>
        <v>0</v>
      </c>
      <c r="J83" s="86" t="s">
        <v>55</v>
      </c>
      <c r="O83">
        <f>(I83*21)/100</f>
        <v>0</v>
      </c>
      <c r="P83" t="s">
        <v>26</v>
      </c>
    </row>
    <row r="84" spans="1:16" x14ac:dyDescent="0.2">
      <c r="A84" s="25" t="s">
        <v>56</v>
      </c>
      <c r="B84" s="89"/>
      <c r="C84" s="89"/>
      <c r="D84" s="89"/>
      <c r="E84" s="90" t="s">
        <v>15</v>
      </c>
      <c r="F84" s="89"/>
      <c r="G84" s="89"/>
      <c r="H84" s="89"/>
      <c r="I84" s="89"/>
      <c r="J84" s="89"/>
    </row>
    <row r="85" spans="1:16" x14ac:dyDescent="0.2">
      <c r="A85" s="26" t="s">
        <v>57</v>
      </c>
      <c r="B85" s="89"/>
      <c r="C85" s="89"/>
      <c r="D85" s="89"/>
      <c r="E85" s="91" t="s">
        <v>15</v>
      </c>
      <c r="F85" s="89"/>
      <c r="G85" s="89"/>
      <c r="H85" s="89"/>
      <c r="I85" s="89"/>
      <c r="J85" s="89"/>
    </row>
    <row r="86" spans="1:16" ht="140.25" x14ac:dyDescent="0.2">
      <c r="A86" t="s">
        <v>58</v>
      </c>
      <c r="B86" s="89"/>
      <c r="C86" s="89"/>
      <c r="D86" s="89"/>
      <c r="E86" s="90" t="s">
        <v>128</v>
      </c>
      <c r="F86" s="89"/>
      <c r="G86" s="89"/>
      <c r="H86" s="89"/>
      <c r="I86" s="89"/>
      <c r="J86" s="89"/>
    </row>
    <row r="87" spans="1:16" x14ac:dyDescent="0.2">
      <c r="A87" s="20" t="s">
        <v>51</v>
      </c>
      <c r="B87" s="83" t="s">
        <v>129</v>
      </c>
      <c r="C87" s="83" t="s">
        <v>130</v>
      </c>
      <c r="D87" s="84" t="s">
        <v>32</v>
      </c>
      <c r="E87" s="85" t="s">
        <v>131</v>
      </c>
      <c r="F87" s="86" t="s">
        <v>123</v>
      </c>
      <c r="G87" s="87">
        <v>80</v>
      </c>
      <c r="H87" s="88">
        <v>0</v>
      </c>
      <c r="I87" s="88">
        <f>ROUND(ROUND(H87,2)*ROUND(G87,3),2)</f>
        <v>0</v>
      </c>
      <c r="J87" s="86" t="s">
        <v>55</v>
      </c>
      <c r="O87">
        <f>(I87*21)/100</f>
        <v>0</v>
      </c>
      <c r="P87" t="s">
        <v>26</v>
      </c>
    </row>
    <row r="88" spans="1:16" x14ac:dyDescent="0.2">
      <c r="A88" s="25" t="s">
        <v>56</v>
      </c>
      <c r="B88" s="89"/>
      <c r="C88" s="89"/>
      <c r="D88" s="89"/>
      <c r="E88" s="90" t="s">
        <v>15</v>
      </c>
      <c r="F88" s="89"/>
      <c r="G88" s="89"/>
      <c r="H88" s="89"/>
      <c r="I88" s="89"/>
      <c r="J88" s="89"/>
    </row>
    <row r="89" spans="1:16" x14ac:dyDescent="0.2">
      <c r="A89" s="26" t="s">
        <v>57</v>
      </c>
      <c r="B89" s="89"/>
      <c r="C89" s="89"/>
      <c r="D89" s="89"/>
      <c r="E89" s="91" t="s">
        <v>15</v>
      </c>
      <c r="F89" s="89"/>
      <c r="G89" s="89"/>
      <c r="H89" s="89"/>
      <c r="I89" s="89"/>
      <c r="J89" s="89"/>
    </row>
    <row r="90" spans="1:16" ht="114.75" x14ac:dyDescent="0.2">
      <c r="A90" t="s">
        <v>58</v>
      </c>
      <c r="B90" s="89"/>
      <c r="C90" s="89"/>
      <c r="D90" s="89"/>
      <c r="E90" s="90" t="s">
        <v>132</v>
      </c>
      <c r="F90" s="89"/>
      <c r="G90" s="89"/>
      <c r="H90" s="89"/>
      <c r="I90" s="89"/>
      <c r="J90" s="89"/>
    </row>
    <row r="91" spans="1:16" ht="25.5" x14ac:dyDescent="0.2">
      <c r="A91" s="20" t="s">
        <v>51</v>
      </c>
      <c r="B91" s="83" t="s">
        <v>133</v>
      </c>
      <c r="C91" s="83" t="s">
        <v>134</v>
      </c>
      <c r="D91" s="84" t="s">
        <v>32</v>
      </c>
      <c r="E91" s="85" t="s">
        <v>135</v>
      </c>
      <c r="F91" s="86" t="s">
        <v>69</v>
      </c>
      <c r="G91" s="87">
        <v>1</v>
      </c>
      <c r="H91" s="88">
        <v>0</v>
      </c>
      <c r="I91" s="88">
        <f>ROUND(ROUND(H91,2)*ROUND(G91,3),2)</f>
        <v>0</v>
      </c>
      <c r="J91" s="86" t="s">
        <v>55</v>
      </c>
      <c r="O91">
        <f>(I91*21)/100</f>
        <v>0</v>
      </c>
      <c r="P91" t="s">
        <v>26</v>
      </c>
    </row>
    <row r="92" spans="1:16" x14ac:dyDescent="0.2">
      <c r="A92" s="25" t="s">
        <v>56</v>
      </c>
      <c r="B92" s="89"/>
      <c r="C92" s="89"/>
      <c r="D92" s="89"/>
      <c r="E92" s="90" t="s">
        <v>15</v>
      </c>
      <c r="F92" s="89"/>
      <c r="G92" s="89"/>
      <c r="H92" s="89"/>
      <c r="I92" s="89"/>
      <c r="J92" s="89"/>
    </row>
    <row r="93" spans="1:16" x14ac:dyDescent="0.2">
      <c r="A93" s="26" t="s">
        <v>57</v>
      </c>
      <c r="B93" s="89"/>
      <c r="C93" s="89"/>
      <c r="D93" s="89"/>
      <c r="E93" s="91" t="s">
        <v>15</v>
      </c>
      <c r="F93" s="89"/>
      <c r="G93" s="89"/>
      <c r="H93" s="89"/>
      <c r="I93" s="89"/>
      <c r="J93" s="89"/>
    </row>
    <row r="94" spans="1:16" ht="102" x14ac:dyDescent="0.2">
      <c r="A94" t="s">
        <v>58</v>
      </c>
      <c r="B94" s="89"/>
      <c r="C94" s="89"/>
      <c r="D94" s="89"/>
      <c r="E94" s="90" t="s">
        <v>136</v>
      </c>
      <c r="F94" s="89"/>
      <c r="G94" s="89"/>
      <c r="H94" s="89"/>
      <c r="I94" s="89"/>
      <c r="J94" s="89"/>
    </row>
    <row r="95" spans="1:16" x14ac:dyDescent="0.2">
      <c r="A95" s="20" t="s">
        <v>51</v>
      </c>
      <c r="B95" s="83" t="s">
        <v>137</v>
      </c>
      <c r="C95" s="83" t="s">
        <v>138</v>
      </c>
      <c r="D95" s="84" t="s">
        <v>32</v>
      </c>
      <c r="E95" s="85" t="s">
        <v>139</v>
      </c>
      <c r="F95" s="86" t="s">
        <v>69</v>
      </c>
      <c r="G95" s="87">
        <v>3</v>
      </c>
      <c r="H95" s="88">
        <v>0</v>
      </c>
      <c r="I95" s="88">
        <f>ROUND(ROUND(H95,2)*ROUND(G95,3),2)</f>
        <v>0</v>
      </c>
      <c r="J95" s="86" t="s">
        <v>55</v>
      </c>
      <c r="O95">
        <f>(I95*21)/100</f>
        <v>0</v>
      </c>
      <c r="P95" t="s">
        <v>26</v>
      </c>
    </row>
    <row r="96" spans="1:16" x14ac:dyDescent="0.2">
      <c r="A96" s="25" t="s">
        <v>56</v>
      </c>
      <c r="B96" s="89"/>
      <c r="C96" s="89"/>
      <c r="D96" s="89"/>
      <c r="E96" s="90" t="s">
        <v>15</v>
      </c>
      <c r="F96" s="89"/>
      <c r="G96" s="89"/>
      <c r="H96" s="89"/>
      <c r="I96" s="89"/>
      <c r="J96" s="89"/>
    </row>
    <row r="97" spans="1:16" x14ac:dyDescent="0.2">
      <c r="A97" s="26" t="s">
        <v>57</v>
      </c>
      <c r="B97" s="89"/>
      <c r="C97" s="89"/>
      <c r="D97" s="89"/>
      <c r="E97" s="91" t="s">
        <v>15</v>
      </c>
      <c r="F97" s="89"/>
      <c r="G97" s="89"/>
      <c r="H97" s="89"/>
      <c r="I97" s="89"/>
      <c r="J97" s="89"/>
    </row>
    <row r="98" spans="1:16" ht="102" x14ac:dyDescent="0.2">
      <c r="A98" t="s">
        <v>58</v>
      </c>
      <c r="B98" s="89"/>
      <c r="C98" s="89"/>
      <c r="D98" s="89"/>
      <c r="E98" s="90" t="s">
        <v>140</v>
      </c>
      <c r="F98" s="89"/>
      <c r="G98" s="89"/>
      <c r="H98" s="89"/>
      <c r="I98" s="89"/>
      <c r="J98" s="89"/>
    </row>
    <row r="99" spans="1:16" ht="25.5" x14ac:dyDescent="0.2">
      <c r="A99" s="20" t="s">
        <v>51</v>
      </c>
      <c r="B99" s="83" t="s">
        <v>141</v>
      </c>
      <c r="C99" s="83" t="s">
        <v>142</v>
      </c>
      <c r="D99" s="84" t="s">
        <v>32</v>
      </c>
      <c r="E99" s="85" t="s">
        <v>143</v>
      </c>
      <c r="F99" s="86" t="s">
        <v>69</v>
      </c>
      <c r="G99" s="87">
        <v>1</v>
      </c>
      <c r="H99" s="88">
        <v>0</v>
      </c>
      <c r="I99" s="88">
        <f>ROUND(ROUND(H99,2)*ROUND(G99,3),2)</f>
        <v>0</v>
      </c>
      <c r="J99" s="86" t="s">
        <v>55</v>
      </c>
      <c r="O99">
        <f>(I99*21)/100</f>
        <v>0</v>
      </c>
      <c r="P99" t="s">
        <v>26</v>
      </c>
    </row>
    <row r="100" spans="1:16" x14ac:dyDescent="0.2">
      <c r="A100" s="25" t="s">
        <v>56</v>
      </c>
      <c r="B100" s="89"/>
      <c r="C100" s="89"/>
      <c r="D100" s="89"/>
      <c r="E100" s="90" t="s">
        <v>15</v>
      </c>
      <c r="F100" s="89"/>
      <c r="G100" s="89"/>
      <c r="H100" s="89"/>
      <c r="I100" s="89"/>
      <c r="J100" s="89"/>
    </row>
    <row r="101" spans="1:16" x14ac:dyDescent="0.2">
      <c r="A101" s="26" t="s">
        <v>57</v>
      </c>
      <c r="B101" s="89"/>
      <c r="C101" s="89"/>
      <c r="D101" s="89"/>
      <c r="E101" s="91" t="s">
        <v>15</v>
      </c>
      <c r="F101" s="89"/>
      <c r="G101" s="89"/>
      <c r="H101" s="89"/>
      <c r="I101" s="89"/>
      <c r="J101" s="89"/>
    </row>
    <row r="102" spans="1:16" ht="76.5" x14ac:dyDescent="0.2">
      <c r="A102" t="s">
        <v>58</v>
      </c>
      <c r="B102" s="89"/>
      <c r="C102" s="89"/>
      <c r="D102" s="89"/>
      <c r="E102" s="90" t="s">
        <v>144</v>
      </c>
      <c r="F102" s="89"/>
      <c r="G102" s="89"/>
      <c r="H102" s="89"/>
      <c r="I102" s="89"/>
      <c r="J102" s="89"/>
    </row>
    <row r="103" spans="1:16" x14ac:dyDescent="0.2">
      <c r="A103" s="20" t="s">
        <v>51</v>
      </c>
      <c r="B103" s="83" t="s">
        <v>145</v>
      </c>
      <c r="C103" s="83" t="s">
        <v>146</v>
      </c>
      <c r="D103" s="84" t="s">
        <v>32</v>
      </c>
      <c r="E103" s="85" t="s">
        <v>147</v>
      </c>
      <c r="F103" s="86" t="s">
        <v>69</v>
      </c>
      <c r="G103" s="87">
        <v>1</v>
      </c>
      <c r="H103" s="88">
        <v>0</v>
      </c>
      <c r="I103" s="88">
        <f>ROUND(ROUND(H103,2)*ROUND(G103,3),2)</f>
        <v>0</v>
      </c>
      <c r="J103" s="86" t="s">
        <v>55</v>
      </c>
      <c r="O103">
        <f>(I103*21)/100</f>
        <v>0</v>
      </c>
      <c r="P103" t="s">
        <v>26</v>
      </c>
    </row>
    <row r="104" spans="1:16" x14ac:dyDescent="0.2">
      <c r="A104" s="25" t="s">
        <v>56</v>
      </c>
      <c r="B104" s="89"/>
      <c r="C104" s="89"/>
      <c r="D104" s="89"/>
      <c r="E104" s="90" t="s">
        <v>15</v>
      </c>
      <c r="F104" s="89"/>
      <c r="G104" s="89"/>
      <c r="H104" s="89"/>
      <c r="I104" s="89"/>
      <c r="J104" s="89"/>
    </row>
    <row r="105" spans="1:16" x14ac:dyDescent="0.2">
      <c r="A105" s="26" t="s">
        <v>57</v>
      </c>
      <c r="B105" s="89"/>
      <c r="C105" s="89"/>
      <c r="D105" s="89"/>
      <c r="E105" s="91" t="s">
        <v>15</v>
      </c>
      <c r="F105" s="89"/>
      <c r="G105" s="89"/>
      <c r="H105" s="89"/>
      <c r="I105" s="89"/>
      <c r="J105" s="89"/>
    </row>
    <row r="106" spans="1:16" ht="89.25" x14ac:dyDescent="0.2">
      <c r="A106" t="s">
        <v>58</v>
      </c>
      <c r="B106" s="89"/>
      <c r="C106" s="89"/>
      <c r="D106" s="89"/>
      <c r="E106" s="90" t="s">
        <v>148</v>
      </c>
      <c r="F106" s="89"/>
      <c r="G106" s="89"/>
      <c r="H106" s="89"/>
      <c r="I106" s="89"/>
      <c r="J106" s="89"/>
    </row>
    <row r="107" spans="1:16" ht="25.5" x14ac:dyDescent="0.2">
      <c r="A107" s="20" t="s">
        <v>51</v>
      </c>
      <c r="B107" s="83" t="s">
        <v>149</v>
      </c>
      <c r="C107" s="83" t="s">
        <v>150</v>
      </c>
      <c r="D107" s="84" t="s">
        <v>32</v>
      </c>
      <c r="E107" s="85" t="s">
        <v>151</v>
      </c>
      <c r="F107" s="86" t="s">
        <v>69</v>
      </c>
      <c r="G107" s="87">
        <v>1</v>
      </c>
      <c r="H107" s="88">
        <v>0</v>
      </c>
      <c r="I107" s="88">
        <f>ROUND(ROUND(H107,2)*ROUND(G107,3),2)</f>
        <v>0</v>
      </c>
      <c r="J107" s="86" t="s">
        <v>55</v>
      </c>
      <c r="O107">
        <f>(I107*21)/100</f>
        <v>0</v>
      </c>
      <c r="P107" t="s">
        <v>26</v>
      </c>
    </row>
    <row r="108" spans="1:16" x14ac:dyDescent="0.2">
      <c r="A108" s="25" t="s">
        <v>56</v>
      </c>
      <c r="B108" s="89"/>
      <c r="C108" s="89"/>
      <c r="D108" s="89"/>
      <c r="E108" s="90" t="s">
        <v>15</v>
      </c>
      <c r="F108" s="89"/>
      <c r="G108" s="89"/>
      <c r="H108" s="89"/>
      <c r="I108" s="89"/>
      <c r="J108" s="89"/>
    </row>
    <row r="109" spans="1:16" x14ac:dyDescent="0.2">
      <c r="A109" s="26" t="s">
        <v>57</v>
      </c>
      <c r="B109" s="89"/>
      <c r="C109" s="89"/>
      <c r="D109" s="89"/>
      <c r="E109" s="91" t="s">
        <v>15</v>
      </c>
      <c r="F109" s="89"/>
      <c r="G109" s="89"/>
      <c r="H109" s="89"/>
      <c r="I109" s="89"/>
      <c r="J109" s="89"/>
    </row>
    <row r="110" spans="1:16" ht="140.25" x14ac:dyDescent="0.2">
      <c r="A110" t="s">
        <v>58</v>
      </c>
      <c r="B110" s="89"/>
      <c r="C110" s="89"/>
      <c r="D110" s="89"/>
      <c r="E110" s="90" t="s">
        <v>152</v>
      </c>
      <c r="F110" s="89"/>
      <c r="G110" s="89"/>
      <c r="H110" s="89"/>
      <c r="I110" s="89"/>
      <c r="J110" s="89"/>
    </row>
    <row r="111" spans="1:16" x14ac:dyDescent="0.2">
      <c r="A111" s="20" t="s">
        <v>51</v>
      </c>
      <c r="B111" s="83" t="s">
        <v>153</v>
      </c>
      <c r="C111" s="83" t="s">
        <v>154</v>
      </c>
      <c r="D111" s="84" t="s">
        <v>32</v>
      </c>
      <c r="E111" s="85" t="s">
        <v>155</v>
      </c>
      <c r="F111" s="86" t="s">
        <v>69</v>
      </c>
      <c r="G111" s="87">
        <v>1</v>
      </c>
      <c r="H111" s="88">
        <v>0</v>
      </c>
      <c r="I111" s="88">
        <f>ROUND(ROUND(H111,2)*ROUND(G111,3),2)</f>
        <v>0</v>
      </c>
      <c r="J111" s="86" t="s">
        <v>55</v>
      </c>
      <c r="O111">
        <f>(I111*21)/100</f>
        <v>0</v>
      </c>
      <c r="P111" t="s">
        <v>26</v>
      </c>
    </row>
    <row r="112" spans="1:16" x14ac:dyDescent="0.2">
      <c r="A112" s="25" t="s">
        <v>56</v>
      </c>
      <c r="B112" s="89"/>
      <c r="C112" s="89"/>
      <c r="D112" s="89"/>
      <c r="E112" s="90" t="s">
        <v>15</v>
      </c>
      <c r="F112" s="89"/>
      <c r="G112" s="89"/>
      <c r="H112" s="89"/>
      <c r="I112" s="89"/>
      <c r="J112" s="89"/>
    </row>
    <row r="113" spans="1:16" x14ac:dyDescent="0.2">
      <c r="A113" s="26" t="s">
        <v>57</v>
      </c>
      <c r="B113" s="89"/>
      <c r="C113" s="89"/>
      <c r="D113" s="89"/>
      <c r="E113" s="91" t="s">
        <v>15</v>
      </c>
      <c r="F113" s="89"/>
      <c r="G113" s="89"/>
      <c r="H113" s="89"/>
      <c r="I113" s="89"/>
      <c r="J113" s="89"/>
    </row>
    <row r="114" spans="1:16" ht="153" x14ac:dyDescent="0.2">
      <c r="A114" t="s">
        <v>58</v>
      </c>
      <c r="B114" s="89"/>
      <c r="C114" s="89"/>
      <c r="D114" s="89"/>
      <c r="E114" s="90" t="s">
        <v>156</v>
      </c>
      <c r="F114" s="89"/>
      <c r="G114" s="89"/>
      <c r="H114" s="89"/>
      <c r="I114" s="89"/>
      <c r="J114" s="89"/>
    </row>
    <row r="115" spans="1:16" ht="25.5" x14ac:dyDescent="0.2">
      <c r="A115" s="20" t="s">
        <v>51</v>
      </c>
      <c r="B115" s="83" t="s">
        <v>157</v>
      </c>
      <c r="C115" s="83" t="s">
        <v>158</v>
      </c>
      <c r="D115" s="84" t="s">
        <v>32</v>
      </c>
      <c r="E115" s="85" t="s">
        <v>159</v>
      </c>
      <c r="F115" s="86" t="s">
        <v>69</v>
      </c>
      <c r="G115" s="87">
        <v>7</v>
      </c>
      <c r="H115" s="88">
        <v>0</v>
      </c>
      <c r="I115" s="88">
        <f>ROUND(ROUND(H115,2)*ROUND(G115,3),2)</f>
        <v>0</v>
      </c>
      <c r="J115" s="86" t="s">
        <v>55</v>
      </c>
      <c r="O115">
        <f>(I115*21)/100</f>
        <v>0</v>
      </c>
      <c r="P115" t="s">
        <v>26</v>
      </c>
    </row>
    <row r="116" spans="1:16" x14ac:dyDescent="0.2">
      <c r="A116" s="25" t="s">
        <v>56</v>
      </c>
      <c r="B116" s="89"/>
      <c r="C116" s="89"/>
      <c r="D116" s="89"/>
      <c r="E116" s="90" t="s">
        <v>15</v>
      </c>
      <c r="F116" s="89"/>
      <c r="G116" s="89"/>
      <c r="H116" s="89"/>
      <c r="I116" s="89"/>
      <c r="J116" s="89"/>
    </row>
    <row r="117" spans="1:16" x14ac:dyDescent="0.2">
      <c r="A117" s="26" t="s">
        <v>57</v>
      </c>
      <c r="B117" s="89"/>
      <c r="C117" s="89"/>
      <c r="D117" s="89"/>
      <c r="E117" s="91" t="s">
        <v>15</v>
      </c>
      <c r="F117" s="89"/>
      <c r="G117" s="89"/>
      <c r="H117" s="89"/>
      <c r="I117" s="89"/>
      <c r="J117" s="89"/>
    </row>
    <row r="118" spans="1:16" ht="25.5" x14ac:dyDescent="0.2">
      <c r="A118" t="s">
        <v>58</v>
      </c>
      <c r="B118" s="89"/>
      <c r="C118" s="89"/>
      <c r="D118" s="89"/>
      <c r="E118" s="90" t="s">
        <v>160</v>
      </c>
      <c r="F118" s="89"/>
      <c r="G118" s="89"/>
      <c r="H118" s="89"/>
      <c r="I118" s="89"/>
      <c r="J118" s="89"/>
    </row>
    <row r="119" spans="1:16" x14ac:dyDescent="0.2">
      <c r="A119" s="20" t="s">
        <v>51</v>
      </c>
      <c r="B119" s="83" t="s">
        <v>161</v>
      </c>
      <c r="C119" s="83" t="s">
        <v>162</v>
      </c>
      <c r="D119" s="84" t="s">
        <v>32</v>
      </c>
      <c r="E119" s="85" t="s">
        <v>163</v>
      </c>
      <c r="F119" s="86" t="s">
        <v>69</v>
      </c>
      <c r="G119" s="87">
        <v>1</v>
      </c>
      <c r="H119" s="88">
        <v>0</v>
      </c>
      <c r="I119" s="88">
        <f>ROUND(ROUND(H119,2)*ROUND(G119,3),2)</f>
        <v>0</v>
      </c>
      <c r="J119" s="86" t="s">
        <v>55</v>
      </c>
      <c r="O119">
        <f>(I119*21)/100</f>
        <v>0</v>
      </c>
      <c r="P119" t="s">
        <v>26</v>
      </c>
    </row>
    <row r="120" spans="1:16" x14ac:dyDescent="0.2">
      <c r="A120" s="25" t="s">
        <v>56</v>
      </c>
      <c r="B120" s="89"/>
      <c r="C120" s="89"/>
      <c r="D120" s="89"/>
      <c r="E120" s="90" t="s">
        <v>15</v>
      </c>
      <c r="F120" s="89"/>
      <c r="G120" s="89"/>
      <c r="H120" s="89"/>
      <c r="I120" s="89"/>
      <c r="J120" s="89"/>
    </row>
    <row r="121" spans="1:16" x14ac:dyDescent="0.2">
      <c r="A121" s="26" t="s">
        <v>57</v>
      </c>
      <c r="B121" s="89"/>
      <c r="C121" s="89"/>
      <c r="D121" s="89"/>
      <c r="E121" s="91" t="s">
        <v>15</v>
      </c>
      <c r="F121" s="89"/>
      <c r="G121" s="89"/>
      <c r="H121" s="89"/>
      <c r="I121" s="89"/>
      <c r="J121" s="89"/>
    </row>
    <row r="122" spans="1:16" ht="76.5" x14ac:dyDescent="0.2">
      <c r="A122" t="s">
        <v>58</v>
      </c>
      <c r="B122" s="89"/>
      <c r="C122" s="89"/>
      <c r="D122" s="89"/>
      <c r="E122" s="90" t="s">
        <v>164</v>
      </c>
      <c r="F122" s="89"/>
      <c r="G122" s="89"/>
      <c r="H122" s="89"/>
      <c r="I122" s="89"/>
      <c r="J122" s="89"/>
    </row>
    <row r="123" spans="1:16" x14ac:dyDescent="0.2">
      <c r="A123" s="20" t="s">
        <v>51</v>
      </c>
      <c r="B123" s="83" t="s">
        <v>165</v>
      </c>
      <c r="C123" s="83" t="s">
        <v>15</v>
      </c>
      <c r="D123" s="84" t="s">
        <v>32</v>
      </c>
      <c r="E123" s="85" t="s">
        <v>166</v>
      </c>
      <c r="F123" s="86" t="s">
        <v>69</v>
      </c>
      <c r="G123" s="87">
        <v>1</v>
      </c>
      <c r="H123" s="88">
        <v>0</v>
      </c>
      <c r="I123" s="88">
        <f>ROUND(ROUND(H123,2)*ROUND(G123,3),2)</f>
        <v>0</v>
      </c>
      <c r="J123" s="86" t="s">
        <v>167</v>
      </c>
      <c r="O123">
        <f>(I123*21)/100</f>
        <v>0</v>
      </c>
      <c r="P123" t="s">
        <v>26</v>
      </c>
    </row>
    <row r="124" spans="1:16" x14ac:dyDescent="0.2">
      <c r="A124" s="25" t="s">
        <v>56</v>
      </c>
      <c r="B124" s="89"/>
      <c r="C124" s="89"/>
      <c r="D124" s="89"/>
      <c r="E124" s="90" t="s">
        <v>15</v>
      </c>
      <c r="F124" s="89"/>
      <c r="G124" s="89"/>
      <c r="H124" s="89"/>
      <c r="I124" s="89"/>
      <c r="J124" s="89"/>
    </row>
    <row r="125" spans="1:16" x14ac:dyDescent="0.2">
      <c r="A125" s="26" t="s">
        <v>57</v>
      </c>
      <c r="B125" s="89"/>
      <c r="C125" s="89"/>
      <c r="D125" s="89"/>
      <c r="E125" s="91" t="s">
        <v>15</v>
      </c>
      <c r="F125" s="89"/>
      <c r="G125" s="89"/>
      <c r="H125" s="89"/>
      <c r="I125" s="89"/>
      <c r="J125" s="89"/>
    </row>
    <row r="126" spans="1:16" ht="89.25" x14ac:dyDescent="0.2">
      <c r="A126" t="s">
        <v>58</v>
      </c>
      <c r="B126" s="89"/>
      <c r="C126" s="89"/>
      <c r="D126" s="89"/>
      <c r="E126" s="90" t="s">
        <v>168</v>
      </c>
      <c r="F126" s="89"/>
      <c r="G126" s="89"/>
      <c r="H126" s="89"/>
      <c r="I126" s="89"/>
      <c r="J126" s="89"/>
    </row>
    <row r="127" spans="1:16" ht="25.5" x14ac:dyDescent="0.2">
      <c r="A127" s="20" t="s">
        <v>51</v>
      </c>
      <c r="B127" s="83" t="s">
        <v>169</v>
      </c>
      <c r="C127" s="83" t="s">
        <v>170</v>
      </c>
      <c r="D127" s="84" t="s">
        <v>32</v>
      </c>
      <c r="E127" s="85" t="s">
        <v>171</v>
      </c>
      <c r="F127" s="86" t="s">
        <v>69</v>
      </c>
      <c r="G127" s="87">
        <v>1</v>
      </c>
      <c r="H127" s="88">
        <v>0</v>
      </c>
      <c r="I127" s="88">
        <f>ROUND(ROUND(H127,2)*ROUND(G127,3),2)</f>
        <v>0</v>
      </c>
      <c r="J127" s="86" t="s">
        <v>55</v>
      </c>
      <c r="O127">
        <f>(I127*21)/100</f>
        <v>0</v>
      </c>
      <c r="P127" t="s">
        <v>26</v>
      </c>
    </row>
    <row r="128" spans="1:16" x14ac:dyDescent="0.2">
      <c r="A128" s="25" t="s">
        <v>56</v>
      </c>
      <c r="B128" s="89"/>
      <c r="C128" s="89"/>
      <c r="D128" s="89"/>
      <c r="E128" s="90" t="s">
        <v>15</v>
      </c>
      <c r="F128" s="89"/>
      <c r="G128" s="89"/>
      <c r="H128" s="89"/>
      <c r="I128" s="89"/>
      <c r="J128" s="89"/>
    </row>
    <row r="129" spans="1:16" x14ac:dyDescent="0.2">
      <c r="A129" s="26" t="s">
        <v>57</v>
      </c>
      <c r="B129" s="89"/>
      <c r="C129" s="89"/>
      <c r="D129" s="89"/>
      <c r="E129" s="91" t="s">
        <v>15</v>
      </c>
      <c r="F129" s="89"/>
      <c r="G129" s="89"/>
      <c r="H129" s="89"/>
      <c r="I129" s="89"/>
      <c r="J129" s="89"/>
    </row>
    <row r="130" spans="1:16" ht="114.75" x14ac:dyDescent="0.2">
      <c r="A130" t="s">
        <v>58</v>
      </c>
      <c r="B130" s="89"/>
      <c r="C130" s="89"/>
      <c r="D130" s="89"/>
      <c r="E130" s="90" t="s">
        <v>172</v>
      </c>
      <c r="F130" s="89"/>
      <c r="G130" s="89"/>
      <c r="H130" s="89"/>
      <c r="I130" s="89"/>
      <c r="J130" s="89"/>
    </row>
    <row r="131" spans="1:16" ht="38.25" x14ac:dyDescent="0.2">
      <c r="A131" s="20" t="s">
        <v>51</v>
      </c>
      <c r="B131" s="83" t="s">
        <v>173</v>
      </c>
      <c r="C131" s="83" t="s">
        <v>174</v>
      </c>
      <c r="D131" s="84" t="s">
        <v>32</v>
      </c>
      <c r="E131" s="85" t="s">
        <v>175</v>
      </c>
      <c r="F131" s="86" t="s">
        <v>69</v>
      </c>
      <c r="G131" s="87">
        <v>14</v>
      </c>
      <c r="H131" s="88">
        <v>0</v>
      </c>
      <c r="I131" s="88">
        <f>ROUND(ROUND(H131,2)*ROUND(G131,3),2)</f>
        <v>0</v>
      </c>
      <c r="J131" s="86" t="s">
        <v>55</v>
      </c>
      <c r="O131">
        <f>(I131*21)/100</f>
        <v>0</v>
      </c>
      <c r="P131" t="s">
        <v>26</v>
      </c>
    </row>
    <row r="132" spans="1:16" x14ac:dyDescent="0.2">
      <c r="A132" s="25" t="s">
        <v>56</v>
      </c>
      <c r="B132" s="89"/>
      <c r="C132" s="89"/>
      <c r="D132" s="89"/>
      <c r="E132" s="90" t="s">
        <v>15</v>
      </c>
      <c r="F132" s="89"/>
      <c r="G132" s="89"/>
      <c r="H132" s="89"/>
      <c r="I132" s="89"/>
      <c r="J132" s="89"/>
    </row>
    <row r="133" spans="1:16" x14ac:dyDescent="0.2">
      <c r="A133" s="26" t="s">
        <v>57</v>
      </c>
      <c r="B133" s="89"/>
      <c r="C133" s="89"/>
      <c r="D133" s="89"/>
      <c r="E133" s="91" t="s">
        <v>15</v>
      </c>
      <c r="F133" s="89"/>
      <c r="G133" s="89"/>
      <c r="H133" s="89"/>
      <c r="I133" s="89"/>
      <c r="J133" s="89"/>
    </row>
    <row r="134" spans="1:16" ht="114.75" x14ac:dyDescent="0.2">
      <c r="A134" t="s">
        <v>58</v>
      </c>
      <c r="B134" s="89"/>
      <c r="C134" s="89"/>
      <c r="D134" s="89"/>
      <c r="E134" s="90" t="s">
        <v>172</v>
      </c>
      <c r="F134" s="89"/>
      <c r="G134" s="89"/>
      <c r="H134" s="89"/>
      <c r="I134" s="89"/>
      <c r="J134" s="89"/>
    </row>
    <row r="135" spans="1:16" ht="25.5" x14ac:dyDescent="0.2">
      <c r="A135" s="20" t="s">
        <v>51</v>
      </c>
      <c r="B135" s="83" t="s">
        <v>176</v>
      </c>
      <c r="C135" s="83" t="s">
        <v>177</v>
      </c>
      <c r="D135" s="84" t="s">
        <v>32</v>
      </c>
      <c r="E135" s="85" t="s">
        <v>178</v>
      </c>
      <c r="F135" s="86" t="s">
        <v>69</v>
      </c>
      <c r="G135" s="87">
        <v>1</v>
      </c>
      <c r="H135" s="88">
        <v>0</v>
      </c>
      <c r="I135" s="88">
        <f>ROUND(ROUND(H135,2)*ROUND(G135,3),2)</f>
        <v>0</v>
      </c>
      <c r="J135" s="86" t="s">
        <v>55</v>
      </c>
      <c r="O135">
        <f>(I135*21)/100</f>
        <v>0</v>
      </c>
      <c r="P135" t="s">
        <v>26</v>
      </c>
    </row>
    <row r="136" spans="1:16" x14ac:dyDescent="0.2">
      <c r="A136" s="25" t="s">
        <v>56</v>
      </c>
      <c r="B136" s="89"/>
      <c r="C136" s="89"/>
      <c r="D136" s="89"/>
      <c r="E136" s="90" t="s">
        <v>15</v>
      </c>
      <c r="F136" s="89"/>
      <c r="G136" s="89"/>
      <c r="H136" s="89"/>
      <c r="I136" s="89"/>
      <c r="J136" s="89"/>
    </row>
    <row r="137" spans="1:16" x14ac:dyDescent="0.2">
      <c r="A137" s="26" t="s">
        <v>57</v>
      </c>
      <c r="B137" s="89"/>
      <c r="C137" s="89"/>
      <c r="D137" s="89"/>
      <c r="E137" s="91" t="s">
        <v>15</v>
      </c>
      <c r="F137" s="89"/>
      <c r="G137" s="89"/>
      <c r="H137" s="89"/>
      <c r="I137" s="89"/>
      <c r="J137" s="89"/>
    </row>
    <row r="138" spans="1:16" ht="89.25" x14ac:dyDescent="0.2">
      <c r="A138" t="s">
        <v>58</v>
      </c>
      <c r="B138" s="89"/>
      <c r="C138" s="89"/>
      <c r="D138" s="89"/>
      <c r="E138" s="90" t="s">
        <v>179</v>
      </c>
      <c r="F138" s="89"/>
      <c r="G138" s="89"/>
      <c r="H138" s="89"/>
      <c r="I138" s="89"/>
      <c r="J138" s="89"/>
    </row>
    <row r="139" spans="1:16" x14ac:dyDescent="0.2">
      <c r="A139" s="20" t="s">
        <v>51</v>
      </c>
      <c r="B139" s="83" t="s">
        <v>180</v>
      </c>
      <c r="C139" s="83" t="s">
        <v>181</v>
      </c>
      <c r="D139" s="84" t="s">
        <v>32</v>
      </c>
      <c r="E139" s="85" t="s">
        <v>182</v>
      </c>
      <c r="F139" s="86" t="s">
        <v>69</v>
      </c>
      <c r="G139" s="87">
        <v>1</v>
      </c>
      <c r="H139" s="88">
        <v>0</v>
      </c>
      <c r="I139" s="88">
        <f>ROUND(ROUND(H139,2)*ROUND(G139,3),2)</f>
        <v>0</v>
      </c>
      <c r="J139" s="86" t="s">
        <v>55</v>
      </c>
      <c r="O139">
        <f>(I139*21)/100</f>
        <v>0</v>
      </c>
      <c r="P139" t="s">
        <v>26</v>
      </c>
    </row>
    <row r="140" spans="1:16" x14ac:dyDescent="0.2">
      <c r="A140" s="25" t="s">
        <v>56</v>
      </c>
      <c r="B140" s="89"/>
      <c r="C140" s="89"/>
      <c r="D140" s="89"/>
      <c r="E140" s="90" t="s">
        <v>15</v>
      </c>
      <c r="F140" s="89"/>
      <c r="G140" s="89"/>
      <c r="H140" s="89"/>
      <c r="I140" s="89"/>
      <c r="J140" s="89"/>
    </row>
    <row r="141" spans="1:16" x14ac:dyDescent="0.2">
      <c r="A141" s="26" t="s">
        <v>57</v>
      </c>
      <c r="B141" s="89"/>
      <c r="C141" s="89"/>
      <c r="D141" s="89"/>
      <c r="E141" s="91" t="s">
        <v>15</v>
      </c>
      <c r="F141" s="89"/>
      <c r="G141" s="89"/>
      <c r="H141" s="89"/>
      <c r="I141" s="89"/>
      <c r="J141" s="89"/>
    </row>
    <row r="142" spans="1:16" ht="76.5" x14ac:dyDescent="0.2">
      <c r="A142" t="s">
        <v>58</v>
      </c>
      <c r="B142" s="89"/>
      <c r="C142" s="89"/>
      <c r="D142" s="89"/>
      <c r="E142" s="90" t="s">
        <v>183</v>
      </c>
      <c r="F142" s="89"/>
      <c r="G142" s="89"/>
      <c r="H142" s="89"/>
      <c r="I142" s="89"/>
      <c r="J142" s="89"/>
    </row>
    <row r="143" spans="1:16" ht="12.75" customHeight="1" x14ac:dyDescent="0.2">
      <c r="B143" s="83">
        <v>37</v>
      </c>
      <c r="C143" s="83" t="s">
        <v>250</v>
      </c>
      <c r="D143" s="84" t="s">
        <v>32</v>
      </c>
      <c r="E143" s="85" t="s">
        <v>251</v>
      </c>
      <c r="F143" s="86" t="s">
        <v>252</v>
      </c>
      <c r="G143" s="87">
        <v>0.1</v>
      </c>
      <c r="H143" s="88">
        <v>0</v>
      </c>
      <c r="I143" s="88">
        <f>ROUND(ROUND(H143,2)*ROUND(G143,3),2)</f>
        <v>0</v>
      </c>
      <c r="J143" s="86" t="s">
        <v>55</v>
      </c>
    </row>
    <row r="144" spans="1:16" ht="12.75" customHeight="1" x14ac:dyDescent="0.2">
      <c r="B144" s="89"/>
      <c r="C144" s="89"/>
      <c r="D144" s="89"/>
      <c r="E144" s="90" t="s">
        <v>15</v>
      </c>
      <c r="F144" s="89"/>
      <c r="G144" s="89"/>
      <c r="H144" s="89"/>
      <c r="I144" s="89"/>
      <c r="J144" s="89"/>
    </row>
    <row r="145" spans="2:10" ht="12.75" customHeight="1" x14ac:dyDescent="0.2">
      <c r="B145" s="89"/>
      <c r="C145" s="89"/>
      <c r="D145" s="89"/>
      <c r="E145" s="91" t="s">
        <v>15</v>
      </c>
      <c r="F145" s="89"/>
      <c r="G145" s="89"/>
      <c r="H145" s="89"/>
      <c r="I145" s="89"/>
      <c r="J145" s="89"/>
    </row>
    <row r="146" spans="2:10" ht="12.75" customHeight="1" x14ac:dyDescent="0.2">
      <c r="B146" s="89"/>
      <c r="C146" s="89"/>
      <c r="D146" s="89"/>
      <c r="E146" s="90" t="s">
        <v>253</v>
      </c>
      <c r="F146" s="89"/>
      <c r="G146" s="89"/>
      <c r="H146" s="89"/>
      <c r="I146" s="89"/>
      <c r="J146" s="8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90"/>
  <sheetViews>
    <sheetView topLeftCell="B1" workbookViewId="0">
      <pane ySplit="8" topLeftCell="A9" activePane="bottomLeft" state="frozen"/>
      <selection pane="bottomLeft" activeCell="E13" sqref="E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J1" s="1"/>
      <c r="P1" t="s">
        <v>25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J2" s="1"/>
      <c r="O2" t="e">
        <f>0+O9+O58</f>
        <v>#REF!</v>
      </c>
      <c r="P2" t="s">
        <v>25</v>
      </c>
    </row>
    <row r="3" spans="1:18" ht="15" customHeight="1" x14ac:dyDescent="0.25">
      <c r="A3" t="s">
        <v>12</v>
      </c>
      <c r="B3" s="11" t="s">
        <v>14</v>
      </c>
      <c r="C3" s="56" t="s">
        <v>15</v>
      </c>
      <c r="D3" s="53"/>
      <c r="E3" s="12" t="s">
        <v>16</v>
      </c>
      <c r="F3" s="1"/>
      <c r="G3" s="8"/>
      <c r="H3" s="7" t="s">
        <v>184</v>
      </c>
      <c r="I3" s="27" t="e">
        <f>0+I9+I58</f>
        <v>#REF!</v>
      </c>
      <c r="J3" s="9"/>
      <c r="O3" t="s">
        <v>22</v>
      </c>
      <c r="P3" t="s">
        <v>26</v>
      </c>
    </row>
    <row r="4" spans="1:18" ht="15" customHeight="1" x14ac:dyDescent="0.25">
      <c r="A4" t="s">
        <v>17</v>
      </c>
      <c r="B4" s="11" t="s">
        <v>18</v>
      </c>
      <c r="C4" s="56" t="s">
        <v>19</v>
      </c>
      <c r="D4" s="53"/>
      <c r="E4" s="12" t="s">
        <v>15</v>
      </c>
      <c r="F4" s="1"/>
      <c r="G4" s="1"/>
      <c r="H4" s="10"/>
      <c r="I4" s="10"/>
      <c r="J4" s="1"/>
      <c r="O4" t="s">
        <v>23</v>
      </c>
      <c r="P4" t="s">
        <v>26</v>
      </c>
    </row>
    <row r="5" spans="1:18" ht="12.75" customHeight="1" x14ac:dyDescent="0.25">
      <c r="A5" t="s">
        <v>20</v>
      </c>
      <c r="B5" s="14" t="s">
        <v>21</v>
      </c>
      <c r="C5" s="57" t="s">
        <v>184</v>
      </c>
      <c r="D5" s="58"/>
      <c r="E5" s="15" t="s">
        <v>185</v>
      </c>
      <c r="F5" s="5"/>
      <c r="G5" s="5"/>
      <c r="H5" s="5"/>
      <c r="I5" s="5"/>
      <c r="J5" s="5"/>
      <c r="O5" t="s">
        <v>24</v>
      </c>
      <c r="P5" t="s">
        <v>26</v>
      </c>
    </row>
    <row r="6" spans="1:18" ht="12.75" customHeight="1" x14ac:dyDescent="0.2">
      <c r="A6" s="59" t="s">
        <v>29</v>
      </c>
      <c r="B6" s="59" t="s">
        <v>31</v>
      </c>
      <c r="C6" s="59" t="s">
        <v>33</v>
      </c>
      <c r="D6" s="59" t="s">
        <v>34</v>
      </c>
      <c r="E6" s="59" t="s">
        <v>35</v>
      </c>
      <c r="F6" s="59" t="s">
        <v>37</v>
      </c>
      <c r="G6" s="59" t="s">
        <v>39</v>
      </c>
      <c r="H6" s="59" t="s">
        <v>41</v>
      </c>
      <c r="I6" s="59"/>
      <c r="J6" s="59" t="s">
        <v>46</v>
      </c>
    </row>
    <row r="7" spans="1:18" ht="12.75" customHeight="1" x14ac:dyDescent="0.2">
      <c r="A7" s="59"/>
      <c r="B7" s="59"/>
      <c r="C7" s="59"/>
      <c r="D7" s="59"/>
      <c r="E7" s="59"/>
      <c r="F7" s="59"/>
      <c r="G7" s="59"/>
      <c r="H7" s="13" t="s">
        <v>42</v>
      </c>
      <c r="I7" s="13" t="s">
        <v>44</v>
      </c>
      <c r="J7" s="59"/>
    </row>
    <row r="8" spans="1:18" ht="12.75" customHeight="1" x14ac:dyDescent="0.2">
      <c r="A8" s="13" t="s">
        <v>30</v>
      </c>
      <c r="B8" s="13" t="s">
        <v>32</v>
      </c>
      <c r="C8" s="13" t="s">
        <v>26</v>
      </c>
      <c r="D8" s="13" t="s">
        <v>25</v>
      </c>
      <c r="E8" s="13" t="s">
        <v>36</v>
      </c>
      <c r="F8" s="13" t="s">
        <v>38</v>
      </c>
      <c r="G8" s="13" t="s">
        <v>40</v>
      </c>
      <c r="H8" s="13" t="s">
        <v>43</v>
      </c>
      <c r="I8" s="13" t="s">
        <v>45</v>
      </c>
      <c r="J8" s="13" t="s">
        <v>47</v>
      </c>
    </row>
    <row r="9" spans="1:18" ht="12.75" customHeight="1" x14ac:dyDescent="0.2">
      <c r="A9" s="21" t="s">
        <v>49</v>
      </c>
      <c r="B9" s="21"/>
      <c r="C9" s="22" t="s">
        <v>32</v>
      </c>
      <c r="D9" s="21"/>
      <c r="E9" s="23" t="s">
        <v>50</v>
      </c>
      <c r="F9" s="21"/>
      <c r="G9" s="21"/>
      <c r="H9" s="21"/>
      <c r="I9" s="24" t="e">
        <f>0+Q9</f>
        <v>#REF!</v>
      </c>
      <c r="J9" s="21"/>
      <c r="O9" t="e">
        <f>0+R9</f>
        <v>#REF!</v>
      </c>
      <c r="Q9" t="e">
        <f>0+I10+I14+I18+I22+#REF!+I26+I30+I34+I38+I42+I46+I50+I54</f>
        <v>#REF!</v>
      </c>
      <c r="R9" t="e">
        <f>0+O10+O14+O18+O22+#REF!+O26+O30+O34+O38+O42+O46+O50+O54</f>
        <v>#REF!</v>
      </c>
    </row>
    <row r="10" spans="1:18" x14ac:dyDescent="0.2">
      <c r="A10" s="20" t="s">
        <v>51</v>
      </c>
      <c r="B10" s="83" t="s">
        <v>32</v>
      </c>
      <c r="C10" s="83" t="s">
        <v>52</v>
      </c>
      <c r="D10" s="84" t="s">
        <v>32</v>
      </c>
      <c r="E10" s="85" t="s">
        <v>53</v>
      </c>
      <c r="F10" s="86" t="s">
        <v>54</v>
      </c>
      <c r="G10" s="87">
        <v>5</v>
      </c>
      <c r="H10" s="88">
        <v>0</v>
      </c>
      <c r="I10" s="88">
        <f>ROUND(ROUND(H10,2)*ROUND(G10,3),2)</f>
        <v>0</v>
      </c>
      <c r="J10" s="86" t="s">
        <v>55</v>
      </c>
      <c r="O10">
        <f>(I10*21)/100</f>
        <v>0</v>
      </c>
      <c r="P10" t="s">
        <v>26</v>
      </c>
    </row>
    <row r="11" spans="1:18" x14ac:dyDescent="0.2">
      <c r="A11" s="25" t="s">
        <v>56</v>
      </c>
      <c r="B11" s="89"/>
      <c r="C11" s="89"/>
      <c r="D11" s="89"/>
      <c r="E11" s="90" t="s">
        <v>15</v>
      </c>
      <c r="F11" s="89"/>
      <c r="G11" s="89"/>
      <c r="H11" s="89"/>
      <c r="I11" s="89"/>
      <c r="J11" s="89"/>
    </row>
    <row r="12" spans="1:18" x14ac:dyDescent="0.2">
      <c r="A12" s="26" t="s">
        <v>57</v>
      </c>
      <c r="B12" s="89"/>
      <c r="C12" s="89"/>
      <c r="D12" s="89"/>
      <c r="E12" s="91" t="s">
        <v>15</v>
      </c>
      <c r="F12" s="89"/>
      <c r="G12" s="89"/>
      <c r="H12" s="89"/>
      <c r="I12" s="89"/>
      <c r="J12" s="89"/>
    </row>
    <row r="13" spans="1:18" ht="369.75" x14ac:dyDescent="0.2">
      <c r="A13" t="s">
        <v>58</v>
      </c>
      <c r="B13" s="89"/>
      <c r="C13" s="89"/>
      <c r="D13" s="89"/>
      <c r="E13" s="90" t="s">
        <v>187</v>
      </c>
      <c r="F13" s="89"/>
      <c r="G13" s="89"/>
      <c r="H13" s="89"/>
      <c r="I13" s="89"/>
      <c r="J13" s="89"/>
    </row>
    <row r="14" spans="1:18" x14ac:dyDescent="0.2">
      <c r="A14" s="20" t="s">
        <v>51</v>
      </c>
      <c r="B14" s="83" t="s">
        <v>26</v>
      </c>
      <c r="C14" s="83" t="s">
        <v>60</v>
      </c>
      <c r="D14" s="84" t="s">
        <v>32</v>
      </c>
      <c r="E14" s="85" t="s">
        <v>61</v>
      </c>
      <c r="F14" s="86" t="s">
        <v>54</v>
      </c>
      <c r="G14" s="87">
        <v>35</v>
      </c>
      <c r="H14" s="88">
        <v>0</v>
      </c>
      <c r="I14" s="88">
        <f>ROUND(ROUND(H14,2)*ROUND(G14,3),2)</f>
        <v>0</v>
      </c>
      <c r="J14" s="86" t="s">
        <v>55</v>
      </c>
      <c r="O14">
        <f>(I14*21)/100</f>
        <v>0</v>
      </c>
      <c r="P14" t="s">
        <v>26</v>
      </c>
    </row>
    <row r="15" spans="1:18" x14ac:dyDescent="0.2">
      <c r="A15" s="25" t="s">
        <v>56</v>
      </c>
      <c r="B15" s="89"/>
      <c r="C15" s="89"/>
      <c r="D15" s="89"/>
      <c r="E15" s="90" t="s">
        <v>15</v>
      </c>
      <c r="F15" s="89"/>
      <c r="G15" s="89"/>
      <c r="H15" s="89"/>
      <c r="I15" s="89"/>
      <c r="J15" s="89"/>
    </row>
    <row r="16" spans="1:18" x14ac:dyDescent="0.2">
      <c r="A16" s="26" t="s">
        <v>57</v>
      </c>
      <c r="B16" s="89"/>
      <c r="C16" s="89"/>
      <c r="D16" s="89"/>
      <c r="E16" s="91" t="s">
        <v>15</v>
      </c>
      <c r="F16" s="89"/>
      <c r="G16" s="89"/>
      <c r="H16" s="89"/>
      <c r="I16" s="89"/>
      <c r="J16" s="89"/>
    </row>
    <row r="17" spans="1:16" ht="229.5" x14ac:dyDescent="0.2">
      <c r="A17" t="s">
        <v>58</v>
      </c>
      <c r="B17" s="89"/>
      <c r="C17" s="89"/>
      <c r="D17" s="89"/>
      <c r="E17" s="90" t="s">
        <v>188</v>
      </c>
      <c r="F17" s="89"/>
      <c r="G17" s="89"/>
      <c r="H17" s="89"/>
      <c r="I17" s="89"/>
      <c r="J17" s="89"/>
    </row>
    <row r="18" spans="1:16" x14ac:dyDescent="0.2">
      <c r="A18" s="20" t="s">
        <v>51</v>
      </c>
      <c r="B18" s="83" t="s">
        <v>25</v>
      </c>
      <c r="C18" s="83" t="s">
        <v>63</v>
      </c>
      <c r="D18" s="84" t="s">
        <v>32</v>
      </c>
      <c r="E18" s="85" t="s">
        <v>64</v>
      </c>
      <c r="F18" s="86" t="s">
        <v>54</v>
      </c>
      <c r="G18" s="87">
        <v>20</v>
      </c>
      <c r="H18" s="88">
        <v>0</v>
      </c>
      <c r="I18" s="88">
        <f>ROUND(ROUND(H18,2)*ROUND(G18,3),2)</f>
        <v>0</v>
      </c>
      <c r="J18" s="86" t="s">
        <v>55</v>
      </c>
      <c r="O18">
        <f>(I18*21)/100</f>
        <v>0</v>
      </c>
      <c r="P18" t="s">
        <v>26</v>
      </c>
    </row>
    <row r="19" spans="1:16" x14ac:dyDescent="0.2">
      <c r="A19" s="25" t="s">
        <v>56</v>
      </c>
      <c r="B19" s="89"/>
      <c r="C19" s="89"/>
      <c r="D19" s="89"/>
      <c r="E19" s="90" t="s">
        <v>15</v>
      </c>
      <c r="F19" s="89"/>
      <c r="G19" s="89"/>
      <c r="H19" s="89"/>
      <c r="I19" s="89"/>
      <c r="J19" s="89"/>
    </row>
    <row r="20" spans="1:16" x14ac:dyDescent="0.2">
      <c r="A20" s="26" t="s">
        <v>57</v>
      </c>
      <c r="B20" s="89"/>
      <c r="C20" s="89"/>
      <c r="D20" s="89"/>
      <c r="E20" s="91" t="s">
        <v>15</v>
      </c>
      <c r="F20" s="89"/>
      <c r="G20" s="89"/>
      <c r="H20" s="89"/>
      <c r="I20" s="89"/>
      <c r="J20" s="89"/>
    </row>
    <row r="21" spans="1:16" ht="318.75" x14ac:dyDescent="0.2">
      <c r="A21" t="s">
        <v>58</v>
      </c>
      <c r="B21" s="89"/>
      <c r="C21" s="89"/>
      <c r="D21" s="89"/>
      <c r="E21" s="90" t="s">
        <v>189</v>
      </c>
      <c r="F21" s="89"/>
      <c r="G21" s="89"/>
      <c r="H21" s="89"/>
      <c r="I21" s="89"/>
      <c r="J21" s="89"/>
    </row>
    <row r="22" spans="1:16" x14ac:dyDescent="0.2">
      <c r="A22" s="20" t="s">
        <v>51</v>
      </c>
      <c r="B22" s="83" t="s">
        <v>36</v>
      </c>
      <c r="C22" s="83" t="s">
        <v>66</v>
      </c>
      <c r="D22" s="84" t="s">
        <v>32</v>
      </c>
      <c r="E22" s="85" t="s">
        <v>67</v>
      </c>
      <c r="F22" s="86" t="s">
        <v>54</v>
      </c>
      <c r="G22" s="87">
        <v>15</v>
      </c>
      <c r="H22" s="88">
        <v>0</v>
      </c>
      <c r="I22" s="88">
        <f>ROUND(ROUND(H22,2)*ROUND(G22,3),2)</f>
        <v>0</v>
      </c>
      <c r="J22" s="86" t="s">
        <v>55</v>
      </c>
      <c r="O22">
        <f>(I22*21)/100</f>
        <v>0</v>
      </c>
      <c r="P22" t="s">
        <v>26</v>
      </c>
    </row>
    <row r="23" spans="1:16" x14ac:dyDescent="0.2">
      <c r="A23" s="25" t="s">
        <v>56</v>
      </c>
      <c r="B23" s="89"/>
      <c r="C23" s="89"/>
      <c r="D23" s="89"/>
      <c r="E23" s="90" t="s">
        <v>15</v>
      </c>
      <c r="F23" s="89"/>
      <c r="G23" s="89"/>
      <c r="H23" s="89"/>
      <c r="I23" s="89"/>
      <c r="J23" s="89"/>
    </row>
    <row r="24" spans="1:16" x14ac:dyDescent="0.2">
      <c r="A24" s="26" t="s">
        <v>57</v>
      </c>
      <c r="B24" s="89"/>
      <c r="C24" s="89"/>
      <c r="D24" s="89"/>
      <c r="E24" s="91" t="s">
        <v>15</v>
      </c>
      <c r="F24" s="89"/>
      <c r="G24" s="89"/>
      <c r="H24" s="89"/>
      <c r="I24" s="89"/>
      <c r="J24" s="89"/>
    </row>
    <row r="25" spans="1:16" ht="318.75" x14ac:dyDescent="0.2">
      <c r="A25" t="s">
        <v>58</v>
      </c>
      <c r="B25" s="89"/>
      <c r="C25" s="89"/>
      <c r="D25" s="89"/>
      <c r="E25" s="90" t="s">
        <v>189</v>
      </c>
      <c r="F25" s="89"/>
      <c r="G25" s="89"/>
      <c r="H25" s="89"/>
      <c r="I25" s="89"/>
      <c r="J25" s="89"/>
    </row>
    <row r="26" spans="1:16" x14ac:dyDescent="0.2">
      <c r="A26" s="20" t="s">
        <v>51</v>
      </c>
      <c r="B26" s="92" t="s">
        <v>38</v>
      </c>
      <c r="C26" s="92">
        <v>14173</v>
      </c>
      <c r="D26" s="93" t="s">
        <v>32</v>
      </c>
      <c r="E26" s="94" t="s">
        <v>296</v>
      </c>
      <c r="F26" s="95" t="s">
        <v>68</v>
      </c>
      <c r="G26" s="96">
        <v>13</v>
      </c>
      <c r="H26" s="97">
        <v>0</v>
      </c>
      <c r="I26" s="97">
        <f>ROUND(ROUND(H26,2)*ROUND(G26,3),2)</f>
        <v>0</v>
      </c>
      <c r="J26" s="95" t="s">
        <v>55</v>
      </c>
      <c r="O26">
        <f>(I26*21)/100</f>
        <v>0</v>
      </c>
      <c r="P26" t="s">
        <v>26</v>
      </c>
    </row>
    <row r="27" spans="1:16" x14ac:dyDescent="0.2">
      <c r="A27" s="25" t="s">
        <v>56</v>
      </c>
      <c r="B27" s="98"/>
      <c r="C27" s="98"/>
      <c r="D27" s="98"/>
      <c r="E27" s="99" t="s">
        <v>15</v>
      </c>
      <c r="F27" s="98"/>
      <c r="G27" s="98"/>
      <c r="H27" s="98"/>
      <c r="I27" s="98"/>
      <c r="J27" s="98"/>
    </row>
    <row r="28" spans="1:16" x14ac:dyDescent="0.2">
      <c r="A28" s="26" t="s">
        <v>57</v>
      </c>
      <c r="B28" s="98"/>
      <c r="C28" s="98"/>
      <c r="D28" s="98"/>
      <c r="E28" s="100" t="s">
        <v>15</v>
      </c>
      <c r="F28" s="98"/>
      <c r="G28" s="98"/>
      <c r="H28" s="98"/>
      <c r="I28" s="98"/>
      <c r="J28" s="98"/>
    </row>
    <row r="29" spans="1:16" ht="76.5" x14ac:dyDescent="0.2">
      <c r="A29" t="s">
        <v>58</v>
      </c>
      <c r="B29" s="98"/>
      <c r="C29" s="98"/>
      <c r="D29" s="98"/>
      <c r="E29" s="99" t="s">
        <v>297</v>
      </c>
      <c r="F29" s="98"/>
      <c r="G29" s="98"/>
      <c r="H29" s="98"/>
      <c r="I29" s="98"/>
      <c r="J29" s="98"/>
    </row>
    <row r="30" spans="1:16" x14ac:dyDescent="0.2">
      <c r="A30" s="20" t="s">
        <v>51</v>
      </c>
      <c r="B30" s="83" t="s">
        <v>70</v>
      </c>
      <c r="C30" s="83" t="s">
        <v>71</v>
      </c>
      <c r="D30" s="84" t="s">
        <v>32</v>
      </c>
      <c r="E30" s="85" t="s">
        <v>72</v>
      </c>
      <c r="F30" s="86" t="s">
        <v>68</v>
      </c>
      <c r="G30" s="87">
        <v>26</v>
      </c>
      <c r="H30" s="88">
        <v>0</v>
      </c>
      <c r="I30" s="88">
        <f>ROUND(ROUND(H30,2)*ROUND(G30,3),2)</f>
        <v>0</v>
      </c>
      <c r="J30" s="86" t="s">
        <v>55</v>
      </c>
      <c r="O30">
        <f>(I30*21)/100</f>
        <v>0</v>
      </c>
      <c r="P30" t="s">
        <v>26</v>
      </c>
    </row>
    <row r="31" spans="1:16" x14ac:dyDescent="0.2">
      <c r="A31" s="25" t="s">
        <v>56</v>
      </c>
      <c r="B31" s="89"/>
      <c r="C31" s="89"/>
      <c r="D31" s="89"/>
      <c r="E31" s="90" t="s">
        <v>15</v>
      </c>
      <c r="F31" s="89"/>
      <c r="G31" s="89"/>
      <c r="H31" s="89"/>
      <c r="I31" s="89"/>
      <c r="J31" s="89"/>
    </row>
    <row r="32" spans="1:16" x14ac:dyDescent="0.2">
      <c r="A32" s="26" t="s">
        <v>57</v>
      </c>
      <c r="B32" s="89"/>
      <c r="C32" s="89"/>
      <c r="D32" s="89"/>
      <c r="E32" s="91" t="s">
        <v>15</v>
      </c>
      <c r="F32" s="89"/>
      <c r="G32" s="89"/>
      <c r="H32" s="89"/>
      <c r="I32" s="89"/>
      <c r="J32" s="89"/>
    </row>
    <row r="33" spans="1:16" ht="102" x14ac:dyDescent="0.2">
      <c r="A33" t="s">
        <v>58</v>
      </c>
      <c r="B33" s="89"/>
      <c r="C33" s="89"/>
      <c r="D33" s="89"/>
      <c r="E33" s="90" t="s">
        <v>190</v>
      </c>
      <c r="F33" s="89"/>
      <c r="G33" s="89"/>
      <c r="H33" s="89"/>
      <c r="I33" s="89"/>
      <c r="J33" s="89"/>
    </row>
    <row r="34" spans="1:16" x14ac:dyDescent="0.2">
      <c r="A34" s="20" t="s">
        <v>51</v>
      </c>
      <c r="B34" s="83" t="s">
        <v>74</v>
      </c>
      <c r="C34" s="83" t="s">
        <v>75</v>
      </c>
      <c r="D34" s="84" t="s">
        <v>32</v>
      </c>
      <c r="E34" s="85" t="s">
        <v>76</v>
      </c>
      <c r="F34" s="86" t="s">
        <v>68</v>
      </c>
      <c r="G34" s="87">
        <v>30</v>
      </c>
      <c r="H34" s="88">
        <v>0</v>
      </c>
      <c r="I34" s="88">
        <f>ROUND(ROUND(H34,2)*ROUND(G34,3),2)</f>
        <v>0</v>
      </c>
      <c r="J34" s="86" t="s">
        <v>55</v>
      </c>
      <c r="O34">
        <f>(I34*21)/100</f>
        <v>0</v>
      </c>
      <c r="P34" t="s">
        <v>26</v>
      </c>
    </row>
    <row r="35" spans="1:16" x14ac:dyDescent="0.2">
      <c r="A35" s="25" t="s">
        <v>56</v>
      </c>
      <c r="B35" s="89"/>
      <c r="C35" s="89"/>
      <c r="D35" s="89"/>
      <c r="E35" s="90" t="s">
        <v>15</v>
      </c>
      <c r="F35" s="89"/>
      <c r="G35" s="89"/>
      <c r="H35" s="89"/>
      <c r="I35" s="89"/>
      <c r="J35" s="89"/>
    </row>
    <row r="36" spans="1:16" x14ac:dyDescent="0.2">
      <c r="A36" s="26" t="s">
        <v>57</v>
      </c>
      <c r="B36" s="89"/>
      <c r="C36" s="89"/>
      <c r="D36" s="89"/>
      <c r="E36" s="91" t="s">
        <v>15</v>
      </c>
      <c r="F36" s="89"/>
      <c r="G36" s="89"/>
      <c r="H36" s="89"/>
      <c r="I36" s="89"/>
      <c r="J36" s="89"/>
    </row>
    <row r="37" spans="1:16" ht="140.25" x14ac:dyDescent="0.2">
      <c r="A37" t="s">
        <v>58</v>
      </c>
      <c r="B37" s="89"/>
      <c r="C37" s="89"/>
      <c r="D37" s="89"/>
      <c r="E37" s="90" t="s">
        <v>191</v>
      </c>
      <c r="F37" s="89"/>
      <c r="G37" s="89"/>
      <c r="H37" s="89"/>
      <c r="I37" s="89"/>
      <c r="J37" s="89"/>
    </row>
    <row r="38" spans="1:16" ht="25.5" x14ac:dyDescent="0.2">
      <c r="A38" s="20" t="s">
        <v>51</v>
      </c>
      <c r="B38" s="83" t="s">
        <v>43</v>
      </c>
      <c r="C38" s="83" t="s">
        <v>192</v>
      </c>
      <c r="D38" s="84" t="s">
        <v>32</v>
      </c>
      <c r="E38" s="85" t="s">
        <v>193</v>
      </c>
      <c r="F38" s="86" t="s">
        <v>68</v>
      </c>
      <c r="G38" s="87">
        <v>80</v>
      </c>
      <c r="H38" s="88">
        <v>0</v>
      </c>
      <c r="I38" s="88">
        <f>ROUND(ROUND(H38,2)*ROUND(G38,3),2)</f>
        <v>0</v>
      </c>
      <c r="J38" s="86" t="s">
        <v>55</v>
      </c>
      <c r="O38">
        <f>(I38*21)/100</f>
        <v>0</v>
      </c>
      <c r="P38" t="s">
        <v>26</v>
      </c>
    </row>
    <row r="39" spans="1:16" x14ac:dyDescent="0.2">
      <c r="A39" s="25" t="s">
        <v>56</v>
      </c>
      <c r="B39" s="89"/>
      <c r="C39" s="89"/>
      <c r="D39" s="89"/>
      <c r="E39" s="90" t="s">
        <v>15</v>
      </c>
      <c r="F39" s="89"/>
      <c r="G39" s="89"/>
      <c r="H39" s="89"/>
      <c r="I39" s="89"/>
      <c r="J39" s="89"/>
    </row>
    <row r="40" spans="1:16" x14ac:dyDescent="0.2">
      <c r="A40" s="26" t="s">
        <v>57</v>
      </c>
      <c r="B40" s="89"/>
      <c r="C40" s="89"/>
      <c r="D40" s="89"/>
      <c r="E40" s="91" t="s">
        <v>15</v>
      </c>
      <c r="F40" s="89"/>
      <c r="G40" s="89"/>
      <c r="H40" s="89"/>
      <c r="I40" s="89"/>
      <c r="J40" s="89"/>
    </row>
    <row r="41" spans="1:16" ht="76.5" x14ac:dyDescent="0.2">
      <c r="A41" t="s">
        <v>58</v>
      </c>
      <c r="B41" s="89"/>
      <c r="C41" s="89"/>
      <c r="D41" s="89"/>
      <c r="E41" s="90" t="s">
        <v>194</v>
      </c>
      <c r="F41" s="89"/>
      <c r="G41" s="89"/>
      <c r="H41" s="89"/>
      <c r="I41" s="89"/>
      <c r="J41" s="89"/>
    </row>
    <row r="42" spans="1:16" x14ac:dyDescent="0.2">
      <c r="A42" s="20" t="s">
        <v>51</v>
      </c>
      <c r="B42" s="83" t="s">
        <v>45</v>
      </c>
      <c r="C42" s="83" t="s">
        <v>81</v>
      </c>
      <c r="D42" s="84" t="s">
        <v>32</v>
      </c>
      <c r="E42" s="85" t="s">
        <v>82</v>
      </c>
      <c r="F42" s="86" t="s">
        <v>69</v>
      </c>
      <c r="G42" s="87">
        <v>4</v>
      </c>
      <c r="H42" s="88">
        <v>0</v>
      </c>
      <c r="I42" s="88">
        <f>ROUND(ROUND(H42,2)*ROUND(G42,3),2)</f>
        <v>0</v>
      </c>
      <c r="J42" s="86" t="s">
        <v>55</v>
      </c>
      <c r="O42">
        <f>(I42*21)/100</f>
        <v>0</v>
      </c>
      <c r="P42" t="s">
        <v>26</v>
      </c>
    </row>
    <row r="43" spans="1:16" x14ac:dyDescent="0.2">
      <c r="A43" s="25" t="s">
        <v>56</v>
      </c>
      <c r="B43" s="89"/>
      <c r="C43" s="89"/>
      <c r="D43" s="89"/>
      <c r="E43" s="90" t="s">
        <v>15</v>
      </c>
      <c r="F43" s="89"/>
      <c r="G43" s="89"/>
      <c r="H43" s="89"/>
      <c r="I43" s="89"/>
      <c r="J43" s="89"/>
    </row>
    <row r="44" spans="1:16" x14ac:dyDescent="0.2">
      <c r="A44" s="26" t="s">
        <v>57</v>
      </c>
      <c r="B44" s="89"/>
      <c r="C44" s="89"/>
      <c r="D44" s="89"/>
      <c r="E44" s="91" t="s">
        <v>15</v>
      </c>
      <c r="F44" s="89"/>
      <c r="G44" s="89"/>
      <c r="H44" s="89"/>
      <c r="I44" s="89"/>
      <c r="J44" s="89"/>
    </row>
    <row r="45" spans="1:16" ht="127.5" x14ac:dyDescent="0.2">
      <c r="A45" t="s">
        <v>58</v>
      </c>
      <c r="B45" s="89"/>
      <c r="C45" s="89"/>
      <c r="D45" s="89"/>
      <c r="E45" s="90" t="s">
        <v>195</v>
      </c>
      <c r="F45" s="89"/>
      <c r="G45" s="89"/>
      <c r="H45" s="89"/>
      <c r="I45" s="89"/>
      <c r="J45" s="89"/>
    </row>
    <row r="46" spans="1:16" x14ac:dyDescent="0.2">
      <c r="A46" s="20" t="s">
        <v>51</v>
      </c>
      <c r="B46" s="83" t="s">
        <v>47</v>
      </c>
      <c r="C46" s="83" t="s">
        <v>84</v>
      </c>
      <c r="D46" s="84" t="s">
        <v>32</v>
      </c>
      <c r="E46" s="85" t="s">
        <v>85</v>
      </c>
      <c r="F46" s="86" t="s">
        <v>69</v>
      </c>
      <c r="G46" s="87">
        <v>4</v>
      </c>
      <c r="H46" s="88">
        <v>0</v>
      </c>
      <c r="I46" s="88">
        <f>ROUND(ROUND(H46,2)*ROUND(G46,3),2)</f>
        <v>0</v>
      </c>
      <c r="J46" s="86" t="s">
        <v>55</v>
      </c>
      <c r="O46">
        <f>(I46*21)/100</f>
        <v>0</v>
      </c>
      <c r="P46" t="s">
        <v>26</v>
      </c>
    </row>
    <row r="47" spans="1:16" x14ac:dyDescent="0.2">
      <c r="A47" s="25" t="s">
        <v>56</v>
      </c>
      <c r="B47" s="89"/>
      <c r="C47" s="89"/>
      <c r="D47" s="89"/>
      <c r="E47" s="90" t="s">
        <v>15</v>
      </c>
      <c r="F47" s="89"/>
      <c r="G47" s="89"/>
      <c r="H47" s="89"/>
      <c r="I47" s="89"/>
      <c r="J47" s="89"/>
    </row>
    <row r="48" spans="1:16" x14ac:dyDescent="0.2">
      <c r="A48" s="26" t="s">
        <v>57</v>
      </c>
      <c r="B48" s="89"/>
      <c r="C48" s="89"/>
      <c r="D48" s="89"/>
      <c r="E48" s="91" t="s">
        <v>15</v>
      </c>
      <c r="F48" s="89"/>
      <c r="G48" s="89"/>
      <c r="H48" s="89"/>
      <c r="I48" s="89"/>
      <c r="J48" s="89"/>
    </row>
    <row r="49" spans="1:18" ht="153" x14ac:dyDescent="0.2">
      <c r="A49" t="s">
        <v>58</v>
      </c>
      <c r="B49" s="89"/>
      <c r="C49" s="89"/>
      <c r="D49" s="89"/>
      <c r="E49" s="90" t="s">
        <v>196</v>
      </c>
      <c r="F49" s="89"/>
      <c r="G49" s="89"/>
      <c r="H49" s="89"/>
      <c r="I49" s="89"/>
      <c r="J49" s="89"/>
    </row>
    <row r="50" spans="1:18" ht="25.5" x14ac:dyDescent="0.2">
      <c r="A50" s="20" t="s">
        <v>51</v>
      </c>
      <c r="B50" s="83" t="s">
        <v>83</v>
      </c>
      <c r="C50" s="83" t="s">
        <v>88</v>
      </c>
      <c r="D50" s="84" t="s">
        <v>32</v>
      </c>
      <c r="E50" s="85" t="s">
        <v>89</v>
      </c>
      <c r="F50" s="86" t="s">
        <v>69</v>
      </c>
      <c r="G50" s="87">
        <v>4</v>
      </c>
      <c r="H50" s="88">
        <v>0</v>
      </c>
      <c r="I50" s="88">
        <f>ROUND(ROUND(H50,2)*ROUND(G50,3),2)</f>
        <v>0</v>
      </c>
      <c r="J50" s="86" t="s">
        <v>55</v>
      </c>
      <c r="O50">
        <f>(I50*21)/100</f>
        <v>0</v>
      </c>
      <c r="P50" t="s">
        <v>26</v>
      </c>
    </row>
    <row r="51" spans="1:18" x14ac:dyDescent="0.2">
      <c r="A51" s="25" t="s">
        <v>56</v>
      </c>
      <c r="B51" s="89"/>
      <c r="C51" s="89"/>
      <c r="D51" s="89"/>
      <c r="E51" s="90" t="s">
        <v>15</v>
      </c>
      <c r="F51" s="89"/>
      <c r="G51" s="89"/>
      <c r="H51" s="89"/>
      <c r="I51" s="89"/>
      <c r="J51" s="89"/>
    </row>
    <row r="52" spans="1:18" x14ac:dyDescent="0.2">
      <c r="A52" s="26" t="s">
        <v>57</v>
      </c>
      <c r="B52" s="89"/>
      <c r="C52" s="89"/>
      <c r="D52" s="89"/>
      <c r="E52" s="91" t="s">
        <v>15</v>
      </c>
      <c r="F52" s="89"/>
      <c r="G52" s="89"/>
      <c r="H52" s="89"/>
      <c r="I52" s="89"/>
      <c r="J52" s="89"/>
    </row>
    <row r="53" spans="1:18" ht="114.75" x14ac:dyDescent="0.2">
      <c r="A53" t="s">
        <v>58</v>
      </c>
      <c r="B53" s="89"/>
      <c r="C53" s="89"/>
      <c r="D53" s="89"/>
      <c r="E53" s="90" t="s">
        <v>197</v>
      </c>
      <c r="F53" s="89"/>
      <c r="G53" s="89"/>
      <c r="H53" s="89"/>
      <c r="I53" s="89"/>
      <c r="J53" s="89"/>
    </row>
    <row r="54" spans="1:18" x14ac:dyDescent="0.2">
      <c r="A54" s="20" t="s">
        <v>51</v>
      </c>
      <c r="B54" s="83" t="s">
        <v>87</v>
      </c>
      <c r="C54" s="83" t="s">
        <v>92</v>
      </c>
      <c r="D54" s="84" t="s">
        <v>32</v>
      </c>
      <c r="E54" s="85" t="s">
        <v>93</v>
      </c>
      <c r="F54" s="86" t="s">
        <v>69</v>
      </c>
      <c r="G54" s="87">
        <v>4</v>
      </c>
      <c r="H54" s="88">
        <v>0</v>
      </c>
      <c r="I54" s="88">
        <f>ROUND(ROUND(H54,2)*ROUND(G54,3),2)</f>
        <v>0</v>
      </c>
      <c r="J54" s="86" t="s">
        <v>55</v>
      </c>
      <c r="O54">
        <f>(I54*21)/100</f>
        <v>0</v>
      </c>
      <c r="P54" t="s">
        <v>26</v>
      </c>
    </row>
    <row r="55" spans="1:18" x14ac:dyDescent="0.2">
      <c r="A55" s="25" t="s">
        <v>56</v>
      </c>
      <c r="B55" s="89"/>
      <c r="C55" s="89"/>
      <c r="D55" s="89"/>
      <c r="E55" s="90" t="s">
        <v>15</v>
      </c>
      <c r="F55" s="89"/>
      <c r="G55" s="89"/>
      <c r="H55" s="89"/>
      <c r="I55" s="89"/>
      <c r="J55" s="89"/>
    </row>
    <row r="56" spans="1:18" x14ac:dyDescent="0.2">
      <c r="A56" s="26" t="s">
        <v>57</v>
      </c>
      <c r="B56" s="89"/>
      <c r="C56" s="89"/>
      <c r="D56" s="89"/>
      <c r="E56" s="91" t="s">
        <v>15</v>
      </c>
      <c r="F56" s="89"/>
      <c r="G56" s="89"/>
      <c r="H56" s="89"/>
      <c r="I56" s="89"/>
      <c r="J56" s="89"/>
    </row>
    <row r="57" spans="1:18" ht="102" x14ac:dyDescent="0.2">
      <c r="A57" t="s">
        <v>58</v>
      </c>
      <c r="B57" s="89"/>
      <c r="C57" s="89"/>
      <c r="D57" s="89"/>
      <c r="E57" s="90" t="s">
        <v>198</v>
      </c>
      <c r="F57" s="89"/>
      <c r="G57" s="89"/>
      <c r="H57" s="89"/>
      <c r="I57" s="89"/>
      <c r="J57" s="89"/>
    </row>
    <row r="58" spans="1:18" ht="12.75" customHeight="1" x14ac:dyDescent="0.2">
      <c r="A58" s="5" t="s">
        <v>49</v>
      </c>
      <c r="B58" s="101"/>
      <c r="C58" s="102" t="s">
        <v>26</v>
      </c>
      <c r="D58" s="101"/>
      <c r="E58" s="103" t="s">
        <v>95</v>
      </c>
      <c r="F58" s="101"/>
      <c r="G58" s="101"/>
      <c r="H58" s="101"/>
      <c r="I58" s="104">
        <f>0+Q58</f>
        <v>0</v>
      </c>
      <c r="J58" s="101"/>
      <c r="O58">
        <f>0+R58</f>
        <v>0</v>
      </c>
      <c r="Q58">
        <f>0+I59+I63+I67+I71+I75+I79+I83+I87+I95+I99+I103+I107+I111+I115+I119+I123+I127+I131+I135+I139+I143+I147+I151+I155+I159+I163+I167+I171+I175+I179+I183</f>
        <v>0</v>
      </c>
      <c r="R58">
        <f>0+O59+O63+O67+O71+O75+O79+O83+O87+O95+O99+O103+O107+O111+O115+O119+O123+O127+O131+O135+O139+O143+O147+O151+O155+O159+O163+O167+O171+O175+O179+O183</f>
        <v>0</v>
      </c>
    </row>
    <row r="59" spans="1:18" ht="25.5" x14ac:dyDescent="0.2">
      <c r="A59" s="20" t="s">
        <v>51</v>
      </c>
      <c r="B59" s="83" t="s">
        <v>91</v>
      </c>
      <c r="C59" s="83" t="s">
        <v>199</v>
      </c>
      <c r="D59" s="84" t="s">
        <v>32</v>
      </c>
      <c r="E59" s="85" t="s">
        <v>200</v>
      </c>
      <c r="F59" s="86" t="s">
        <v>69</v>
      </c>
      <c r="G59" s="87">
        <v>1</v>
      </c>
      <c r="H59" s="88">
        <v>0</v>
      </c>
      <c r="I59" s="88">
        <f>ROUND(ROUND(H59,2)*ROUND(G59,3),2)</f>
        <v>0</v>
      </c>
      <c r="J59" s="86" t="s">
        <v>55</v>
      </c>
      <c r="O59">
        <f>(I59*21)/100</f>
        <v>0</v>
      </c>
      <c r="P59" t="s">
        <v>26</v>
      </c>
    </row>
    <row r="60" spans="1:18" x14ac:dyDescent="0.2">
      <c r="A60" s="25" t="s">
        <v>56</v>
      </c>
      <c r="B60" s="89"/>
      <c r="C60" s="89"/>
      <c r="D60" s="89"/>
      <c r="E60" s="90" t="s">
        <v>15</v>
      </c>
      <c r="F60" s="89"/>
      <c r="G60" s="89"/>
      <c r="H60" s="89"/>
      <c r="I60" s="89"/>
      <c r="J60" s="89"/>
    </row>
    <row r="61" spans="1:18" x14ac:dyDescent="0.2">
      <c r="A61" s="26" t="s">
        <v>57</v>
      </c>
      <c r="B61" s="89"/>
      <c r="C61" s="89"/>
      <c r="D61" s="89"/>
      <c r="E61" s="91" t="s">
        <v>15</v>
      </c>
      <c r="F61" s="89"/>
      <c r="G61" s="89"/>
      <c r="H61" s="89"/>
      <c r="I61" s="89"/>
      <c r="J61" s="89"/>
    </row>
    <row r="62" spans="1:18" ht="114.75" x14ac:dyDescent="0.2">
      <c r="A62" t="s">
        <v>58</v>
      </c>
      <c r="B62" s="89"/>
      <c r="C62" s="89"/>
      <c r="D62" s="89"/>
      <c r="E62" s="90" t="s">
        <v>201</v>
      </c>
      <c r="F62" s="89"/>
      <c r="G62" s="89"/>
      <c r="H62" s="89"/>
      <c r="I62" s="89"/>
      <c r="J62" s="89"/>
    </row>
    <row r="63" spans="1:18" x14ac:dyDescent="0.2">
      <c r="A63" s="20" t="s">
        <v>51</v>
      </c>
      <c r="B63" s="83" t="s">
        <v>96</v>
      </c>
      <c r="C63" s="83" t="s">
        <v>202</v>
      </c>
      <c r="D63" s="84" t="s">
        <v>32</v>
      </c>
      <c r="E63" s="85" t="s">
        <v>203</v>
      </c>
      <c r="F63" s="86" t="s">
        <v>69</v>
      </c>
      <c r="G63" s="87">
        <v>1</v>
      </c>
      <c r="H63" s="88">
        <v>0</v>
      </c>
      <c r="I63" s="88">
        <f>ROUND(ROUND(H63,2)*ROUND(G63,3),2)</f>
        <v>0</v>
      </c>
      <c r="J63" s="86" t="s">
        <v>55</v>
      </c>
      <c r="O63">
        <f>(I63*21)/100</f>
        <v>0</v>
      </c>
      <c r="P63" t="s">
        <v>26</v>
      </c>
    </row>
    <row r="64" spans="1:18" x14ac:dyDescent="0.2">
      <c r="A64" s="25" t="s">
        <v>56</v>
      </c>
      <c r="B64" s="89"/>
      <c r="C64" s="89"/>
      <c r="D64" s="89"/>
      <c r="E64" s="90" t="s">
        <v>15</v>
      </c>
      <c r="F64" s="89"/>
      <c r="G64" s="89"/>
      <c r="H64" s="89"/>
      <c r="I64" s="89"/>
      <c r="J64" s="89"/>
    </row>
    <row r="65" spans="1:16" x14ac:dyDescent="0.2">
      <c r="A65" s="26" t="s">
        <v>57</v>
      </c>
      <c r="B65" s="89"/>
      <c r="C65" s="89"/>
      <c r="D65" s="89"/>
      <c r="E65" s="91" t="s">
        <v>15</v>
      </c>
      <c r="F65" s="89"/>
      <c r="G65" s="89"/>
      <c r="H65" s="89"/>
      <c r="I65" s="89"/>
      <c r="J65" s="89"/>
    </row>
    <row r="66" spans="1:16" ht="165.75" x14ac:dyDescent="0.2">
      <c r="A66" t="s">
        <v>58</v>
      </c>
      <c r="B66" s="89"/>
      <c r="C66" s="89"/>
      <c r="D66" s="89"/>
      <c r="E66" s="90" t="s">
        <v>204</v>
      </c>
      <c r="F66" s="89"/>
      <c r="G66" s="89"/>
      <c r="H66" s="89"/>
      <c r="I66" s="89"/>
      <c r="J66" s="89"/>
    </row>
    <row r="67" spans="1:16" x14ac:dyDescent="0.2">
      <c r="A67" s="20" t="s">
        <v>51</v>
      </c>
      <c r="B67" s="83" t="s">
        <v>100</v>
      </c>
      <c r="C67" s="83" t="s">
        <v>205</v>
      </c>
      <c r="D67" s="84" t="s">
        <v>32</v>
      </c>
      <c r="E67" s="85" t="s">
        <v>206</v>
      </c>
      <c r="F67" s="86" t="s">
        <v>69</v>
      </c>
      <c r="G67" s="87">
        <v>1</v>
      </c>
      <c r="H67" s="88">
        <v>0</v>
      </c>
      <c r="I67" s="88">
        <f>ROUND(ROUND(H67,2)*ROUND(G67,3),2)</f>
        <v>0</v>
      </c>
      <c r="J67" s="86" t="s">
        <v>55</v>
      </c>
      <c r="O67">
        <f>(I67*21)/100</f>
        <v>0</v>
      </c>
      <c r="P67" t="s">
        <v>26</v>
      </c>
    </row>
    <row r="68" spans="1:16" x14ac:dyDescent="0.2">
      <c r="A68" s="25" t="s">
        <v>56</v>
      </c>
      <c r="B68" s="89"/>
      <c r="C68" s="89"/>
      <c r="D68" s="89"/>
      <c r="E68" s="90" t="s">
        <v>15</v>
      </c>
      <c r="F68" s="89"/>
      <c r="G68" s="89"/>
      <c r="H68" s="89"/>
      <c r="I68" s="89"/>
      <c r="J68" s="89"/>
    </row>
    <row r="69" spans="1:16" x14ac:dyDescent="0.2">
      <c r="A69" s="26" t="s">
        <v>57</v>
      </c>
      <c r="B69" s="89"/>
      <c r="C69" s="89"/>
      <c r="D69" s="89"/>
      <c r="E69" s="91" t="s">
        <v>15</v>
      </c>
      <c r="F69" s="89"/>
      <c r="G69" s="89"/>
      <c r="H69" s="89"/>
      <c r="I69" s="89"/>
      <c r="J69" s="89"/>
    </row>
    <row r="70" spans="1:16" ht="153" x14ac:dyDescent="0.2">
      <c r="A70" t="s">
        <v>58</v>
      </c>
      <c r="B70" s="89"/>
      <c r="C70" s="89"/>
      <c r="D70" s="89"/>
      <c r="E70" s="90" t="s">
        <v>207</v>
      </c>
      <c r="F70" s="89"/>
      <c r="G70" s="89"/>
      <c r="H70" s="89"/>
      <c r="I70" s="89"/>
      <c r="J70" s="89"/>
    </row>
    <row r="71" spans="1:16" ht="25.5" x14ac:dyDescent="0.2">
      <c r="A71" s="20" t="s">
        <v>51</v>
      </c>
      <c r="B71" s="83" t="s">
        <v>104</v>
      </c>
      <c r="C71" s="83" t="s">
        <v>208</v>
      </c>
      <c r="D71" s="84" t="s">
        <v>32</v>
      </c>
      <c r="E71" s="85" t="s">
        <v>209</v>
      </c>
      <c r="F71" s="86" t="s">
        <v>69</v>
      </c>
      <c r="G71" s="87">
        <v>1</v>
      </c>
      <c r="H71" s="88">
        <v>0</v>
      </c>
      <c r="I71" s="88">
        <f>ROUND(ROUND(H71,2)*ROUND(G71,3),2)</f>
        <v>0</v>
      </c>
      <c r="J71" s="86" t="s">
        <v>55</v>
      </c>
      <c r="O71">
        <f>(I71*21)/100</f>
        <v>0</v>
      </c>
      <c r="P71" t="s">
        <v>26</v>
      </c>
    </row>
    <row r="72" spans="1:16" x14ac:dyDescent="0.2">
      <c r="A72" s="25" t="s">
        <v>56</v>
      </c>
      <c r="B72" s="89"/>
      <c r="C72" s="89"/>
      <c r="D72" s="89"/>
      <c r="E72" s="90" t="s">
        <v>15</v>
      </c>
      <c r="F72" s="89"/>
      <c r="G72" s="89"/>
      <c r="H72" s="89"/>
      <c r="I72" s="89"/>
      <c r="J72" s="89"/>
    </row>
    <row r="73" spans="1:16" x14ac:dyDescent="0.2">
      <c r="A73" s="26" t="s">
        <v>57</v>
      </c>
      <c r="B73" s="89"/>
      <c r="C73" s="89"/>
      <c r="D73" s="89"/>
      <c r="E73" s="91" t="s">
        <v>15</v>
      </c>
      <c r="F73" s="89"/>
      <c r="G73" s="89"/>
      <c r="H73" s="89"/>
      <c r="I73" s="89"/>
      <c r="J73" s="89"/>
    </row>
    <row r="74" spans="1:16" ht="140.25" x14ac:dyDescent="0.2">
      <c r="A74" t="s">
        <v>58</v>
      </c>
      <c r="B74" s="89"/>
      <c r="C74" s="89"/>
      <c r="D74" s="89"/>
      <c r="E74" s="90" t="s">
        <v>210</v>
      </c>
      <c r="F74" s="89"/>
      <c r="G74" s="89"/>
      <c r="H74" s="89"/>
      <c r="I74" s="89"/>
      <c r="J74" s="89"/>
    </row>
    <row r="75" spans="1:16" ht="25.5" x14ac:dyDescent="0.2">
      <c r="A75" s="20" t="s">
        <v>51</v>
      </c>
      <c r="B75" s="83" t="s">
        <v>108</v>
      </c>
      <c r="C75" s="83" t="s">
        <v>211</v>
      </c>
      <c r="D75" s="84" t="s">
        <v>32</v>
      </c>
      <c r="E75" s="85" t="s">
        <v>212</v>
      </c>
      <c r="F75" s="86" t="s">
        <v>69</v>
      </c>
      <c r="G75" s="87">
        <v>1</v>
      </c>
      <c r="H75" s="88">
        <v>0</v>
      </c>
      <c r="I75" s="88">
        <f>ROUND(ROUND(H75,2)*ROUND(G75,3),2)</f>
        <v>0</v>
      </c>
      <c r="J75" s="86" t="s">
        <v>55</v>
      </c>
      <c r="O75">
        <f>(I75*21)/100</f>
        <v>0</v>
      </c>
      <c r="P75" t="s">
        <v>26</v>
      </c>
    </row>
    <row r="76" spans="1:16" x14ac:dyDescent="0.2">
      <c r="A76" s="25" t="s">
        <v>56</v>
      </c>
      <c r="B76" s="89"/>
      <c r="C76" s="89"/>
      <c r="D76" s="89"/>
      <c r="E76" s="90" t="s">
        <v>15</v>
      </c>
      <c r="F76" s="89"/>
      <c r="G76" s="89"/>
      <c r="H76" s="89"/>
      <c r="I76" s="89"/>
      <c r="J76" s="89"/>
    </row>
    <row r="77" spans="1:16" x14ac:dyDescent="0.2">
      <c r="A77" s="26" t="s">
        <v>57</v>
      </c>
      <c r="B77" s="89"/>
      <c r="C77" s="89"/>
      <c r="D77" s="89"/>
      <c r="E77" s="91" t="s">
        <v>15</v>
      </c>
      <c r="F77" s="89"/>
      <c r="G77" s="89"/>
      <c r="H77" s="89"/>
      <c r="I77" s="89"/>
      <c r="J77" s="89"/>
    </row>
    <row r="78" spans="1:16" ht="153" x14ac:dyDescent="0.2">
      <c r="A78" t="s">
        <v>58</v>
      </c>
      <c r="B78" s="89"/>
      <c r="C78" s="89"/>
      <c r="D78" s="89"/>
      <c r="E78" s="90" t="s">
        <v>213</v>
      </c>
      <c r="F78" s="89"/>
      <c r="G78" s="89"/>
      <c r="H78" s="89"/>
      <c r="I78" s="89"/>
      <c r="J78" s="89"/>
    </row>
    <row r="79" spans="1:16" x14ac:dyDescent="0.2">
      <c r="A79" s="20" t="s">
        <v>51</v>
      </c>
      <c r="B79" s="83" t="s">
        <v>112</v>
      </c>
      <c r="C79" s="83" t="s">
        <v>97</v>
      </c>
      <c r="D79" s="84" t="s">
        <v>32</v>
      </c>
      <c r="E79" s="85" t="s">
        <v>98</v>
      </c>
      <c r="F79" s="86" t="s">
        <v>69</v>
      </c>
      <c r="G79" s="87">
        <v>1</v>
      </c>
      <c r="H79" s="88">
        <v>0</v>
      </c>
      <c r="I79" s="88">
        <f>ROUND(ROUND(H79,2)*ROUND(G79,3),2)</f>
        <v>0</v>
      </c>
      <c r="J79" s="86" t="s">
        <v>55</v>
      </c>
      <c r="O79">
        <f>(I79*21)/100</f>
        <v>0</v>
      </c>
      <c r="P79" t="s">
        <v>26</v>
      </c>
    </row>
    <row r="80" spans="1:16" x14ac:dyDescent="0.2">
      <c r="A80" s="25" t="s">
        <v>56</v>
      </c>
      <c r="B80" s="89"/>
      <c r="C80" s="89"/>
      <c r="D80" s="89"/>
      <c r="E80" s="90" t="s">
        <v>15</v>
      </c>
      <c r="F80" s="89"/>
      <c r="G80" s="89"/>
      <c r="H80" s="89"/>
      <c r="I80" s="89"/>
      <c r="J80" s="89"/>
    </row>
    <row r="81" spans="1:16" x14ac:dyDescent="0.2">
      <c r="A81" s="26" t="s">
        <v>57</v>
      </c>
      <c r="B81" s="89"/>
      <c r="C81" s="89"/>
      <c r="D81" s="89"/>
      <c r="E81" s="91" t="s">
        <v>15</v>
      </c>
      <c r="F81" s="89"/>
      <c r="G81" s="89"/>
      <c r="H81" s="89"/>
      <c r="I81" s="89"/>
      <c r="J81" s="89"/>
    </row>
    <row r="82" spans="1:16" ht="114.75" x14ac:dyDescent="0.2">
      <c r="A82" t="s">
        <v>58</v>
      </c>
      <c r="B82" s="89"/>
      <c r="C82" s="89"/>
      <c r="D82" s="89"/>
      <c r="E82" s="90" t="s">
        <v>214</v>
      </c>
      <c r="F82" s="89"/>
      <c r="G82" s="89"/>
      <c r="H82" s="89"/>
      <c r="I82" s="89"/>
      <c r="J82" s="89"/>
    </row>
    <row r="83" spans="1:16" x14ac:dyDescent="0.2">
      <c r="A83" s="20" t="s">
        <v>51</v>
      </c>
      <c r="B83" s="83" t="s">
        <v>116</v>
      </c>
      <c r="C83" s="83" t="s">
        <v>101</v>
      </c>
      <c r="D83" s="84" t="s">
        <v>32</v>
      </c>
      <c r="E83" s="85" t="s">
        <v>102</v>
      </c>
      <c r="F83" s="86" t="s">
        <v>69</v>
      </c>
      <c r="G83" s="87">
        <v>1</v>
      </c>
      <c r="H83" s="88">
        <v>0</v>
      </c>
      <c r="I83" s="88">
        <f>ROUND(ROUND(H83,2)*ROUND(G83,3),2)</f>
        <v>0</v>
      </c>
      <c r="J83" s="86" t="s">
        <v>55</v>
      </c>
      <c r="O83">
        <f>(I83*21)/100</f>
        <v>0</v>
      </c>
      <c r="P83" t="s">
        <v>26</v>
      </c>
    </row>
    <row r="84" spans="1:16" x14ac:dyDescent="0.2">
      <c r="A84" s="25" t="s">
        <v>56</v>
      </c>
      <c r="B84" s="89"/>
      <c r="C84" s="89"/>
      <c r="D84" s="89"/>
      <c r="E84" s="90" t="s">
        <v>15</v>
      </c>
      <c r="F84" s="89"/>
      <c r="G84" s="89"/>
      <c r="H84" s="89"/>
      <c r="I84" s="89"/>
      <c r="J84" s="89"/>
    </row>
    <row r="85" spans="1:16" x14ac:dyDescent="0.2">
      <c r="A85" s="26" t="s">
        <v>57</v>
      </c>
      <c r="B85" s="89"/>
      <c r="C85" s="89"/>
      <c r="D85" s="89"/>
      <c r="E85" s="91" t="s">
        <v>15</v>
      </c>
      <c r="F85" s="89"/>
      <c r="G85" s="89"/>
      <c r="H85" s="89"/>
      <c r="I85" s="89"/>
      <c r="J85" s="89"/>
    </row>
    <row r="86" spans="1:16" ht="114.75" x14ac:dyDescent="0.2">
      <c r="A86" t="s">
        <v>58</v>
      </c>
      <c r="B86" s="89"/>
      <c r="C86" s="89"/>
      <c r="D86" s="89"/>
      <c r="E86" s="90" t="s">
        <v>215</v>
      </c>
      <c r="F86" s="89"/>
      <c r="G86" s="89"/>
      <c r="H86" s="89"/>
      <c r="I86" s="89"/>
      <c r="J86" s="89"/>
    </row>
    <row r="87" spans="1:16" x14ac:dyDescent="0.2">
      <c r="A87" s="20" t="s">
        <v>51</v>
      </c>
      <c r="B87" s="83" t="s">
        <v>120</v>
      </c>
      <c r="C87" s="83" t="s">
        <v>105</v>
      </c>
      <c r="D87" s="84" t="s">
        <v>32</v>
      </c>
      <c r="E87" s="85" t="s">
        <v>106</v>
      </c>
      <c r="F87" s="86" t="s">
        <v>69</v>
      </c>
      <c r="G87" s="87">
        <v>1</v>
      </c>
      <c r="H87" s="88">
        <v>0</v>
      </c>
      <c r="I87" s="88">
        <f>ROUND(ROUND(H87,2)*ROUND(G87,3),2)</f>
        <v>0</v>
      </c>
      <c r="J87" s="86" t="s">
        <v>55</v>
      </c>
      <c r="O87">
        <f>(I87*21)/100</f>
        <v>0</v>
      </c>
      <c r="P87" t="s">
        <v>26</v>
      </c>
    </row>
    <row r="88" spans="1:16" x14ac:dyDescent="0.2">
      <c r="A88" s="25" t="s">
        <v>56</v>
      </c>
      <c r="B88" s="89"/>
      <c r="C88" s="89"/>
      <c r="D88" s="89"/>
      <c r="E88" s="90" t="s">
        <v>15</v>
      </c>
      <c r="F88" s="89"/>
      <c r="G88" s="89"/>
      <c r="H88" s="89"/>
      <c r="I88" s="89"/>
      <c r="J88" s="89"/>
    </row>
    <row r="89" spans="1:16" x14ac:dyDescent="0.2">
      <c r="A89" s="26" t="s">
        <v>57</v>
      </c>
      <c r="B89" s="89"/>
      <c r="C89" s="89"/>
      <c r="D89" s="89"/>
      <c r="E89" s="91" t="s">
        <v>15</v>
      </c>
      <c r="F89" s="89"/>
      <c r="G89" s="89"/>
      <c r="H89" s="89"/>
      <c r="I89" s="89"/>
      <c r="J89" s="89"/>
    </row>
    <row r="90" spans="1:16" ht="127.5" x14ac:dyDescent="0.2">
      <c r="A90" t="s">
        <v>58</v>
      </c>
      <c r="B90" s="89"/>
      <c r="C90" s="89"/>
      <c r="D90" s="89"/>
      <c r="E90" s="90" t="s">
        <v>216</v>
      </c>
      <c r="F90" s="89"/>
      <c r="G90" s="89"/>
      <c r="H90" s="89"/>
      <c r="I90" s="89"/>
      <c r="J90" s="89"/>
    </row>
    <row r="91" spans="1:16" ht="12.75" customHeight="1" x14ac:dyDescent="0.2">
      <c r="B91" s="89"/>
      <c r="C91" s="89"/>
      <c r="D91" s="89"/>
      <c r="E91" s="89"/>
      <c r="F91" s="89"/>
      <c r="G91" s="89"/>
      <c r="H91" s="89"/>
      <c r="I91" s="89"/>
      <c r="J91" s="89"/>
    </row>
    <row r="92" spans="1:16" ht="12.75" customHeight="1" x14ac:dyDescent="0.2">
      <c r="B92" s="89"/>
      <c r="C92" s="89"/>
      <c r="D92" s="89"/>
      <c r="E92" s="89"/>
      <c r="F92" s="89"/>
      <c r="G92" s="89"/>
      <c r="H92" s="89"/>
      <c r="I92" s="89"/>
      <c r="J92" s="89"/>
    </row>
    <row r="93" spans="1:16" ht="12.75" customHeight="1" x14ac:dyDescent="0.2">
      <c r="B93" s="89"/>
      <c r="C93" s="89"/>
      <c r="D93" s="89"/>
      <c r="E93" s="89"/>
      <c r="F93" s="89"/>
      <c r="G93" s="89"/>
      <c r="H93" s="89"/>
      <c r="I93" s="89"/>
      <c r="J93" s="89"/>
    </row>
    <row r="94" spans="1:16" ht="12.75" customHeight="1" x14ac:dyDescent="0.2">
      <c r="B94" s="89"/>
      <c r="C94" s="89"/>
      <c r="D94" s="89"/>
      <c r="E94" s="89"/>
      <c r="F94" s="89"/>
      <c r="G94" s="89"/>
      <c r="H94" s="89"/>
      <c r="I94" s="89"/>
      <c r="J94" s="89"/>
    </row>
    <row r="95" spans="1:16" x14ac:dyDescent="0.2">
      <c r="A95" s="20" t="s">
        <v>51</v>
      </c>
      <c r="B95" s="83" t="s">
        <v>125</v>
      </c>
      <c r="C95" s="83" t="s">
        <v>217</v>
      </c>
      <c r="D95" s="84" t="s">
        <v>32</v>
      </c>
      <c r="E95" s="85" t="s">
        <v>218</v>
      </c>
      <c r="F95" s="86" t="s">
        <v>69</v>
      </c>
      <c r="G95" s="87">
        <v>1</v>
      </c>
      <c r="H95" s="88">
        <v>0</v>
      </c>
      <c r="I95" s="88">
        <f>ROUND(ROUND(H95,2)*ROUND(G95,3),2)</f>
        <v>0</v>
      </c>
      <c r="J95" s="86" t="s">
        <v>55</v>
      </c>
      <c r="O95">
        <f>(I95*21)/100</f>
        <v>0</v>
      </c>
      <c r="P95" t="s">
        <v>26</v>
      </c>
    </row>
    <row r="96" spans="1:16" x14ac:dyDescent="0.2">
      <c r="A96" s="25" t="s">
        <v>56</v>
      </c>
      <c r="B96" s="89"/>
      <c r="C96" s="89"/>
      <c r="D96" s="89"/>
      <c r="E96" s="90" t="s">
        <v>15</v>
      </c>
      <c r="F96" s="89"/>
      <c r="G96" s="89"/>
      <c r="H96" s="89"/>
      <c r="I96" s="89"/>
      <c r="J96" s="89"/>
    </row>
    <row r="97" spans="1:16" x14ac:dyDescent="0.2">
      <c r="A97" s="26" t="s">
        <v>57</v>
      </c>
      <c r="B97" s="89"/>
      <c r="C97" s="89"/>
      <c r="D97" s="89"/>
      <c r="E97" s="91" t="s">
        <v>15</v>
      </c>
      <c r="F97" s="89"/>
      <c r="G97" s="89"/>
      <c r="H97" s="89"/>
      <c r="I97" s="89"/>
      <c r="J97" s="89"/>
    </row>
    <row r="98" spans="1:16" ht="127.5" x14ac:dyDescent="0.2">
      <c r="A98" t="s">
        <v>58</v>
      </c>
      <c r="B98" s="89"/>
      <c r="C98" s="89"/>
      <c r="D98" s="89"/>
      <c r="E98" s="90" t="s">
        <v>219</v>
      </c>
      <c r="F98" s="89"/>
      <c r="G98" s="89"/>
      <c r="H98" s="89"/>
      <c r="I98" s="89"/>
      <c r="J98" s="89"/>
    </row>
    <row r="99" spans="1:16" ht="25.5" x14ac:dyDescent="0.2">
      <c r="A99" s="20" t="s">
        <v>51</v>
      </c>
      <c r="B99" s="83" t="s">
        <v>129</v>
      </c>
      <c r="C99" s="83" t="s">
        <v>220</v>
      </c>
      <c r="D99" s="84" t="s">
        <v>32</v>
      </c>
      <c r="E99" s="85" t="s">
        <v>221</v>
      </c>
      <c r="F99" s="86" t="s">
        <v>69</v>
      </c>
      <c r="G99" s="87">
        <v>1</v>
      </c>
      <c r="H99" s="88">
        <v>0</v>
      </c>
      <c r="I99" s="88">
        <f>ROUND(ROUND(H99,2)*ROUND(G99,3),2)</f>
        <v>0</v>
      </c>
      <c r="J99" s="86" t="s">
        <v>55</v>
      </c>
      <c r="O99">
        <f>(I99*21)/100</f>
        <v>0</v>
      </c>
      <c r="P99" t="s">
        <v>26</v>
      </c>
    </row>
    <row r="100" spans="1:16" x14ac:dyDescent="0.2">
      <c r="A100" s="25" t="s">
        <v>56</v>
      </c>
      <c r="B100" s="89"/>
      <c r="C100" s="89"/>
      <c r="D100" s="89"/>
      <c r="E100" s="90" t="s">
        <v>15</v>
      </c>
      <c r="F100" s="89"/>
      <c r="G100" s="89"/>
      <c r="H100" s="89"/>
      <c r="I100" s="89"/>
      <c r="J100" s="89"/>
    </row>
    <row r="101" spans="1:16" x14ac:dyDescent="0.2">
      <c r="A101" s="26" t="s">
        <v>57</v>
      </c>
      <c r="B101" s="89"/>
      <c r="C101" s="89"/>
      <c r="D101" s="89"/>
      <c r="E101" s="91" t="s">
        <v>15</v>
      </c>
      <c r="F101" s="89"/>
      <c r="G101" s="89"/>
      <c r="H101" s="89"/>
      <c r="I101" s="89"/>
      <c r="J101" s="89"/>
    </row>
    <row r="102" spans="1:16" ht="153" x14ac:dyDescent="0.2">
      <c r="A102" t="s">
        <v>58</v>
      </c>
      <c r="B102" s="89"/>
      <c r="C102" s="89"/>
      <c r="D102" s="89"/>
      <c r="E102" s="90" t="s">
        <v>222</v>
      </c>
      <c r="F102" s="89"/>
      <c r="G102" s="89"/>
      <c r="H102" s="89"/>
      <c r="I102" s="89"/>
      <c r="J102" s="89"/>
    </row>
    <row r="103" spans="1:16" x14ac:dyDescent="0.2">
      <c r="A103" s="20" t="s">
        <v>51</v>
      </c>
      <c r="B103" s="83" t="s">
        <v>133</v>
      </c>
      <c r="C103" s="83" t="s">
        <v>109</v>
      </c>
      <c r="D103" s="84" t="s">
        <v>32</v>
      </c>
      <c r="E103" s="85" t="s">
        <v>110</v>
      </c>
      <c r="F103" s="86" t="s">
        <v>69</v>
      </c>
      <c r="G103" s="87">
        <v>2</v>
      </c>
      <c r="H103" s="88">
        <v>0</v>
      </c>
      <c r="I103" s="88">
        <f>ROUND(ROUND(H103,2)*ROUND(G103,3),2)</f>
        <v>0</v>
      </c>
      <c r="J103" s="86" t="s">
        <v>55</v>
      </c>
      <c r="O103">
        <f>(I103*21)/100</f>
        <v>0</v>
      </c>
      <c r="P103" t="s">
        <v>26</v>
      </c>
    </row>
    <row r="104" spans="1:16" x14ac:dyDescent="0.2">
      <c r="A104" s="25" t="s">
        <v>56</v>
      </c>
      <c r="B104" s="89"/>
      <c r="C104" s="89"/>
      <c r="D104" s="89"/>
      <c r="E104" s="90" t="s">
        <v>15</v>
      </c>
      <c r="F104" s="89"/>
      <c r="G104" s="89"/>
      <c r="H104" s="89"/>
      <c r="I104" s="89"/>
      <c r="J104" s="89"/>
    </row>
    <row r="105" spans="1:16" x14ac:dyDescent="0.2">
      <c r="A105" s="26" t="s">
        <v>57</v>
      </c>
      <c r="B105" s="89"/>
      <c r="C105" s="89"/>
      <c r="D105" s="89"/>
      <c r="E105" s="91" t="s">
        <v>15</v>
      </c>
      <c r="F105" s="89"/>
      <c r="G105" s="89"/>
      <c r="H105" s="89"/>
      <c r="I105" s="89"/>
      <c r="J105" s="89"/>
    </row>
    <row r="106" spans="1:16" ht="114.75" x14ac:dyDescent="0.2">
      <c r="A106" t="s">
        <v>58</v>
      </c>
      <c r="B106" s="89"/>
      <c r="C106" s="89"/>
      <c r="D106" s="89"/>
      <c r="E106" s="90" t="s">
        <v>223</v>
      </c>
      <c r="F106" s="89"/>
      <c r="G106" s="89"/>
      <c r="H106" s="89"/>
      <c r="I106" s="89"/>
      <c r="J106" s="89"/>
    </row>
    <row r="107" spans="1:16" x14ac:dyDescent="0.2">
      <c r="A107" s="20" t="s">
        <v>51</v>
      </c>
      <c r="B107" s="83" t="s">
        <v>137</v>
      </c>
      <c r="C107" s="83" t="s">
        <v>113</v>
      </c>
      <c r="D107" s="84" t="s">
        <v>32</v>
      </c>
      <c r="E107" s="85" t="s">
        <v>114</v>
      </c>
      <c r="F107" s="86" t="s">
        <v>69</v>
      </c>
      <c r="G107" s="87">
        <v>2</v>
      </c>
      <c r="H107" s="88">
        <v>0</v>
      </c>
      <c r="I107" s="88">
        <f>ROUND(ROUND(H107,2)*ROUND(G107,3),2)</f>
        <v>0</v>
      </c>
      <c r="J107" s="86" t="s">
        <v>55</v>
      </c>
      <c r="O107">
        <f>(I107*21)/100</f>
        <v>0</v>
      </c>
      <c r="P107" t="s">
        <v>26</v>
      </c>
    </row>
    <row r="108" spans="1:16" x14ac:dyDescent="0.2">
      <c r="A108" s="25" t="s">
        <v>56</v>
      </c>
      <c r="B108" s="89"/>
      <c r="C108" s="89"/>
      <c r="D108" s="89"/>
      <c r="E108" s="90" t="s">
        <v>15</v>
      </c>
      <c r="F108" s="89"/>
      <c r="G108" s="89"/>
      <c r="H108" s="89"/>
      <c r="I108" s="89"/>
      <c r="J108" s="89"/>
    </row>
    <row r="109" spans="1:16" x14ac:dyDescent="0.2">
      <c r="A109" s="26" t="s">
        <v>57</v>
      </c>
      <c r="B109" s="89"/>
      <c r="C109" s="89"/>
      <c r="D109" s="89"/>
      <c r="E109" s="91" t="s">
        <v>15</v>
      </c>
      <c r="F109" s="89"/>
      <c r="G109" s="89"/>
      <c r="H109" s="89"/>
      <c r="I109" s="89"/>
      <c r="J109" s="89"/>
    </row>
    <row r="110" spans="1:16" ht="140.25" x14ac:dyDescent="0.2">
      <c r="A110" t="s">
        <v>58</v>
      </c>
      <c r="B110" s="89"/>
      <c r="C110" s="89"/>
      <c r="D110" s="89"/>
      <c r="E110" s="90" t="s">
        <v>224</v>
      </c>
      <c r="F110" s="89"/>
      <c r="G110" s="89"/>
      <c r="H110" s="89"/>
      <c r="I110" s="89"/>
      <c r="J110" s="89"/>
    </row>
    <row r="111" spans="1:16" x14ac:dyDescent="0.2">
      <c r="A111" s="20" t="s">
        <v>51</v>
      </c>
      <c r="B111" s="83" t="s">
        <v>141</v>
      </c>
      <c r="C111" s="83" t="s">
        <v>117</v>
      </c>
      <c r="D111" s="84" t="s">
        <v>32</v>
      </c>
      <c r="E111" s="85" t="s">
        <v>118</v>
      </c>
      <c r="F111" s="86" t="s">
        <v>69</v>
      </c>
      <c r="G111" s="87">
        <v>2</v>
      </c>
      <c r="H111" s="88">
        <v>0</v>
      </c>
      <c r="I111" s="88">
        <f>ROUND(ROUND(H111,2)*ROUND(G111,3),2)</f>
        <v>0</v>
      </c>
      <c r="J111" s="86" t="s">
        <v>55</v>
      </c>
      <c r="O111">
        <f>(I111*21)/100</f>
        <v>0</v>
      </c>
      <c r="P111" t="s">
        <v>26</v>
      </c>
    </row>
    <row r="112" spans="1:16" x14ac:dyDescent="0.2">
      <c r="A112" s="25" t="s">
        <v>56</v>
      </c>
      <c r="B112" s="89"/>
      <c r="C112" s="89"/>
      <c r="D112" s="89"/>
      <c r="E112" s="90" t="s">
        <v>15</v>
      </c>
      <c r="F112" s="89"/>
      <c r="G112" s="89"/>
      <c r="H112" s="89"/>
      <c r="I112" s="89"/>
      <c r="J112" s="89"/>
    </row>
    <row r="113" spans="1:16" x14ac:dyDescent="0.2">
      <c r="A113" s="26" t="s">
        <v>57</v>
      </c>
      <c r="B113" s="89"/>
      <c r="C113" s="89"/>
      <c r="D113" s="89"/>
      <c r="E113" s="91" t="s">
        <v>15</v>
      </c>
      <c r="F113" s="89"/>
      <c r="G113" s="89"/>
      <c r="H113" s="89"/>
      <c r="I113" s="89"/>
      <c r="J113" s="89"/>
    </row>
    <row r="114" spans="1:16" ht="153" x14ac:dyDescent="0.2">
      <c r="A114" t="s">
        <v>58</v>
      </c>
      <c r="B114" s="89"/>
      <c r="C114" s="89"/>
      <c r="D114" s="89"/>
      <c r="E114" s="90" t="s">
        <v>225</v>
      </c>
      <c r="F114" s="89"/>
      <c r="G114" s="89"/>
      <c r="H114" s="89"/>
      <c r="I114" s="89"/>
      <c r="J114" s="89"/>
    </row>
    <row r="115" spans="1:16" x14ac:dyDescent="0.2">
      <c r="A115" s="20" t="s">
        <v>51</v>
      </c>
      <c r="B115" s="83" t="s">
        <v>145</v>
      </c>
      <c r="C115" s="83" t="s">
        <v>121</v>
      </c>
      <c r="D115" s="84" t="s">
        <v>32</v>
      </c>
      <c r="E115" s="85" t="s">
        <v>122</v>
      </c>
      <c r="F115" s="86" t="s">
        <v>123</v>
      </c>
      <c r="G115" s="87">
        <v>80</v>
      </c>
      <c r="H115" s="88">
        <v>0</v>
      </c>
      <c r="I115" s="88">
        <f>ROUND(ROUND(H115,2)*ROUND(G115,3),2)</f>
        <v>0</v>
      </c>
      <c r="J115" s="86" t="s">
        <v>55</v>
      </c>
      <c r="O115">
        <f>(I115*21)/100</f>
        <v>0</v>
      </c>
      <c r="P115" t="s">
        <v>26</v>
      </c>
    </row>
    <row r="116" spans="1:16" x14ac:dyDescent="0.2">
      <c r="A116" s="25" t="s">
        <v>56</v>
      </c>
      <c r="B116" s="89"/>
      <c r="C116" s="89"/>
      <c r="D116" s="89"/>
      <c r="E116" s="90" t="s">
        <v>15</v>
      </c>
      <c r="F116" s="89"/>
      <c r="G116" s="89"/>
      <c r="H116" s="89"/>
      <c r="I116" s="89"/>
      <c r="J116" s="89"/>
    </row>
    <row r="117" spans="1:16" x14ac:dyDescent="0.2">
      <c r="A117" s="26" t="s">
        <v>57</v>
      </c>
      <c r="B117" s="89"/>
      <c r="C117" s="89"/>
      <c r="D117" s="89"/>
      <c r="E117" s="91" t="s">
        <v>15</v>
      </c>
      <c r="F117" s="89"/>
      <c r="G117" s="89"/>
      <c r="H117" s="89"/>
      <c r="I117" s="89"/>
      <c r="J117" s="89"/>
    </row>
    <row r="118" spans="1:16" ht="114.75" x14ac:dyDescent="0.2">
      <c r="A118" t="s">
        <v>58</v>
      </c>
      <c r="B118" s="89"/>
      <c r="C118" s="89"/>
      <c r="D118" s="89"/>
      <c r="E118" s="90" t="s">
        <v>226</v>
      </c>
      <c r="F118" s="89"/>
      <c r="G118" s="89"/>
      <c r="H118" s="89"/>
      <c r="I118" s="89"/>
      <c r="J118" s="89"/>
    </row>
    <row r="119" spans="1:16" x14ac:dyDescent="0.2">
      <c r="A119" s="20" t="s">
        <v>51</v>
      </c>
      <c r="B119" s="83" t="s">
        <v>149</v>
      </c>
      <c r="C119" s="83" t="s">
        <v>126</v>
      </c>
      <c r="D119" s="84" t="s">
        <v>32</v>
      </c>
      <c r="E119" s="85" t="s">
        <v>127</v>
      </c>
      <c r="F119" s="86" t="s">
        <v>69</v>
      </c>
      <c r="G119" s="87">
        <v>2</v>
      </c>
      <c r="H119" s="88">
        <v>0</v>
      </c>
      <c r="I119" s="88">
        <f>ROUND(ROUND(H119,2)*ROUND(G119,3),2)</f>
        <v>0</v>
      </c>
      <c r="J119" s="86" t="s">
        <v>55</v>
      </c>
      <c r="O119">
        <f>(I119*21)/100</f>
        <v>0</v>
      </c>
      <c r="P119" t="s">
        <v>26</v>
      </c>
    </row>
    <row r="120" spans="1:16" x14ac:dyDescent="0.2">
      <c r="A120" s="25" t="s">
        <v>56</v>
      </c>
      <c r="B120" s="89"/>
      <c r="C120" s="89"/>
      <c r="D120" s="89"/>
      <c r="E120" s="90" t="s">
        <v>15</v>
      </c>
      <c r="F120" s="89"/>
      <c r="G120" s="89"/>
      <c r="H120" s="89"/>
      <c r="I120" s="89"/>
      <c r="J120" s="89"/>
    </row>
    <row r="121" spans="1:16" x14ac:dyDescent="0.2">
      <c r="A121" s="26" t="s">
        <v>57</v>
      </c>
      <c r="B121" s="89"/>
      <c r="C121" s="89"/>
      <c r="D121" s="89"/>
      <c r="E121" s="91" t="s">
        <v>15</v>
      </c>
      <c r="F121" s="89"/>
      <c r="G121" s="89"/>
      <c r="H121" s="89"/>
      <c r="I121" s="89"/>
      <c r="J121" s="89"/>
    </row>
    <row r="122" spans="1:16" ht="140.25" x14ac:dyDescent="0.2">
      <c r="A122" t="s">
        <v>58</v>
      </c>
      <c r="B122" s="89"/>
      <c r="C122" s="89"/>
      <c r="D122" s="89"/>
      <c r="E122" s="90" t="s">
        <v>227</v>
      </c>
      <c r="F122" s="89"/>
      <c r="G122" s="89"/>
      <c r="H122" s="89"/>
      <c r="I122" s="89"/>
      <c r="J122" s="89"/>
    </row>
    <row r="123" spans="1:16" x14ac:dyDescent="0.2">
      <c r="A123" s="20" t="s">
        <v>51</v>
      </c>
      <c r="B123" s="83" t="s">
        <v>153</v>
      </c>
      <c r="C123" s="83" t="s">
        <v>130</v>
      </c>
      <c r="D123" s="84" t="s">
        <v>32</v>
      </c>
      <c r="E123" s="85" t="s">
        <v>131</v>
      </c>
      <c r="F123" s="86" t="s">
        <v>123</v>
      </c>
      <c r="G123" s="87">
        <v>80</v>
      </c>
      <c r="H123" s="88">
        <v>0</v>
      </c>
      <c r="I123" s="88">
        <f>ROUND(ROUND(H123,2)*ROUND(G123,3),2)</f>
        <v>0</v>
      </c>
      <c r="J123" s="86" t="s">
        <v>55</v>
      </c>
      <c r="O123">
        <f>(I123*21)/100</f>
        <v>0</v>
      </c>
      <c r="P123" t="s">
        <v>26</v>
      </c>
    </row>
    <row r="124" spans="1:16" x14ac:dyDescent="0.2">
      <c r="A124" s="25" t="s">
        <v>56</v>
      </c>
      <c r="B124" s="89"/>
      <c r="C124" s="89"/>
      <c r="D124" s="89"/>
      <c r="E124" s="90" t="s">
        <v>15</v>
      </c>
      <c r="F124" s="89"/>
      <c r="G124" s="89"/>
      <c r="H124" s="89"/>
      <c r="I124" s="89"/>
      <c r="J124" s="89"/>
    </row>
    <row r="125" spans="1:16" x14ac:dyDescent="0.2">
      <c r="A125" s="26" t="s">
        <v>57</v>
      </c>
      <c r="B125" s="89"/>
      <c r="C125" s="89"/>
      <c r="D125" s="89"/>
      <c r="E125" s="91" t="s">
        <v>15</v>
      </c>
      <c r="F125" s="89"/>
      <c r="G125" s="89"/>
      <c r="H125" s="89"/>
      <c r="I125" s="89"/>
      <c r="J125" s="89"/>
    </row>
    <row r="126" spans="1:16" ht="114.75" x14ac:dyDescent="0.2">
      <c r="A126" t="s">
        <v>58</v>
      </c>
      <c r="B126" s="89"/>
      <c r="C126" s="89"/>
      <c r="D126" s="89"/>
      <c r="E126" s="90" t="s">
        <v>228</v>
      </c>
      <c r="F126" s="89"/>
      <c r="G126" s="89"/>
      <c r="H126" s="89"/>
      <c r="I126" s="89"/>
      <c r="J126" s="89"/>
    </row>
    <row r="127" spans="1:16" ht="25.5" x14ac:dyDescent="0.2">
      <c r="A127" s="20" t="s">
        <v>51</v>
      </c>
      <c r="B127" s="83" t="s">
        <v>157</v>
      </c>
      <c r="C127" s="83" t="s">
        <v>134</v>
      </c>
      <c r="D127" s="84" t="s">
        <v>32</v>
      </c>
      <c r="E127" s="85" t="s">
        <v>135</v>
      </c>
      <c r="F127" s="86" t="s">
        <v>69</v>
      </c>
      <c r="G127" s="87">
        <v>1</v>
      </c>
      <c r="H127" s="88">
        <v>0</v>
      </c>
      <c r="I127" s="88">
        <f>ROUND(ROUND(H127,2)*ROUND(G127,3),2)</f>
        <v>0</v>
      </c>
      <c r="J127" s="86" t="s">
        <v>55</v>
      </c>
      <c r="O127">
        <f>(I127*21)/100</f>
        <v>0</v>
      </c>
      <c r="P127" t="s">
        <v>26</v>
      </c>
    </row>
    <row r="128" spans="1:16" x14ac:dyDescent="0.2">
      <c r="A128" s="25" t="s">
        <v>56</v>
      </c>
      <c r="B128" s="89"/>
      <c r="C128" s="89"/>
      <c r="D128" s="89"/>
      <c r="E128" s="90" t="s">
        <v>15</v>
      </c>
      <c r="F128" s="89"/>
      <c r="G128" s="89"/>
      <c r="H128" s="89"/>
      <c r="I128" s="89"/>
      <c r="J128" s="89"/>
    </row>
    <row r="129" spans="1:16" x14ac:dyDescent="0.2">
      <c r="A129" s="26" t="s">
        <v>57</v>
      </c>
      <c r="B129" s="89"/>
      <c r="C129" s="89"/>
      <c r="D129" s="89"/>
      <c r="E129" s="91" t="s">
        <v>15</v>
      </c>
      <c r="F129" s="89"/>
      <c r="G129" s="89"/>
      <c r="H129" s="89"/>
      <c r="I129" s="89"/>
      <c r="J129" s="89"/>
    </row>
    <row r="130" spans="1:16" ht="102" x14ac:dyDescent="0.2">
      <c r="A130" t="s">
        <v>58</v>
      </c>
      <c r="B130" s="89"/>
      <c r="C130" s="89"/>
      <c r="D130" s="89"/>
      <c r="E130" s="90" t="s">
        <v>229</v>
      </c>
      <c r="F130" s="89"/>
      <c r="G130" s="89"/>
      <c r="H130" s="89"/>
      <c r="I130" s="89"/>
      <c r="J130" s="89"/>
    </row>
    <row r="131" spans="1:16" x14ac:dyDescent="0.2">
      <c r="A131" s="20" t="s">
        <v>51</v>
      </c>
      <c r="B131" s="83" t="s">
        <v>161</v>
      </c>
      <c r="C131" s="83" t="s">
        <v>138</v>
      </c>
      <c r="D131" s="84" t="s">
        <v>32</v>
      </c>
      <c r="E131" s="85" t="s">
        <v>139</v>
      </c>
      <c r="F131" s="86" t="s">
        <v>69</v>
      </c>
      <c r="G131" s="87">
        <v>3</v>
      </c>
      <c r="H131" s="88">
        <v>0</v>
      </c>
      <c r="I131" s="88">
        <f>ROUND(ROUND(H131,2)*ROUND(G131,3),2)</f>
        <v>0</v>
      </c>
      <c r="J131" s="86" t="s">
        <v>55</v>
      </c>
      <c r="O131">
        <f>(I131*21)/100</f>
        <v>0</v>
      </c>
      <c r="P131" t="s">
        <v>26</v>
      </c>
    </row>
    <row r="132" spans="1:16" x14ac:dyDescent="0.2">
      <c r="A132" s="25" t="s">
        <v>56</v>
      </c>
      <c r="B132" s="89"/>
      <c r="C132" s="89"/>
      <c r="D132" s="89"/>
      <c r="E132" s="90" t="s">
        <v>15</v>
      </c>
      <c r="F132" s="89"/>
      <c r="G132" s="89"/>
      <c r="H132" s="89"/>
      <c r="I132" s="89"/>
      <c r="J132" s="89"/>
    </row>
    <row r="133" spans="1:16" x14ac:dyDescent="0.2">
      <c r="A133" s="26" t="s">
        <v>57</v>
      </c>
      <c r="B133" s="89"/>
      <c r="C133" s="89"/>
      <c r="D133" s="89"/>
      <c r="E133" s="91" t="s">
        <v>15</v>
      </c>
      <c r="F133" s="89"/>
      <c r="G133" s="89"/>
      <c r="H133" s="89"/>
      <c r="I133" s="89"/>
      <c r="J133" s="89"/>
    </row>
    <row r="134" spans="1:16" ht="102" x14ac:dyDescent="0.2">
      <c r="A134" t="s">
        <v>58</v>
      </c>
      <c r="B134" s="89"/>
      <c r="C134" s="89"/>
      <c r="D134" s="89"/>
      <c r="E134" s="90" t="s">
        <v>230</v>
      </c>
      <c r="F134" s="89"/>
      <c r="G134" s="89"/>
      <c r="H134" s="89"/>
      <c r="I134" s="89"/>
      <c r="J134" s="89"/>
    </row>
    <row r="135" spans="1:16" ht="25.5" x14ac:dyDescent="0.2">
      <c r="A135" s="20" t="s">
        <v>51</v>
      </c>
      <c r="B135" s="83" t="s">
        <v>165</v>
      </c>
      <c r="C135" s="83" t="s">
        <v>142</v>
      </c>
      <c r="D135" s="84" t="s">
        <v>32</v>
      </c>
      <c r="E135" s="85" t="s">
        <v>143</v>
      </c>
      <c r="F135" s="86" t="s">
        <v>69</v>
      </c>
      <c r="G135" s="87">
        <v>1</v>
      </c>
      <c r="H135" s="88">
        <v>0</v>
      </c>
      <c r="I135" s="88">
        <f>ROUND(ROUND(H135,2)*ROUND(G135,3),2)</f>
        <v>0</v>
      </c>
      <c r="J135" s="86" t="s">
        <v>55</v>
      </c>
      <c r="O135">
        <f>(I135*21)/100</f>
        <v>0</v>
      </c>
      <c r="P135" t="s">
        <v>26</v>
      </c>
    </row>
    <row r="136" spans="1:16" x14ac:dyDescent="0.2">
      <c r="A136" s="25" t="s">
        <v>56</v>
      </c>
      <c r="B136" s="89"/>
      <c r="C136" s="89"/>
      <c r="D136" s="89"/>
      <c r="E136" s="90" t="s">
        <v>15</v>
      </c>
      <c r="F136" s="89"/>
      <c r="G136" s="89"/>
      <c r="H136" s="89"/>
      <c r="I136" s="89"/>
      <c r="J136" s="89"/>
    </row>
    <row r="137" spans="1:16" x14ac:dyDescent="0.2">
      <c r="A137" s="26" t="s">
        <v>57</v>
      </c>
      <c r="B137" s="89"/>
      <c r="C137" s="89"/>
      <c r="D137" s="89"/>
      <c r="E137" s="91" t="s">
        <v>15</v>
      </c>
      <c r="F137" s="89"/>
      <c r="G137" s="89"/>
      <c r="H137" s="89"/>
      <c r="I137" s="89"/>
      <c r="J137" s="89"/>
    </row>
    <row r="138" spans="1:16" ht="76.5" x14ac:dyDescent="0.2">
      <c r="A138" t="s">
        <v>58</v>
      </c>
      <c r="B138" s="89"/>
      <c r="C138" s="89"/>
      <c r="D138" s="89"/>
      <c r="E138" s="90" t="s">
        <v>231</v>
      </c>
      <c r="F138" s="89"/>
      <c r="G138" s="89"/>
      <c r="H138" s="89"/>
      <c r="I138" s="89"/>
      <c r="J138" s="89"/>
    </row>
    <row r="139" spans="1:16" x14ac:dyDescent="0.2">
      <c r="A139" s="20" t="s">
        <v>51</v>
      </c>
      <c r="B139" s="83" t="s">
        <v>169</v>
      </c>
      <c r="C139" s="83" t="s">
        <v>146</v>
      </c>
      <c r="D139" s="84" t="s">
        <v>32</v>
      </c>
      <c r="E139" s="85" t="s">
        <v>147</v>
      </c>
      <c r="F139" s="86" t="s">
        <v>69</v>
      </c>
      <c r="G139" s="87">
        <v>1</v>
      </c>
      <c r="H139" s="88">
        <v>0</v>
      </c>
      <c r="I139" s="88">
        <f>ROUND(ROUND(H139,2)*ROUND(G139,3),2)</f>
        <v>0</v>
      </c>
      <c r="J139" s="86" t="s">
        <v>55</v>
      </c>
      <c r="O139">
        <f>(I139*21)/100</f>
        <v>0</v>
      </c>
      <c r="P139" t="s">
        <v>26</v>
      </c>
    </row>
    <row r="140" spans="1:16" x14ac:dyDescent="0.2">
      <c r="A140" s="25" t="s">
        <v>56</v>
      </c>
      <c r="B140" s="89"/>
      <c r="C140" s="89"/>
      <c r="D140" s="89"/>
      <c r="E140" s="90" t="s">
        <v>15</v>
      </c>
      <c r="F140" s="89"/>
      <c r="G140" s="89"/>
      <c r="H140" s="89"/>
      <c r="I140" s="89"/>
      <c r="J140" s="89"/>
    </row>
    <row r="141" spans="1:16" x14ac:dyDescent="0.2">
      <c r="A141" s="26" t="s">
        <v>57</v>
      </c>
      <c r="B141" s="89"/>
      <c r="C141" s="89"/>
      <c r="D141" s="89"/>
      <c r="E141" s="91" t="s">
        <v>15</v>
      </c>
      <c r="F141" s="89"/>
      <c r="G141" s="89"/>
      <c r="H141" s="89"/>
      <c r="I141" s="89"/>
      <c r="J141" s="89"/>
    </row>
    <row r="142" spans="1:16" ht="89.25" x14ac:dyDescent="0.2">
      <c r="A142" t="s">
        <v>58</v>
      </c>
      <c r="B142" s="89"/>
      <c r="C142" s="89"/>
      <c r="D142" s="89"/>
      <c r="E142" s="90" t="s">
        <v>232</v>
      </c>
      <c r="F142" s="89"/>
      <c r="G142" s="89"/>
      <c r="H142" s="89"/>
      <c r="I142" s="89"/>
      <c r="J142" s="89"/>
    </row>
    <row r="143" spans="1:16" ht="25.5" x14ac:dyDescent="0.2">
      <c r="A143" s="20" t="s">
        <v>51</v>
      </c>
      <c r="B143" s="83" t="s">
        <v>173</v>
      </c>
      <c r="C143" s="83" t="s">
        <v>150</v>
      </c>
      <c r="D143" s="84" t="s">
        <v>32</v>
      </c>
      <c r="E143" s="85" t="s">
        <v>151</v>
      </c>
      <c r="F143" s="86" t="s">
        <v>69</v>
      </c>
      <c r="G143" s="87">
        <v>1</v>
      </c>
      <c r="H143" s="88">
        <v>0</v>
      </c>
      <c r="I143" s="88">
        <f>ROUND(ROUND(H143,2)*ROUND(G143,3),2)</f>
        <v>0</v>
      </c>
      <c r="J143" s="86" t="s">
        <v>55</v>
      </c>
      <c r="O143">
        <f>(I143*21)/100</f>
        <v>0</v>
      </c>
      <c r="P143" t="s">
        <v>26</v>
      </c>
    </row>
    <row r="144" spans="1:16" x14ac:dyDescent="0.2">
      <c r="A144" s="25" t="s">
        <v>56</v>
      </c>
      <c r="B144" s="89"/>
      <c r="C144" s="89"/>
      <c r="D144" s="89"/>
      <c r="E144" s="90" t="s">
        <v>15</v>
      </c>
      <c r="F144" s="89"/>
      <c r="G144" s="89"/>
      <c r="H144" s="89"/>
      <c r="I144" s="89"/>
      <c r="J144" s="89"/>
    </row>
    <row r="145" spans="1:16" x14ac:dyDescent="0.2">
      <c r="A145" s="26" t="s">
        <v>57</v>
      </c>
      <c r="B145" s="89"/>
      <c r="C145" s="89"/>
      <c r="D145" s="89"/>
      <c r="E145" s="91" t="s">
        <v>15</v>
      </c>
      <c r="F145" s="89"/>
      <c r="G145" s="89"/>
      <c r="H145" s="89"/>
      <c r="I145" s="89"/>
      <c r="J145" s="89"/>
    </row>
    <row r="146" spans="1:16" ht="140.25" x14ac:dyDescent="0.2">
      <c r="A146" t="s">
        <v>58</v>
      </c>
      <c r="B146" s="89"/>
      <c r="C146" s="89"/>
      <c r="D146" s="89"/>
      <c r="E146" s="90" t="s">
        <v>233</v>
      </c>
      <c r="F146" s="89"/>
      <c r="G146" s="89"/>
      <c r="H146" s="89"/>
      <c r="I146" s="89"/>
      <c r="J146" s="89"/>
    </row>
    <row r="147" spans="1:16" x14ac:dyDescent="0.2">
      <c r="A147" s="20" t="s">
        <v>51</v>
      </c>
      <c r="B147" s="83" t="s">
        <v>176</v>
      </c>
      <c r="C147" s="83" t="s">
        <v>154</v>
      </c>
      <c r="D147" s="84" t="s">
        <v>32</v>
      </c>
      <c r="E147" s="85" t="s">
        <v>155</v>
      </c>
      <c r="F147" s="86" t="s">
        <v>69</v>
      </c>
      <c r="G147" s="87">
        <v>1</v>
      </c>
      <c r="H147" s="88">
        <v>0</v>
      </c>
      <c r="I147" s="88">
        <f>ROUND(ROUND(H147,2)*ROUND(G147,3),2)</f>
        <v>0</v>
      </c>
      <c r="J147" s="86" t="s">
        <v>55</v>
      </c>
      <c r="O147">
        <f>(I147*21)/100</f>
        <v>0</v>
      </c>
      <c r="P147" t="s">
        <v>26</v>
      </c>
    </row>
    <row r="148" spans="1:16" x14ac:dyDescent="0.2">
      <c r="A148" s="25" t="s">
        <v>56</v>
      </c>
      <c r="B148" s="89"/>
      <c r="C148" s="89"/>
      <c r="D148" s="89"/>
      <c r="E148" s="90" t="s">
        <v>15</v>
      </c>
      <c r="F148" s="89"/>
      <c r="G148" s="89"/>
      <c r="H148" s="89"/>
      <c r="I148" s="89"/>
      <c r="J148" s="89"/>
    </row>
    <row r="149" spans="1:16" x14ac:dyDescent="0.2">
      <c r="A149" s="26" t="s">
        <v>57</v>
      </c>
      <c r="B149" s="89"/>
      <c r="C149" s="89"/>
      <c r="D149" s="89"/>
      <c r="E149" s="91" t="s">
        <v>15</v>
      </c>
      <c r="F149" s="89"/>
      <c r="G149" s="89"/>
      <c r="H149" s="89"/>
      <c r="I149" s="89"/>
      <c r="J149" s="89"/>
    </row>
    <row r="150" spans="1:16" ht="153" x14ac:dyDescent="0.2">
      <c r="A150" t="s">
        <v>58</v>
      </c>
      <c r="B150" s="89"/>
      <c r="C150" s="89"/>
      <c r="D150" s="89"/>
      <c r="E150" s="90" t="s">
        <v>156</v>
      </c>
      <c r="F150" s="89"/>
      <c r="G150" s="89"/>
      <c r="H150" s="89"/>
      <c r="I150" s="89"/>
      <c r="J150" s="89"/>
    </row>
    <row r="151" spans="1:16" ht="25.5" x14ac:dyDescent="0.2">
      <c r="A151" s="20" t="s">
        <v>51</v>
      </c>
      <c r="B151" s="83" t="s">
        <v>180</v>
      </c>
      <c r="C151" s="83" t="s">
        <v>158</v>
      </c>
      <c r="D151" s="84" t="s">
        <v>32</v>
      </c>
      <c r="E151" s="85" t="s">
        <v>159</v>
      </c>
      <c r="F151" s="86" t="s">
        <v>69</v>
      </c>
      <c r="G151" s="87">
        <v>4</v>
      </c>
      <c r="H151" s="88">
        <v>0</v>
      </c>
      <c r="I151" s="88">
        <f>ROUND(ROUND(H151,2)*ROUND(G151,3),2)</f>
        <v>0</v>
      </c>
      <c r="J151" s="86" t="s">
        <v>55</v>
      </c>
      <c r="O151">
        <f>(I151*21)/100</f>
        <v>0</v>
      </c>
      <c r="P151" t="s">
        <v>26</v>
      </c>
    </row>
    <row r="152" spans="1:16" x14ac:dyDescent="0.2">
      <c r="A152" s="25" t="s">
        <v>56</v>
      </c>
      <c r="B152" s="89"/>
      <c r="C152" s="89"/>
      <c r="D152" s="89"/>
      <c r="E152" s="90" t="s">
        <v>15</v>
      </c>
      <c r="F152" s="89"/>
      <c r="G152" s="89"/>
      <c r="H152" s="89"/>
      <c r="I152" s="89"/>
      <c r="J152" s="89"/>
    </row>
    <row r="153" spans="1:16" x14ac:dyDescent="0.2">
      <c r="A153" s="26" t="s">
        <v>57</v>
      </c>
      <c r="B153" s="89"/>
      <c r="C153" s="89"/>
      <c r="D153" s="89"/>
      <c r="E153" s="91" t="s">
        <v>15</v>
      </c>
      <c r="F153" s="89"/>
      <c r="G153" s="89"/>
      <c r="H153" s="89"/>
      <c r="I153" s="89"/>
      <c r="J153" s="89"/>
    </row>
    <row r="154" spans="1:16" ht="25.5" x14ac:dyDescent="0.2">
      <c r="A154" t="s">
        <v>58</v>
      </c>
      <c r="B154" s="89"/>
      <c r="C154" s="89"/>
      <c r="D154" s="89"/>
      <c r="E154" s="90" t="s">
        <v>234</v>
      </c>
      <c r="F154" s="89"/>
      <c r="G154" s="89"/>
      <c r="H154" s="89"/>
      <c r="I154" s="89"/>
      <c r="J154" s="89"/>
    </row>
    <row r="155" spans="1:16" x14ac:dyDescent="0.2">
      <c r="A155" s="20" t="s">
        <v>51</v>
      </c>
      <c r="B155" s="83" t="s">
        <v>235</v>
      </c>
      <c r="C155" s="83" t="s">
        <v>236</v>
      </c>
      <c r="D155" s="84" t="s">
        <v>32</v>
      </c>
      <c r="E155" s="85" t="s">
        <v>237</v>
      </c>
      <c r="F155" s="86" t="s">
        <v>68</v>
      </c>
      <c r="G155" s="87">
        <v>5</v>
      </c>
      <c r="H155" s="88">
        <v>0</v>
      </c>
      <c r="I155" s="88">
        <f>ROUND(ROUND(H155,2)*ROUND(G155,3),2)</f>
        <v>0</v>
      </c>
      <c r="J155" s="86" t="s">
        <v>55</v>
      </c>
      <c r="O155">
        <f>(I155*21)/100</f>
        <v>0</v>
      </c>
      <c r="P155" t="s">
        <v>26</v>
      </c>
    </row>
    <row r="156" spans="1:16" x14ac:dyDescent="0.2">
      <c r="A156" s="25" t="s">
        <v>56</v>
      </c>
      <c r="B156" s="89"/>
      <c r="C156" s="89"/>
      <c r="D156" s="89"/>
      <c r="E156" s="90" t="s">
        <v>15</v>
      </c>
      <c r="F156" s="89"/>
      <c r="G156" s="89"/>
      <c r="H156" s="89"/>
      <c r="I156" s="89"/>
      <c r="J156" s="89"/>
    </row>
    <row r="157" spans="1:16" x14ac:dyDescent="0.2">
      <c r="A157" s="26" t="s">
        <v>57</v>
      </c>
      <c r="B157" s="89"/>
      <c r="C157" s="89"/>
      <c r="D157" s="89"/>
      <c r="E157" s="91" t="s">
        <v>15</v>
      </c>
      <c r="F157" s="89"/>
      <c r="G157" s="89"/>
      <c r="H157" s="89"/>
      <c r="I157" s="89"/>
      <c r="J157" s="89"/>
    </row>
    <row r="158" spans="1:16" ht="63.75" x14ac:dyDescent="0.2">
      <c r="A158" t="s">
        <v>58</v>
      </c>
      <c r="B158" s="89"/>
      <c r="C158" s="89"/>
      <c r="D158" s="89"/>
      <c r="E158" s="90" t="s">
        <v>238</v>
      </c>
      <c r="F158" s="89"/>
      <c r="G158" s="89"/>
      <c r="H158" s="89"/>
      <c r="I158" s="89"/>
      <c r="J158" s="89"/>
    </row>
    <row r="159" spans="1:16" x14ac:dyDescent="0.2">
      <c r="A159" s="20" t="s">
        <v>51</v>
      </c>
      <c r="B159" s="83" t="s">
        <v>239</v>
      </c>
      <c r="C159" s="83" t="s">
        <v>162</v>
      </c>
      <c r="D159" s="84" t="s">
        <v>32</v>
      </c>
      <c r="E159" s="85" t="s">
        <v>163</v>
      </c>
      <c r="F159" s="86" t="s">
        <v>69</v>
      </c>
      <c r="G159" s="87">
        <v>1</v>
      </c>
      <c r="H159" s="88">
        <v>0</v>
      </c>
      <c r="I159" s="88">
        <f>ROUND(ROUND(H159,2)*ROUND(G159,3),2)</f>
        <v>0</v>
      </c>
      <c r="J159" s="86" t="s">
        <v>55</v>
      </c>
      <c r="O159">
        <f>(I159*21)/100</f>
        <v>0</v>
      </c>
      <c r="P159" t="s">
        <v>26</v>
      </c>
    </row>
    <row r="160" spans="1:16" x14ac:dyDescent="0.2">
      <c r="A160" s="25" t="s">
        <v>56</v>
      </c>
      <c r="B160" s="89"/>
      <c r="C160" s="89"/>
      <c r="D160" s="89"/>
      <c r="E160" s="90" t="s">
        <v>15</v>
      </c>
      <c r="F160" s="89"/>
      <c r="G160" s="89"/>
      <c r="H160" s="89"/>
      <c r="I160" s="89"/>
      <c r="J160" s="89"/>
    </row>
    <row r="161" spans="1:16" x14ac:dyDescent="0.2">
      <c r="A161" s="26" t="s">
        <v>57</v>
      </c>
      <c r="B161" s="89"/>
      <c r="C161" s="89"/>
      <c r="D161" s="89"/>
      <c r="E161" s="91" t="s">
        <v>15</v>
      </c>
      <c r="F161" s="89"/>
      <c r="G161" s="89"/>
      <c r="H161" s="89"/>
      <c r="I161" s="89"/>
      <c r="J161" s="89"/>
    </row>
    <row r="162" spans="1:16" ht="76.5" x14ac:dyDescent="0.2">
      <c r="A162" t="s">
        <v>58</v>
      </c>
      <c r="B162" s="89"/>
      <c r="C162" s="89"/>
      <c r="D162" s="89"/>
      <c r="E162" s="90" t="s">
        <v>240</v>
      </c>
      <c r="F162" s="89"/>
      <c r="G162" s="89"/>
      <c r="H162" s="89"/>
      <c r="I162" s="89"/>
      <c r="J162" s="89"/>
    </row>
    <row r="163" spans="1:16" x14ac:dyDescent="0.2">
      <c r="A163" s="20" t="s">
        <v>51</v>
      </c>
      <c r="B163" s="83" t="s">
        <v>241</v>
      </c>
      <c r="C163" s="83" t="s">
        <v>15</v>
      </c>
      <c r="D163" s="84" t="s">
        <v>32</v>
      </c>
      <c r="E163" s="85" t="s">
        <v>166</v>
      </c>
      <c r="F163" s="86" t="s">
        <v>69</v>
      </c>
      <c r="G163" s="87">
        <v>1</v>
      </c>
      <c r="H163" s="88">
        <v>0</v>
      </c>
      <c r="I163" s="88">
        <f>ROUND(ROUND(H163,2)*ROUND(G163,3),2)</f>
        <v>0</v>
      </c>
      <c r="J163" s="86" t="s">
        <v>242</v>
      </c>
      <c r="O163">
        <f>(I163*21)/100</f>
        <v>0</v>
      </c>
      <c r="P163" t="s">
        <v>26</v>
      </c>
    </row>
    <row r="164" spans="1:16" x14ac:dyDescent="0.2">
      <c r="A164" s="25" t="s">
        <v>56</v>
      </c>
      <c r="B164" s="89"/>
      <c r="C164" s="89"/>
      <c r="D164" s="89"/>
      <c r="E164" s="90" t="s">
        <v>15</v>
      </c>
      <c r="F164" s="89"/>
      <c r="G164" s="89"/>
      <c r="H164" s="89"/>
      <c r="I164" s="89"/>
      <c r="J164" s="89"/>
    </row>
    <row r="165" spans="1:16" x14ac:dyDescent="0.2">
      <c r="A165" s="26" t="s">
        <v>57</v>
      </c>
      <c r="B165" s="89"/>
      <c r="C165" s="89"/>
      <c r="D165" s="89"/>
      <c r="E165" s="91" t="s">
        <v>15</v>
      </c>
      <c r="F165" s="89"/>
      <c r="G165" s="89"/>
      <c r="H165" s="89"/>
      <c r="I165" s="89"/>
      <c r="J165" s="89"/>
    </row>
    <row r="166" spans="1:16" ht="89.25" x14ac:dyDescent="0.2">
      <c r="A166" t="s">
        <v>58</v>
      </c>
      <c r="B166" s="89"/>
      <c r="C166" s="89"/>
      <c r="D166" s="89"/>
      <c r="E166" s="90" t="s">
        <v>243</v>
      </c>
      <c r="F166" s="89"/>
      <c r="G166" s="89"/>
      <c r="H166" s="89"/>
      <c r="I166" s="89"/>
      <c r="J166" s="89"/>
    </row>
    <row r="167" spans="1:16" ht="25.5" x14ac:dyDescent="0.2">
      <c r="A167" s="20" t="s">
        <v>51</v>
      </c>
      <c r="B167" s="83" t="s">
        <v>244</v>
      </c>
      <c r="C167" s="83" t="s">
        <v>170</v>
      </c>
      <c r="D167" s="84" t="s">
        <v>32</v>
      </c>
      <c r="E167" s="85" t="s">
        <v>171</v>
      </c>
      <c r="F167" s="86" t="s">
        <v>69</v>
      </c>
      <c r="G167" s="87">
        <v>1</v>
      </c>
      <c r="H167" s="88">
        <v>0</v>
      </c>
      <c r="I167" s="88">
        <f>ROUND(ROUND(H167,2)*ROUND(G167,3),2)</f>
        <v>0</v>
      </c>
      <c r="J167" s="86" t="s">
        <v>55</v>
      </c>
      <c r="O167">
        <f>(I167*21)/100</f>
        <v>0</v>
      </c>
      <c r="P167" t="s">
        <v>26</v>
      </c>
    </row>
    <row r="168" spans="1:16" x14ac:dyDescent="0.2">
      <c r="A168" s="25" t="s">
        <v>56</v>
      </c>
      <c r="B168" s="89"/>
      <c r="C168" s="89"/>
      <c r="D168" s="89"/>
      <c r="E168" s="90" t="s">
        <v>15</v>
      </c>
      <c r="F168" s="89"/>
      <c r="G168" s="89"/>
      <c r="H168" s="89"/>
      <c r="I168" s="89"/>
      <c r="J168" s="89"/>
    </row>
    <row r="169" spans="1:16" x14ac:dyDescent="0.2">
      <c r="A169" s="26" t="s">
        <v>57</v>
      </c>
      <c r="B169" s="89"/>
      <c r="C169" s="89"/>
      <c r="D169" s="89"/>
      <c r="E169" s="91" t="s">
        <v>15</v>
      </c>
      <c r="F169" s="89"/>
      <c r="G169" s="89"/>
      <c r="H169" s="89"/>
      <c r="I169" s="89"/>
      <c r="J169" s="89"/>
    </row>
    <row r="170" spans="1:16" ht="114.75" x14ac:dyDescent="0.2">
      <c r="A170" t="s">
        <v>58</v>
      </c>
      <c r="B170" s="89"/>
      <c r="C170" s="89"/>
      <c r="D170" s="89"/>
      <c r="E170" s="90" t="s">
        <v>245</v>
      </c>
      <c r="F170" s="89"/>
      <c r="G170" s="89"/>
      <c r="H170" s="89"/>
      <c r="I170" s="89"/>
      <c r="J170" s="89"/>
    </row>
    <row r="171" spans="1:16" ht="38.25" x14ac:dyDescent="0.2">
      <c r="A171" s="20" t="s">
        <v>51</v>
      </c>
      <c r="B171" s="83" t="s">
        <v>246</v>
      </c>
      <c r="C171" s="83" t="s">
        <v>174</v>
      </c>
      <c r="D171" s="84" t="s">
        <v>32</v>
      </c>
      <c r="E171" s="85" t="s">
        <v>175</v>
      </c>
      <c r="F171" s="86" t="s">
        <v>69</v>
      </c>
      <c r="G171" s="87">
        <v>15</v>
      </c>
      <c r="H171" s="88">
        <v>0</v>
      </c>
      <c r="I171" s="88">
        <f>ROUND(ROUND(H171,2)*ROUND(G171,3),2)</f>
        <v>0</v>
      </c>
      <c r="J171" s="86" t="s">
        <v>55</v>
      </c>
      <c r="O171">
        <f>(I171*21)/100</f>
        <v>0</v>
      </c>
      <c r="P171" t="s">
        <v>26</v>
      </c>
    </row>
    <row r="172" spans="1:16" x14ac:dyDescent="0.2">
      <c r="A172" s="25" t="s">
        <v>56</v>
      </c>
      <c r="B172" s="89"/>
      <c r="C172" s="89"/>
      <c r="D172" s="89"/>
      <c r="E172" s="90" t="s">
        <v>15</v>
      </c>
      <c r="F172" s="89"/>
      <c r="G172" s="89"/>
      <c r="H172" s="89"/>
      <c r="I172" s="89"/>
      <c r="J172" s="89"/>
    </row>
    <row r="173" spans="1:16" x14ac:dyDescent="0.2">
      <c r="A173" s="26" t="s">
        <v>57</v>
      </c>
      <c r="B173" s="89"/>
      <c r="C173" s="89"/>
      <c r="D173" s="89"/>
      <c r="E173" s="91" t="s">
        <v>15</v>
      </c>
      <c r="F173" s="89"/>
      <c r="G173" s="89"/>
      <c r="H173" s="89"/>
      <c r="I173" s="89"/>
      <c r="J173" s="89"/>
    </row>
    <row r="174" spans="1:16" ht="114.75" x14ac:dyDescent="0.2">
      <c r="A174" t="s">
        <v>58</v>
      </c>
      <c r="B174" s="89"/>
      <c r="C174" s="89"/>
      <c r="D174" s="89"/>
      <c r="E174" s="90" t="s">
        <v>245</v>
      </c>
      <c r="F174" s="89"/>
      <c r="G174" s="89"/>
      <c r="H174" s="89"/>
      <c r="I174" s="89"/>
      <c r="J174" s="89"/>
    </row>
    <row r="175" spans="1:16" ht="25.5" x14ac:dyDescent="0.2">
      <c r="A175" s="20" t="s">
        <v>51</v>
      </c>
      <c r="B175" s="83" t="s">
        <v>247</v>
      </c>
      <c r="C175" s="83" t="s">
        <v>177</v>
      </c>
      <c r="D175" s="84" t="s">
        <v>32</v>
      </c>
      <c r="E175" s="85" t="s">
        <v>178</v>
      </c>
      <c r="F175" s="86" t="s">
        <v>69</v>
      </c>
      <c r="G175" s="87">
        <v>1</v>
      </c>
      <c r="H175" s="88">
        <v>0</v>
      </c>
      <c r="I175" s="88">
        <f>ROUND(ROUND(H175,2)*ROUND(G175,3),2)</f>
        <v>0</v>
      </c>
      <c r="J175" s="86" t="s">
        <v>55</v>
      </c>
      <c r="O175">
        <f>(I175*21)/100</f>
        <v>0</v>
      </c>
      <c r="P175" t="s">
        <v>26</v>
      </c>
    </row>
    <row r="176" spans="1:16" x14ac:dyDescent="0.2">
      <c r="A176" s="25" t="s">
        <v>56</v>
      </c>
      <c r="B176" s="89"/>
      <c r="C176" s="89"/>
      <c r="D176" s="89"/>
      <c r="E176" s="90" t="s">
        <v>15</v>
      </c>
      <c r="F176" s="89"/>
      <c r="G176" s="89"/>
      <c r="H176" s="89"/>
      <c r="I176" s="89"/>
      <c r="J176" s="89"/>
    </row>
    <row r="177" spans="1:16" x14ac:dyDescent="0.2">
      <c r="A177" s="26" t="s">
        <v>57</v>
      </c>
      <c r="B177" s="89"/>
      <c r="C177" s="89"/>
      <c r="D177" s="89"/>
      <c r="E177" s="91" t="s">
        <v>15</v>
      </c>
      <c r="F177" s="89"/>
      <c r="G177" s="89"/>
      <c r="H177" s="89"/>
      <c r="I177" s="89"/>
      <c r="J177" s="89"/>
    </row>
    <row r="178" spans="1:16" ht="89.25" x14ac:dyDescent="0.2">
      <c r="A178" t="s">
        <v>58</v>
      </c>
      <c r="B178" s="89"/>
      <c r="C178" s="89"/>
      <c r="D178" s="89"/>
      <c r="E178" s="90" t="s">
        <v>248</v>
      </c>
      <c r="F178" s="89"/>
      <c r="G178" s="89"/>
      <c r="H178" s="89"/>
      <c r="I178" s="89"/>
      <c r="J178" s="89"/>
    </row>
    <row r="179" spans="1:16" x14ac:dyDescent="0.2">
      <c r="A179" s="20" t="s">
        <v>51</v>
      </c>
      <c r="B179" s="83" t="s">
        <v>249</v>
      </c>
      <c r="C179" s="83" t="s">
        <v>250</v>
      </c>
      <c r="D179" s="84" t="s">
        <v>32</v>
      </c>
      <c r="E179" s="85" t="s">
        <v>251</v>
      </c>
      <c r="F179" s="86" t="s">
        <v>252</v>
      </c>
      <c r="G179" s="87">
        <v>0.1</v>
      </c>
      <c r="H179" s="88">
        <v>0</v>
      </c>
      <c r="I179" s="88">
        <f>ROUND(ROUND(H179,2)*ROUND(G179,3),2)</f>
        <v>0</v>
      </c>
      <c r="J179" s="86" t="s">
        <v>55</v>
      </c>
      <c r="O179">
        <f>(I179*21)/100</f>
        <v>0</v>
      </c>
      <c r="P179" t="s">
        <v>26</v>
      </c>
    </row>
    <row r="180" spans="1:16" x14ac:dyDescent="0.2">
      <c r="A180" s="25" t="s">
        <v>56</v>
      </c>
      <c r="B180" s="89"/>
      <c r="C180" s="89"/>
      <c r="D180" s="89"/>
      <c r="E180" s="90" t="s">
        <v>15</v>
      </c>
      <c r="F180" s="89"/>
      <c r="G180" s="89"/>
      <c r="H180" s="89"/>
      <c r="I180" s="89"/>
      <c r="J180" s="89"/>
    </row>
    <row r="181" spans="1:16" x14ac:dyDescent="0.2">
      <c r="A181" s="26" t="s">
        <v>57</v>
      </c>
      <c r="B181" s="89"/>
      <c r="C181" s="89"/>
      <c r="D181" s="89"/>
      <c r="E181" s="91" t="s">
        <v>15</v>
      </c>
      <c r="F181" s="89"/>
      <c r="G181" s="89"/>
      <c r="H181" s="89"/>
      <c r="I181" s="89"/>
      <c r="J181" s="89"/>
    </row>
    <row r="182" spans="1:16" x14ac:dyDescent="0.2">
      <c r="A182" t="s">
        <v>58</v>
      </c>
      <c r="B182" s="89"/>
      <c r="C182" s="89"/>
      <c r="D182" s="89"/>
      <c r="E182" s="90" t="s">
        <v>253</v>
      </c>
      <c r="F182" s="89"/>
      <c r="G182" s="89"/>
      <c r="H182" s="89"/>
      <c r="I182" s="89"/>
      <c r="J182" s="89"/>
    </row>
    <row r="183" spans="1:16" ht="25.5" x14ac:dyDescent="0.2">
      <c r="A183" s="20" t="s">
        <v>51</v>
      </c>
      <c r="B183" s="83" t="s">
        <v>254</v>
      </c>
      <c r="C183" s="83" t="s">
        <v>255</v>
      </c>
      <c r="D183" s="84" t="s">
        <v>32</v>
      </c>
      <c r="E183" s="85" t="s">
        <v>256</v>
      </c>
      <c r="F183" s="86" t="s">
        <v>257</v>
      </c>
      <c r="G183" s="87">
        <v>3</v>
      </c>
      <c r="H183" s="88">
        <v>0</v>
      </c>
      <c r="I183" s="88">
        <f>ROUND(ROUND(H183,2)*ROUND(G183,3),2)</f>
        <v>0</v>
      </c>
      <c r="J183" s="86" t="s">
        <v>55</v>
      </c>
      <c r="O183">
        <f>(I183*21)/100</f>
        <v>0</v>
      </c>
      <c r="P183" t="s">
        <v>26</v>
      </c>
    </row>
    <row r="184" spans="1:16" x14ac:dyDescent="0.2">
      <c r="A184" s="25" t="s">
        <v>56</v>
      </c>
      <c r="B184" s="89"/>
      <c r="C184" s="89"/>
      <c r="D184" s="89"/>
      <c r="E184" s="90" t="s">
        <v>15</v>
      </c>
      <c r="F184" s="89"/>
      <c r="G184" s="89"/>
      <c r="H184" s="89"/>
      <c r="I184" s="89"/>
      <c r="J184" s="89"/>
    </row>
    <row r="185" spans="1:16" x14ac:dyDescent="0.2">
      <c r="A185" s="26" t="s">
        <v>57</v>
      </c>
      <c r="B185" s="89"/>
      <c r="C185" s="89"/>
      <c r="D185" s="89"/>
      <c r="E185" s="91" t="s">
        <v>15</v>
      </c>
      <c r="F185" s="89"/>
      <c r="G185" s="89"/>
      <c r="H185" s="89"/>
      <c r="I185" s="89"/>
      <c r="J185" s="89"/>
    </row>
    <row r="186" spans="1:16" ht="89.25" x14ac:dyDescent="0.2">
      <c r="A186" t="s">
        <v>58</v>
      </c>
      <c r="B186" s="89"/>
      <c r="C186" s="89"/>
      <c r="D186" s="89"/>
      <c r="E186" s="90" t="s">
        <v>258</v>
      </c>
      <c r="F186" s="89"/>
      <c r="G186" s="89"/>
      <c r="H186" s="89"/>
      <c r="I186" s="89"/>
      <c r="J186" s="89"/>
    </row>
    <row r="187" spans="1:16" ht="25.5" x14ac:dyDescent="0.2">
      <c r="A187" s="20" t="s">
        <v>51</v>
      </c>
      <c r="B187" s="83">
        <v>45</v>
      </c>
      <c r="C187" s="83" t="s">
        <v>278</v>
      </c>
      <c r="D187" s="84" t="s">
        <v>32</v>
      </c>
      <c r="E187" s="85" t="s">
        <v>279</v>
      </c>
      <c r="F187" s="86" t="s">
        <v>69</v>
      </c>
      <c r="G187" s="87">
        <v>1</v>
      </c>
      <c r="H187" s="88">
        <v>0</v>
      </c>
      <c r="I187" s="88">
        <f>ROUND(ROUND(H187,2)*ROUND(G187,3),2)</f>
        <v>0</v>
      </c>
      <c r="J187" s="86" t="s">
        <v>242</v>
      </c>
      <c r="O187">
        <f>(I187*21)/100</f>
        <v>0</v>
      </c>
      <c r="P187" t="s">
        <v>26</v>
      </c>
    </row>
    <row r="188" spans="1:16" x14ac:dyDescent="0.2">
      <c r="A188" s="25" t="s">
        <v>56</v>
      </c>
      <c r="B188" s="89"/>
      <c r="C188" s="89"/>
      <c r="D188" s="89"/>
      <c r="E188" s="90" t="s">
        <v>15</v>
      </c>
      <c r="F188" s="89"/>
      <c r="G188" s="89"/>
      <c r="H188" s="89"/>
      <c r="I188" s="89"/>
      <c r="J188" s="89"/>
    </row>
    <row r="189" spans="1:16" x14ac:dyDescent="0.2">
      <c r="A189" s="26" t="s">
        <v>57</v>
      </c>
      <c r="B189" s="89"/>
      <c r="C189" s="89"/>
      <c r="D189" s="89"/>
      <c r="E189" s="91" t="s">
        <v>15</v>
      </c>
      <c r="F189" s="89"/>
      <c r="G189" s="89"/>
      <c r="H189" s="89"/>
      <c r="I189" s="89"/>
      <c r="J189" s="89"/>
    </row>
    <row r="190" spans="1:16" ht="114.75" x14ac:dyDescent="0.2">
      <c r="A190" t="s">
        <v>58</v>
      </c>
      <c r="B190" s="89"/>
      <c r="C190" s="89"/>
      <c r="D190" s="89"/>
      <c r="E190" s="90" t="s">
        <v>280</v>
      </c>
      <c r="F190" s="89"/>
      <c r="G190" s="89"/>
      <c r="H190" s="89"/>
      <c r="I190" s="89"/>
      <c r="J190" s="89"/>
    </row>
  </sheetData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0"/>
  <sheetViews>
    <sheetView tabSelected="1" topLeftCell="B1" workbookViewId="0">
      <pane ySplit="8" topLeftCell="A60" activePane="bottomLeft" state="frozen"/>
      <selection pane="bottomLeft" activeCell="E13" sqref="E13"/>
    </sheetView>
  </sheetViews>
  <sheetFormatPr defaultColWidth="9.140625" defaultRowHeight="12.75" customHeight="1" x14ac:dyDescent="0.2"/>
  <cols>
    <col min="1" max="1" width="9.140625" style="28" hidden="1" customWidth="1"/>
    <col min="2" max="2" width="11.7109375" style="28" customWidth="1"/>
    <col min="3" max="3" width="14.7109375" style="28" customWidth="1"/>
    <col min="4" max="4" width="9.7109375" style="28" customWidth="1"/>
    <col min="5" max="5" width="70.7109375" style="28" customWidth="1"/>
    <col min="6" max="6" width="11.7109375" style="28" customWidth="1"/>
    <col min="7" max="9" width="16.7109375" style="28" customWidth="1"/>
    <col min="10" max="10" width="20.7109375" style="28" customWidth="1"/>
    <col min="11" max="14" width="9.140625" style="28"/>
    <col min="15" max="18" width="9.140625" style="28" hidden="1" customWidth="1"/>
    <col min="19" max="16384" width="9.140625" style="28"/>
  </cols>
  <sheetData>
    <row r="1" spans="1:18" ht="12.75" customHeight="1" x14ac:dyDescent="0.2">
      <c r="A1" s="28" t="s">
        <v>11</v>
      </c>
      <c r="B1" s="29"/>
      <c r="C1" s="29"/>
      <c r="D1" s="29"/>
      <c r="E1" s="29" t="s">
        <v>0</v>
      </c>
      <c r="F1" s="29"/>
      <c r="G1" s="29"/>
      <c r="H1" s="29"/>
      <c r="I1" s="29"/>
      <c r="J1" s="29"/>
      <c r="P1" s="28" t="s">
        <v>25</v>
      </c>
    </row>
    <row r="2" spans="1:18" ht="24.95" customHeight="1" x14ac:dyDescent="0.2">
      <c r="B2" s="29"/>
      <c r="C2" s="29"/>
      <c r="D2" s="29"/>
      <c r="E2" s="30" t="s">
        <v>13</v>
      </c>
      <c r="F2" s="29"/>
      <c r="G2" s="29"/>
      <c r="H2" s="31"/>
      <c r="I2" s="31"/>
      <c r="J2" s="29"/>
      <c r="O2" s="28" t="e">
        <f>0+O9+O110</f>
        <v>#REF!</v>
      </c>
      <c r="P2" s="28" t="s">
        <v>25</v>
      </c>
    </row>
    <row r="3" spans="1:18" ht="15" customHeight="1" x14ac:dyDescent="0.25">
      <c r="A3" s="28" t="s">
        <v>12</v>
      </c>
      <c r="B3" s="32" t="s">
        <v>14</v>
      </c>
      <c r="C3" s="61" t="s">
        <v>32</v>
      </c>
      <c r="D3" s="62"/>
      <c r="E3" s="33" t="s">
        <v>16</v>
      </c>
      <c r="F3" s="29"/>
      <c r="G3" s="34"/>
      <c r="H3" s="35" t="s">
        <v>259</v>
      </c>
      <c r="I3" s="36" t="e">
        <f>0+I9+I110</f>
        <v>#REF!</v>
      </c>
      <c r="J3" s="37"/>
      <c r="O3" s="28" t="s">
        <v>22</v>
      </c>
      <c r="P3" s="28" t="s">
        <v>26</v>
      </c>
    </row>
    <row r="4" spans="1:18" ht="15" customHeight="1" x14ac:dyDescent="0.25">
      <c r="A4" s="28" t="s">
        <v>17</v>
      </c>
      <c r="B4" s="32" t="s">
        <v>18</v>
      </c>
      <c r="C4" s="61" t="s">
        <v>19</v>
      </c>
      <c r="D4" s="62"/>
      <c r="E4" s="33" t="s">
        <v>302</v>
      </c>
      <c r="F4" s="29"/>
      <c r="G4" s="29"/>
      <c r="H4" s="38"/>
      <c r="I4" s="38"/>
      <c r="J4" s="29"/>
      <c r="O4" s="28" t="s">
        <v>23</v>
      </c>
      <c r="P4" s="28" t="s">
        <v>26</v>
      </c>
    </row>
    <row r="5" spans="1:18" ht="12.75" customHeight="1" x14ac:dyDescent="0.25">
      <c r="A5" s="28" t="s">
        <v>20</v>
      </c>
      <c r="B5" s="39" t="s">
        <v>21</v>
      </c>
      <c r="C5" s="63" t="s">
        <v>259</v>
      </c>
      <c r="D5" s="64"/>
      <c r="E5" s="40" t="s">
        <v>260</v>
      </c>
      <c r="F5" s="31"/>
      <c r="G5" s="31"/>
      <c r="H5" s="31"/>
      <c r="I5" s="31"/>
      <c r="J5" s="31"/>
      <c r="O5" s="28" t="s">
        <v>24</v>
      </c>
      <c r="P5" s="28" t="s">
        <v>26</v>
      </c>
    </row>
    <row r="6" spans="1:18" ht="12.75" customHeight="1" x14ac:dyDescent="0.2">
      <c r="A6" s="60" t="s">
        <v>29</v>
      </c>
      <c r="B6" s="60" t="s">
        <v>31</v>
      </c>
      <c r="C6" s="60" t="s">
        <v>33</v>
      </c>
      <c r="D6" s="60" t="s">
        <v>34</v>
      </c>
      <c r="E6" s="60" t="s">
        <v>35</v>
      </c>
      <c r="F6" s="60" t="s">
        <v>37</v>
      </c>
      <c r="G6" s="60" t="s">
        <v>39</v>
      </c>
      <c r="H6" s="60" t="s">
        <v>41</v>
      </c>
      <c r="I6" s="60"/>
      <c r="J6" s="60" t="s">
        <v>46</v>
      </c>
    </row>
    <row r="7" spans="1:18" ht="12.75" customHeight="1" x14ac:dyDescent="0.2">
      <c r="A7" s="60"/>
      <c r="B7" s="60"/>
      <c r="C7" s="60"/>
      <c r="D7" s="60"/>
      <c r="E7" s="60"/>
      <c r="F7" s="60"/>
      <c r="G7" s="60"/>
      <c r="H7" s="41" t="s">
        <v>42</v>
      </c>
      <c r="I7" s="41" t="s">
        <v>44</v>
      </c>
      <c r="J7" s="60"/>
    </row>
    <row r="8" spans="1:18" ht="12.75" customHeight="1" x14ac:dyDescent="0.2">
      <c r="A8" s="41" t="s">
        <v>30</v>
      </c>
      <c r="B8" s="41" t="s">
        <v>32</v>
      </c>
      <c r="C8" s="41" t="s">
        <v>26</v>
      </c>
      <c r="D8" s="41" t="s">
        <v>25</v>
      </c>
      <c r="E8" s="41" t="s">
        <v>36</v>
      </c>
      <c r="F8" s="41" t="s">
        <v>38</v>
      </c>
      <c r="G8" s="41" t="s">
        <v>40</v>
      </c>
      <c r="H8" s="41" t="s">
        <v>43</v>
      </c>
      <c r="I8" s="41" t="s">
        <v>45</v>
      </c>
      <c r="J8" s="41" t="s">
        <v>47</v>
      </c>
    </row>
    <row r="9" spans="1:18" ht="12.75" customHeight="1" x14ac:dyDescent="0.2">
      <c r="A9" s="42" t="s">
        <v>49</v>
      </c>
      <c r="B9" s="42"/>
      <c r="C9" s="43" t="s">
        <v>32</v>
      </c>
      <c r="D9" s="42"/>
      <c r="E9" s="44" t="s">
        <v>50</v>
      </c>
      <c r="F9" s="42"/>
      <c r="G9" s="42"/>
      <c r="H9" s="42"/>
      <c r="I9" s="45" t="e">
        <f>0+Q9</f>
        <v>#REF!</v>
      </c>
      <c r="J9" s="42"/>
      <c r="O9" s="28" t="e">
        <f>0+R9</f>
        <v>#REF!</v>
      </c>
      <c r="Q9" s="28" t="e">
        <f>0+I10+I14+I18+I22+I26+I30+I34+I38+I46+#REF!+I50+I54+I58+I62+I66+I70+I74+I78+I82+I86+I90+I94+I98+I102+I106</f>
        <v>#REF!</v>
      </c>
      <c r="R9" s="28" t="e">
        <f>0+O10+O14+O18+O22+O26+O30+O34+O38+O46+#REF!+O50+O54+O58+O62+O66+O70+O74+O78+O82+O86+O90+O94+O98+O102+O106</f>
        <v>#REF!</v>
      </c>
    </row>
    <row r="10" spans="1:18" x14ac:dyDescent="0.2">
      <c r="A10" s="46" t="s">
        <v>51</v>
      </c>
      <c r="B10" s="65" t="s">
        <v>32</v>
      </c>
      <c r="C10" s="65" t="s">
        <v>52</v>
      </c>
      <c r="D10" s="66" t="s">
        <v>32</v>
      </c>
      <c r="E10" s="67" t="s">
        <v>53</v>
      </c>
      <c r="F10" s="68" t="s">
        <v>54</v>
      </c>
      <c r="G10" s="69">
        <v>5</v>
      </c>
      <c r="H10" s="70">
        <v>0</v>
      </c>
      <c r="I10" s="70">
        <f>ROUND(ROUND(H10,2)*ROUND(G10,3),2)</f>
        <v>0</v>
      </c>
      <c r="J10" s="68" t="s">
        <v>300</v>
      </c>
      <c r="O10" s="28">
        <f>(I10*21)/100</f>
        <v>0</v>
      </c>
      <c r="P10" s="28" t="s">
        <v>26</v>
      </c>
    </row>
    <row r="11" spans="1:18" x14ac:dyDescent="0.2">
      <c r="A11" s="47" t="s">
        <v>56</v>
      </c>
      <c r="B11" s="71"/>
      <c r="C11" s="71"/>
      <c r="D11" s="71"/>
      <c r="E11" s="72" t="s">
        <v>15</v>
      </c>
      <c r="F11" s="71"/>
      <c r="G11" s="71"/>
      <c r="H11" s="71"/>
      <c r="I11" s="71"/>
      <c r="J11" s="71"/>
    </row>
    <row r="12" spans="1:18" x14ac:dyDescent="0.2">
      <c r="A12" s="48" t="s">
        <v>57</v>
      </c>
      <c r="B12" s="71"/>
      <c r="C12" s="71"/>
      <c r="D12" s="71"/>
      <c r="E12" s="49" t="s">
        <v>15</v>
      </c>
      <c r="F12" s="71"/>
      <c r="G12" s="71"/>
      <c r="H12" s="71"/>
      <c r="I12" s="71"/>
      <c r="J12" s="71"/>
    </row>
    <row r="13" spans="1:18" ht="369.75" x14ac:dyDescent="0.2">
      <c r="A13" s="28" t="s">
        <v>58</v>
      </c>
      <c r="B13" s="71"/>
      <c r="C13" s="71"/>
      <c r="D13" s="71"/>
      <c r="E13" s="72" t="s">
        <v>59</v>
      </c>
      <c r="F13" s="71"/>
      <c r="G13" s="71"/>
      <c r="H13" s="71"/>
      <c r="I13" s="71"/>
      <c r="J13" s="71"/>
    </row>
    <row r="14" spans="1:18" x14ac:dyDescent="0.2">
      <c r="A14" s="46" t="s">
        <v>51</v>
      </c>
      <c r="B14" s="65" t="s">
        <v>26</v>
      </c>
      <c r="C14" s="65" t="s">
        <v>60</v>
      </c>
      <c r="D14" s="66" t="s">
        <v>32</v>
      </c>
      <c r="E14" s="67" t="s">
        <v>61</v>
      </c>
      <c r="F14" s="68" t="s">
        <v>54</v>
      </c>
      <c r="G14" s="69">
        <v>40</v>
      </c>
      <c r="H14" s="70">
        <v>0</v>
      </c>
      <c r="I14" s="70">
        <f>ROUND(ROUND(H14,2)*ROUND(G14,3),2)</f>
        <v>0</v>
      </c>
      <c r="J14" s="68" t="s">
        <v>300</v>
      </c>
      <c r="O14" s="28">
        <f>(I14*21)/100</f>
        <v>0</v>
      </c>
      <c r="P14" s="28" t="s">
        <v>26</v>
      </c>
    </row>
    <row r="15" spans="1:18" x14ac:dyDescent="0.2">
      <c r="A15" s="47" t="s">
        <v>56</v>
      </c>
      <c r="B15" s="71"/>
      <c r="C15" s="71"/>
      <c r="D15" s="71"/>
      <c r="E15" s="72" t="s">
        <v>15</v>
      </c>
      <c r="F15" s="71"/>
      <c r="G15" s="71"/>
      <c r="H15" s="71"/>
      <c r="I15" s="71"/>
      <c r="J15" s="71"/>
    </row>
    <row r="16" spans="1:18" x14ac:dyDescent="0.2">
      <c r="A16" s="48" t="s">
        <v>57</v>
      </c>
      <c r="B16" s="71"/>
      <c r="C16" s="71"/>
      <c r="D16" s="71"/>
      <c r="E16" s="49" t="s">
        <v>15</v>
      </c>
      <c r="F16" s="71"/>
      <c r="G16" s="71"/>
      <c r="H16" s="71"/>
      <c r="I16" s="71"/>
      <c r="J16" s="71"/>
    </row>
    <row r="17" spans="1:16" ht="229.5" x14ac:dyDescent="0.2">
      <c r="A17" s="28" t="s">
        <v>58</v>
      </c>
      <c r="B17" s="71"/>
      <c r="C17" s="71"/>
      <c r="D17" s="71"/>
      <c r="E17" s="72" t="s">
        <v>62</v>
      </c>
      <c r="F17" s="71"/>
      <c r="G17" s="71"/>
      <c r="H17" s="71"/>
      <c r="I17" s="71"/>
      <c r="J17" s="71"/>
    </row>
    <row r="18" spans="1:16" x14ac:dyDescent="0.2">
      <c r="A18" s="46" t="s">
        <v>51</v>
      </c>
      <c r="B18" s="65" t="s">
        <v>25</v>
      </c>
      <c r="C18" s="65" t="s">
        <v>63</v>
      </c>
      <c r="D18" s="66" t="s">
        <v>32</v>
      </c>
      <c r="E18" s="67" t="s">
        <v>64</v>
      </c>
      <c r="F18" s="68" t="s">
        <v>54</v>
      </c>
      <c r="G18" s="69">
        <v>20</v>
      </c>
      <c r="H18" s="70">
        <v>0</v>
      </c>
      <c r="I18" s="70">
        <f>ROUND(ROUND(H18,2)*ROUND(G18,3),2)</f>
        <v>0</v>
      </c>
      <c r="J18" s="68" t="s">
        <v>300</v>
      </c>
      <c r="O18" s="28">
        <f>(I18*21)/100</f>
        <v>0</v>
      </c>
      <c r="P18" s="28" t="s">
        <v>26</v>
      </c>
    </row>
    <row r="19" spans="1:16" x14ac:dyDescent="0.2">
      <c r="A19" s="47" t="s">
        <v>56</v>
      </c>
      <c r="B19" s="71"/>
      <c r="C19" s="71"/>
      <c r="D19" s="71"/>
      <c r="E19" s="72" t="s">
        <v>15</v>
      </c>
      <c r="F19" s="71"/>
      <c r="G19" s="71"/>
      <c r="H19" s="71"/>
      <c r="I19" s="71"/>
      <c r="J19" s="71"/>
    </row>
    <row r="20" spans="1:16" x14ac:dyDescent="0.2">
      <c r="A20" s="48" t="s">
        <v>57</v>
      </c>
      <c r="B20" s="71"/>
      <c r="C20" s="71"/>
      <c r="D20" s="71"/>
      <c r="E20" s="49" t="s">
        <v>15</v>
      </c>
      <c r="F20" s="71"/>
      <c r="G20" s="71"/>
      <c r="H20" s="71"/>
      <c r="I20" s="71"/>
      <c r="J20" s="71"/>
    </row>
    <row r="21" spans="1:16" ht="318.75" x14ac:dyDescent="0.2">
      <c r="A21" s="28" t="s">
        <v>58</v>
      </c>
      <c r="B21" s="71"/>
      <c r="C21" s="71"/>
      <c r="D21" s="71"/>
      <c r="E21" s="72" t="s">
        <v>65</v>
      </c>
      <c r="F21" s="71"/>
      <c r="G21" s="71"/>
      <c r="H21" s="71"/>
      <c r="I21" s="71"/>
      <c r="J21" s="71"/>
    </row>
    <row r="22" spans="1:16" x14ac:dyDescent="0.2">
      <c r="A22" s="46" t="s">
        <v>51</v>
      </c>
      <c r="B22" s="65" t="s">
        <v>36</v>
      </c>
      <c r="C22" s="65" t="s">
        <v>66</v>
      </c>
      <c r="D22" s="66" t="s">
        <v>32</v>
      </c>
      <c r="E22" s="67" t="s">
        <v>67</v>
      </c>
      <c r="F22" s="68" t="s">
        <v>54</v>
      </c>
      <c r="G22" s="69">
        <v>20</v>
      </c>
      <c r="H22" s="70">
        <v>0</v>
      </c>
      <c r="I22" s="70">
        <f>ROUND(ROUND(H22,2)*ROUND(G22,3),2)</f>
        <v>0</v>
      </c>
      <c r="J22" s="68" t="s">
        <v>300</v>
      </c>
      <c r="O22" s="28">
        <f>(I22*21)/100</f>
        <v>0</v>
      </c>
      <c r="P22" s="28" t="s">
        <v>26</v>
      </c>
    </row>
    <row r="23" spans="1:16" x14ac:dyDescent="0.2">
      <c r="A23" s="47" t="s">
        <v>56</v>
      </c>
      <c r="B23" s="71"/>
      <c r="C23" s="71"/>
      <c r="D23" s="71"/>
      <c r="E23" s="72" t="s">
        <v>15</v>
      </c>
      <c r="F23" s="71"/>
      <c r="G23" s="71"/>
      <c r="H23" s="71"/>
      <c r="I23" s="71"/>
      <c r="J23" s="71"/>
    </row>
    <row r="24" spans="1:16" x14ac:dyDescent="0.2">
      <c r="A24" s="48" t="s">
        <v>57</v>
      </c>
      <c r="B24" s="71"/>
      <c r="C24" s="71"/>
      <c r="D24" s="71"/>
      <c r="E24" s="49" t="s">
        <v>15</v>
      </c>
      <c r="F24" s="71"/>
      <c r="G24" s="71"/>
      <c r="H24" s="71"/>
      <c r="I24" s="71"/>
      <c r="J24" s="71"/>
    </row>
    <row r="25" spans="1:16" ht="318.75" x14ac:dyDescent="0.2">
      <c r="A25" s="28" t="s">
        <v>58</v>
      </c>
      <c r="B25" s="71"/>
      <c r="C25" s="71"/>
      <c r="D25" s="71"/>
      <c r="E25" s="72" t="s">
        <v>65</v>
      </c>
      <c r="F25" s="71"/>
      <c r="G25" s="71"/>
      <c r="H25" s="71"/>
      <c r="I25" s="71"/>
      <c r="J25" s="71"/>
    </row>
    <row r="26" spans="1:16" x14ac:dyDescent="0.2">
      <c r="A26" s="46" t="s">
        <v>51</v>
      </c>
      <c r="B26" s="73" t="s">
        <v>38</v>
      </c>
      <c r="C26" s="73">
        <v>14173</v>
      </c>
      <c r="D26" s="74" t="s">
        <v>32</v>
      </c>
      <c r="E26" s="75" t="s">
        <v>296</v>
      </c>
      <c r="F26" s="76" t="s">
        <v>68</v>
      </c>
      <c r="G26" s="77">
        <v>20</v>
      </c>
      <c r="H26" s="78">
        <v>0</v>
      </c>
      <c r="I26" s="78">
        <f>ROUND(ROUND(H26,2)*ROUND(G26,3),2)</f>
        <v>0</v>
      </c>
      <c r="J26" s="76" t="s">
        <v>55</v>
      </c>
      <c r="O26" s="28">
        <f>(I26*21)/100</f>
        <v>0</v>
      </c>
      <c r="P26" s="28" t="s">
        <v>26</v>
      </c>
    </row>
    <row r="27" spans="1:16" x14ac:dyDescent="0.2">
      <c r="A27" s="47" t="s">
        <v>56</v>
      </c>
      <c r="B27" s="79"/>
      <c r="C27" s="79"/>
      <c r="D27" s="79"/>
      <c r="E27" s="80" t="s">
        <v>15</v>
      </c>
      <c r="F27" s="79"/>
      <c r="G27" s="79"/>
      <c r="H27" s="79"/>
      <c r="I27" s="79"/>
      <c r="J27" s="79"/>
    </row>
    <row r="28" spans="1:16" x14ac:dyDescent="0.2">
      <c r="A28" s="48" t="s">
        <v>57</v>
      </c>
      <c r="B28" s="79"/>
      <c r="C28" s="79"/>
      <c r="D28" s="79"/>
      <c r="E28" s="81" t="s">
        <v>15</v>
      </c>
      <c r="F28" s="79"/>
      <c r="G28" s="79"/>
      <c r="H28" s="79"/>
      <c r="I28" s="79"/>
      <c r="J28" s="79"/>
    </row>
    <row r="29" spans="1:16" ht="76.5" x14ac:dyDescent="0.2">
      <c r="A29" s="28" t="s">
        <v>58</v>
      </c>
      <c r="B29" s="79"/>
      <c r="C29" s="79"/>
      <c r="D29" s="79"/>
      <c r="E29" s="80" t="s">
        <v>297</v>
      </c>
      <c r="F29" s="79"/>
      <c r="G29" s="79"/>
      <c r="H29" s="79"/>
      <c r="I29" s="79"/>
      <c r="J29" s="79"/>
    </row>
    <row r="30" spans="1:16" x14ac:dyDescent="0.2">
      <c r="A30" s="46" t="s">
        <v>51</v>
      </c>
      <c r="B30" s="65" t="s">
        <v>40</v>
      </c>
      <c r="C30" s="65" t="s">
        <v>298</v>
      </c>
      <c r="D30" s="66" t="s">
        <v>32</v>
      </c>
      <c r="E30" s="67" t="s">
        <v>299</v>
      </c>
      <c r="F30" s="68" t="s">
        <v>69</v>
      </c>
      <c r="G30" s="69">
        <v>8</v>
      </c>
      <c r="H30" s="70">
        <v>0</v>
      </c>
      <c r="I30" s="70">
        <f>ROUND(ROUND(H30,2)*ROUND(G30,3),2)</f>
        <v>0</v>
      </c>
      <c r="J30" s="68" t="s">
        <v>300</v>
      </c>
      <c r="O30" s="28">
        <f>(I30*21)/100</f>
        <v>0</v>
      </c>
      <c r="P30" s="28" t="s">
        <v>26</v>
      </c>
    </row>
    <row r="31" spans="1:16" x14ac:dyDescent="0.2">
      <c r="A31" s="47" t="s">
        <v>56</v>
      </c>
      <c r="B31" s="71"/>
      <c r="C31" s="71"/>
      <c r="D31" s="71"/>
      <c r="E31" s="72" t="s">
        <v>15</v>
      </c>
      <c r="F31" s="71"/>
      <c r="G31" s="71"/>
      <c r="H31" s="71"/>
      <c r="I31" s="71"/>
      <c r="J31" s="71"/>
    </row>
    <row r="32" spans="1:16" x14ac:dyDescent="0.2">
      <c r="A32" s="48" t="s">
        <v>57</v>
      </c>
      <c r="B32" s="71"/>
      <c r="C32" s="71"/>
      <c r="D32" s="71"/>
      <c r="E32" s="49" t="s">
        <v>15</v>
      </c>
      <c r="F32" s="71"/>
      <c r="G32" s="71"/>
      <c r="H32" s="71"/>
      <c r="I32" s="71"/>
      <c r="J32" s="71"/>
    </row>
    <row r="33" spans="1:16" ht="114.75" x14ac:dyDescent="0.2">
      <c r="A33" s="28" t="s">
        <v>58</v>
      </c>
      <c r="B33" s="71"/>
      <c r="C33" s="71"/>
      <c r="D33" s="71"/>
      <c r="E33" s="72" t="s">
        <v>301</v>
      </c>
      <c r="F33" s="71"/>
      <c r="G33" s="71"/>
      <c r="H33" s="71"/>
      <c r="I33" s="71"/>
      <c r="J33" s="71"/>
    </row>
    <row r="34" spans="1:16" x14ac:dyDescent="0.2">
      <c r="A34" s="46" t="s">
        <v>51</v>
      </c>
      <c r="B34" s="65" t="s">
        <v>70</v>
      </c>
      <c r="C34" s="65" t="s">
        <v>71</v>
      </c>
      <c r="D34" s="66" t="s">
        <v>32</v>
      </c>
      <c r="E34" s="67" t="s">
        <v>72</v>
      </c>
      <c r="F34" s="68" t="s">
        <v>68</v>
      </c>
      <c r="G34" s="69">
        <v>40</v>
      </c>
      <c r="H34" s="70">
        <v>0</v>
      </c>
      <c r="I34" s="70">
        <f>ROUND(ROUND(H34,2)*ROUND(G34,3),2)</f>
        <v>0</v>
      </c>
      <c r="J34" s="68" t="s">
        <v>300</v>
      </c>
      <c r="O34" s="28">
        <f>(I34*21)/100</f>
        <v>0</v>
      </c>
      <c r="P34" s="28" t="s">
        <v>26</v>
      </c>
    </row>
    <row r="35" spans="1:16" x14ac:dyDescent="0.2">
      <c r="A35" s="47" t="s">
        <v>56</v>
      </c>
      <c r="B35" s="71"/>
      <c r="C35" s="71"/>
      <c r="D35" s="71"/>
      <c r="E35" s="72" t="s">
        <v>15</v>
      </c>
      <c r="F35" s="71"/>
      <c r="G35" s="71"/>
      <c r="H35" s="71"/>
      <c r="I35" s="71"/>
      <c r="J35" s="71"/>
    </row>
    <row r="36" spans="1:16" x14ac:dyDescent="0.2">
      <c r="A36" s="48" t="s">
        <v>57</v>
      </c>
      <c r="B36" s="71"/>
      <c r="C36" s="71"/>
      <c r="D36" s="71"/>
      <c r="E36" s="49" t="s">
        <v>15</v>
      </c>
      <c r="F36" s="71"/>
      <c r="G36" s="71"/>
      <c r="H36" s="71"/>
      <c r="I36" s="71"/>
      <c r="J36" s="71"/>
    </row>
    <row r="37" spans="1:16" ht="102" x14ac:dyDescent="0.2">
      <c r="A37" s="28" t="s">
        <v>58</v>
      </c>
      <c r="B37" s="71"/>
      <c r="C37" s="71"/>
      <c r="D37" s="71"/>
      <c r="E37" s="72" t="s">
        <v>73</v>
      </c>
      <c r="F37" s="71"/>
      <c r="G37" s="71"/>
      <c r="H37" s="71"/>
      <c r="I37" s="71"/>
      <c r="J37" s="71"/>
    </row>
    <row r="38" spans="1:16" x14ac:dyDescent="0.2">
      <c r="A38" s="46" t="s">
        <v>51</v>
      </c>
      <c r="B38" s="65" t="s">
        <v>74</v>
      </c>
      <c r="C38" s="65" t="s">
        <v>75</v>
      </c>
      <c r="D38" s="66" t="s">
        <v>32</v>
      </c>
      <c r="E38" s="67" t="s">
        <v>76</v>
      </c>
      <c r="F38" s="68" t="s">
        <v>68</v>
      </c>
      <c r="G38" s="69">
        <v>50</v>
      </c>
      <c r="H38" s="70">
        <v>0</v>
      </c>
      <c r="I38" s="70">
        <f>ROUND(ROUND(H38,2)*ROUND(G38,3),2)</f>
        <v>0</v>
      </c>
      <c r="J38" s="68" t="s">
        <v>300</v>
      </c>
      <c r="O38" s="28">
        <f>(I38*21)/100</f>
        <v>0</v>
      </c>
      <c r="P38" s="28" t="s">
        <v>26</v>
      </c>
    </row>
    <row r="39" spans="1:16" x14ac:dyDescent="0.2">
      <c r="A39" s="47" t="s">
        <v>56</v>
      </c>
      <c r="B39" s="71"/>
      <c r="C39" s="71"/>
      <c r="D39" s="71"/>
      <c r="E39" s="72" t="s">
        <v>15</v>
      </c>
      <c r="F39" s="71"/>
      <c r="G39" s="71"/>
      <c r="H39" s="71"/>
      <c r="I39" s="71"/>
      <c r="J39" s="71"/>
    </row>
    <row r="40" spans="1:16" x14ac:dyDescent="0.2">
      <c r="A40" s="48" t="s">
        <v>57</v>
      </c>
      <c r="B40" s="71"/>
      <c r="C40" s="71"/>
      <c r="D40" s="71"/>
      <c r="E40" s="49" t="s">
        <v>15</v>
      </c>
      <c r="F40" s="71"/>
      <c r="G40" s="71"/>
      <c r="H40" s="71"/>
      <c r="I40" s="71"/>
      <c r="J40" s="71"/>
    </row>
    <row r="41" spans="1:16" ht="140.25" x14ac:dyDescent="0.2">
      <c r="A41" s="28" t="s">
        <v>58</v>
      </c>
      <c r="B41" s="71"/>
      <c r="C41" s="71"/>
      <c r="D41" s="71"/>
      <c r="E41" s="72" t="s">
        <v>77</v>
      </c>
      <c r="F41" s="71"/>
      <c r="G41" s="71"/>
      <c r="H41" s="71"/>
      <c r="I41" s="71"/>
      <c r="J41" s="71"/>
    </row>
    <row r="42" spans="1:16" x14ac:dyDescent="0.2">
      <c r="B42" s="65" t="s">
        <v>43</v>
      </c>
      <c r="C42" s="65" t="s">
        <v>78</v>
      </c>
      <c r="D42" s="66" t="s">
        <v>32</v>
      </c>
      <c r="E42" s="67" t="s">
        <v>79</v>
      </c>
      <c r="F42" s="68" t="s">
        <v>80</v>
      </c>
      <c r="G42" s="69">
        <v>1.61</v>
      </c>
      <c r="H42" s="70">
        <v>0</v>
      </c>
      <c r="I42" s="70">
        <f>ROUND(ROUND(H42,2)*ROUND(G42,3),2)</f>
        <v>0</v>
      </c>
      <c r="J42" s="68" t="s">
        <v>242</v>
      </c>
    </row>
    <row r="43" spans="1:16" x14ac:dyDescent="0.2">
      <c r="B43" s="71"/>
      <c r="C43" s="71"/>
      <c r="D43" s="71"/>
      <c r="E43" s="72" t="s">
        <v>15</v>
      </c>
      <c r="F43" s="71"/>
      <c r="G43" s="71"/>
      <c r="H43" s="71"/>
      <c r="I43" s="71"/>
      <c r="J43" s="71"/>
    </row>
    <row r="44" spans="1:16" x14ac:dyDescent="0.2">
      <c r="B44" s="71"/>
      <c r="C44" s="71"/>
      <c r="D44" s="71"/>
      <c r="E44" s="49" t="s">
        <v>15</v>
      </c>
      <c r="F44" s="71"/>
      <c r="G44" s="71"/>
      <c r="H44" s="71"/>
      <c r="I44" s="71"/>
      <c r="J44" s="71"/>
    </row>
    <row r="45" spans="1:16" ht="76.5" x14ac:dyDescent="0.2">
      <c r="B45" s="71"/>
      <c r="C45" s="71"/>
      <c r="D45" s="71"/>
      <c r="E45" s="72" t="s">
        <v>262</v>
      </c>
      <c r="F45" s="71"/>
      <c r="G45" s="71"/>
      <c r="H45" s="71"/>
      <c r="I45" s="71"/>
      <c r="J45" s="71"/>
    </row>
    <row r="46" spans="1:16" ht="25.5" x14ac:dyDescent="0.2">
      <c r="A46" s="46" t="s">
        <v>51</v>
      </c>
      <c r="B46" s="65">
        <v>10</v>
      </c>
      <c r="C46" s="65" t="s">
        <v>192</v>
      </c>
      <c r="D46" s="66" t="s">
        <v>32</v>
      </c>
      <c r="E46" s="67" t="s">
        <v>193</v>
      </c>
      <c r="F46" s="68" t="s">
        <v>68</v>
      </c>
      <c r="G46" s="69">
        <v>134</v>
      </c>
      <c r="H46" s="70">
        <v>0</v>
      </c>
      <c r="I46" s="70">
        <f>ROUND(ROUND(H46,2)*ROUND(G46,3),2)</f>
        <v>0</v>
      </c>
      <c r="J46" s="68" t="s">
        <v>300</v>
      </c>
      <c r="O46" s="28">
        <f>(I46*21)/100</f>
        <v>0</v>
      </c>
      <c r="P46" s="28" t="s">
        <v>26</v>
      </c>
    </row>
    <row r="47" spans="1:16" x14ac:dyDescent="0.2">
      <c r="A47" s="47" t="s">
        <v>56</v>
      </c>
      <c r="B47" s="71"/>
      <c r="C47" s="71"/>
      <c r="D47" s="71"/>
      <c r="E47" s="72" t="s">
        <v>15</v>
      </c>
      <c r="F47" s="71"/>
      <c r="G47" s="71"/>
      <c r="H47" s="71"/>
      <c r="I47" s="71"/>
      <c r="J47" s="71"/>
    </row>
    <row r="48" spans="1:16" x14ac:dyDescent="0.2">
      <c r="A48" s="48" t="s">
        <v>57</v>
      </c>
      <c r="B48" s="71"/>
      <c r="C48" s="71"/>
      <c r="D48" s="71"/>
      <c r="E48" s="49" t="s">
        <v>15</v>
      </c>
      <c r="F48" s="71"/>
      <c r="G48" s="71"/>
      <c r="H48" s="71"/>
      <c r="I48" s="71"/>
      <c r="J48" s="71"/>
    </row>
    <row r="49" spans="1:16" ht="76.5" x14ac:dyDescent="0.2">
      <c r="A49" s="28" t="s">
        <v>58</v>
      </c>
      <c r="B49" s="71"/>
      <c r="C49" s="71"/>
      <c r="D49" s="71"/>
      <c r="E49" s="72" t="s">
        <v>303</v>
      </c>
      <c r="F49" s="71"/>
      <c r="G49" s="71"/>
      <c r="H49" s="71"/>
      <c r="I49" s="71"/>
      <c r="J49" s="71"/>
    </row>
    <row r="50" spans="1:16" x14ac:dyDescent="0.2">
      <c r="A50" s="46" t="s">
        <v>51</v>
      </c>
      <c r="B50" s="65" t="s">
        <v>47</v>
      </c>
      <c r="C50" s="65" t="s">
        <v>304</v>
      </c>
      <c r="D50" s="66" t="s">
        <v>32</v>
      </c>
      <c r="E50" s="67" t="s">
        <v>305</v>
      </c>
      <c r="F50" s="68" t="s">
        <v>80</v>
      </c>
      <c r="G50" s="69">
        <v>0.6</v>
      </c>
      <c r="H50" s="70">
        <v>0</v>
      </c>
      <c r="I50" s="70">
        <f>ROUND(ROUND(H50,2)*ROUND(G50,3),2)</f>
        <v>0</v>
      </c>
      <c r="J50" s="68" t="s">
        <v>300</v>
      </c>
      <c r="O50" s="28">
        <f>(I50*21)/100</f>
        <v>0</v>
      </c>
      <c r="P50" s="28" t="s">
        <v>26</v>
      </c>
    </row>
    <row r="51" spans="1:16" x14ac:dyDescent="0.2">
      <c r="A51" s="47" t="s">
        <v>56</v>
      </c>
      <c r="B51" s="71"/>
      <c r="C51" s="71"/>
      <c r="D51" s="71"/>
      <c r="E51" s="72" t="s">
        <v>15</v>
      </c>
      <c r="F51" s="71"/>
      <c r="G51" s="71"/>
      <c r="H51" s="71"/>
      <c r="I51" s="71"/>
      <c r="J51" s="71"/>
    </row>
    <row r="52" spans="1:16" x14ac:dyDescent="0.2">
      <c r="A52" s="48" t="s">
        <v>57</v>
      </c>
      <c r="B52" s="71"/>
      <c r="C52" s="71"/>
      <c r="D52" s="71"/>
      <c r="E52" s="49" t="s">
        <v>15</v>
      </c>
      <c r="F52" s="71"/>
      <c r="G52" s="71"/>
      <c r="H52" s="71"/>
      <c r="I52" s="71"/>
      <c r="J52" s="71"/>
    </row>
    <row r="53" spans="1:16" ht="204" x14ac:dyDescent="0.2">
      <c r="A53" s="28" t="s">
        <v>58</v>
      </c>
      <c r="B53" s="71"/>
      <c r="C53" s="71"/>
      <c r="D53" s="71"/>
      <c r="E53" s="72" t="s">
        <v>306</v>
      </c>
      <c r="F53" s="71"/>
      <c r="G53" s="71"/>
      <c r="H53" s="71"/>
      <c r="I53" s="71"/>
      <c r="J53" s="71"/>
    </row>
    <row r="54" spans="1:16" x14ac:dyDescent="0.2">
      <c r="A54" s="46" t="s">
        <v>51</v>
      </c>
      <c r="B54" s="65" t="s">
        <v>83</v>
      </c>
      <c r="C54" s="65" t="s">
        <v>81</v>
      </c>
      <c r="D54" s="66" t="s">
        <v>32</v>
      </c>
      <c r="E54" s="67" t="s">
        <v>82</v>
      </c>
      <c r="F54" s="68" t="s">
        <v>69</v>
      </c>
      <c r="G54" s="69">
        <v>12</v>
      </c>
      <c r="H54" s="70">
        <v>0</v>
      </c>
      <c r="I54" s="70">
        <f>ROUND(ROUND(H54,2)*ROUND(G54,3),2)</f>
        <v>0</v>
      </c>
      <c r="J54" s="68" t="s">
        <v>300</v>
      </c>
      <c r="O54" s="28">
        <f>(I54*21)/100</f>
        <v>0</v>
      </c>
      <c r="P54" s="28" t="s">
        <v>26</v>
      </c>
    </row>
    <row r="55" spans="1:16" x14ac:dyDescent="0.2">
      <c r="A55" s="47" t="s">
        <v>56</v>
      </c>
      <c r="B55" s="71"/>
      <c r="C55" s="71"/>
      <c r="D55" s="71"/>
      <c r="E55" s="72" t="s">
        <v>15</v>
      </c>
      <c r="F55" s="71"/>
      <c r="G55" s="71"/>
      <c r="H55" s="71"/>
      <c r="I55" s="71"/>
      <c r="J55" s="71"/>
    </row>
    <row r="56" spans="1:16" x14ac:dyDescent="0.2">
      <c r="A56" s="48" t="s">
        <v>57</v>
      </c>
      <c r="B56" s="71"/>
      <c r="C56" s="71"/>
      <c r="D56" s="71"/>
      <c r="E56" s="49" t="s">
        <v>15</v>
      </c>
      <c r="F56" s="71"/>
      <c r="G56" s="71"/>
      <c r="H56" s="71"/>
      <c r="I56" s="71"/>
      <c r="J56" s="71"/>
    </row>
    <row r="57" spans="1:16" ht="127.5" x14ac:dyDescent="0.2">
      <c r="A57" s="28" t="s">
        <v>58</v>
      </c>
      <c r="B57" s="71"/>
      <c r="C57" s="71"/>
      <c r="D57" s="71"/>
      <c r="E57" s="72" t="s">
        <v>307</v>
      </c>
      <c r="F57" s="71"/>
      <c r="G57" s="71"/>
      <c r="H57" s="71"/>
      <c r="I57" s="71"/>
      <c r="J57" s="71"/>
    </row>
    <row r="58" spans="1:16" x14ac:dyDescent="0.2">
      <c r="A58" s="46" t="s">
        <v>51</v>
      </c>
      <c r="B58" s="65" t="s">
        <v>87</v>
      </c>
      <c r="C58" s="65" t="s">
        <v>84</v>
      </c>
      <c r="D58" s="66" t="s">
        <v>32</v>
      </c>
      <c r="E58" s="67" t="s">
        <v>85</v>
      </c>
      <c r="F58" s="68" t="s">
        <v>69</v>
      </c>
      <c r="G58" s="69">
        <v>4</v>
      </c>
      <c r="H58" s="70">
        <v>0</v>
      </c>
      <c r="I58" s="70">
        <f>ROUND(ROUND(H58,2)*ROUND(G58,3),2)</f>
        <v>0</v>
      </c>
      <c r="J58" s="68" t="s">
        <v>300</v>
      </c>
      <c r="O58" s="28">
        <f>(I58*21)/100</f>
        <v>0</v>
      </c>
      <c r="P58" s="28" t="s">
        <v>26</v>
      </c>
    </row>
    <row r="59" spans="1:16" x14ac:dyDescent="0.2">
      <c r="A59" s="47" t="s">
        <v>56</v>
      </c>
      <c r="B59" s="71"/>
      <c r="C59" s="71"/>
      <c r="D59" s="71"/>
      <c r="E59" s="72" t="s">
        <v>15</v>
      </c>
      <c r="F59" s="71"/>
      <c r="G59" s="71"/>
      <c r="H59" s="71"/>
      <c r="I59" s="71"/>
      <c r="J59" s="71"/>
    </row>
    <row r="60" spans="1:16" x14ac:dyDescent="0.2">
      <c r="A60" s="48" t="s">
        <v>57</v>
      </c>
      <c r="B60" s="71"/>
      <c r="C60" s="71"/>
      <c r="D60" s="71"/>
      <c r="E60" s="49" t="s">
        <v>15</v>
      </c>
      <c r="F60" s="71"/>
      <c r="G60" s="71"/>
      <c r="H60" s="71"/>
      <c r="I60" s="71"/>
      <c r="J60" s="71"/>
    </row>
    <row r="61" spans="1:16" ht="153" x14ac:dyDescent="0.2">
      <c r="A61" s="28" t="s">
        <v>58</v>
      </c>
      <c r="B61" s="71"/>
      <c r="C61" s="71"/>
      <c r="D61" s="71"/>
      <c r="E61" s="72" t="s">
        <v>86</v>
      </c>
      <c r="F61" s="71"/>
      <c r="G61" s="71"/>
      <c r="H61" s="71"/>
      <c r="I61" s="71"/>
      <c r="J61" s="71"/>
    </row>
    <row r="62" spans="1:16" ht="25.5" x14ac:dyDescent="0.2">
      <c r="A62" s="46" t="s">
        <v>51</v>
      </c>
      <c r="B62" s="65" t="s">
        <v>91</v>
      </c>
      <c r="C62" s="65" t="s">
        <v>88</v>
      </c>
      <c r="D62" s="66" t="s">
        <v>32</v>
      </c>
      <c r="E62" s="67" t="s">
        <v>89</v>
      </c>
      <c r="F62" s="68" t="s">
        <v>69</v>
      </c>
      <c r="G62" s="50">
        <v>12</v>
      </c>
      <c r="H62" s="70">
        <v>0</v>
      </c>
      <c r="I62" s="70">
        <f>ROUND(ROUND(H62,2)*ROUND(G62,3),2)</f>
        <v>0</v>
      </c>
      <c r="J62" s="68" t="s">
        <v>300</v>
      </c>
      <c r="O62" s="28">
        <f>(I62*21)/100</f>
        <v>0</v>
      </c>
      <c r="P62" s="28" t="s">
        <v>26</v>
      </c>
    </row>
    <row r="63" spans="1:16" x14ac:dyDescent="0.2">
      <c r="A63" s="47" t="s">
        <v>56</v>
      </c>
      <c r="B63" s="71"/>
      <c r="C63" s="71"/>
      <c r="D63" s="71"/>
      <c r="E63" s="72" t="s">
        <v>15</v>
      </c>
      <c r="F63" s="71"/>
      <c r="G63" s="71"/>
      <c r="H63" s="71"/>
      <c r="I63" s="71"/>
      <c r="J63" s="71"/>
    </row>
    <row r="64" spans="1:16" x14ac:dyDescent="0.2">
      <c r="A64" s="48" t="s">
        <v>57</v>
      </c>
      <c r="B64" s="71"/>
      <c r="C64" s="71"/>
      <c r="D64" s="71"/>
      <c r="E64" s="49" t="s">
        <v>15</v>
      </c>
      <c r="F64" s="71"/>
      <c r="G64" s="71"/>
      <c r="H64" s="71"/>
      <c r="I64" s="71"/>
      <c r="J64" s="71"/>
    </row>
    <row r="65" spans="1:16" ht="114.75" x14ac:dyDescent="0.2">
      <c r="A65" s="28" t="s">
        <v>58</v>
      </c>
      <c r="B65" s="71"/>
      <c r="C65" s="71"/>
      <c r="D65" s="71"/>
      <c r="E65" s="72" t="s">
        <v>90</v>
      </c>
      <c r="F65" s="71"/>
      <c r="G65" s="71"/>
      <c r="H65" s="71"/>
      <c r="I65" s="71"/>
      <c r="J65" s="71"/>
    </row>
    <row r="66" spans="1:16" x14ac:dyDescent="0.2">
      <c r="A66" s="46" t="s">
        <v>51</v>
      </c>
      <c r="B66" s="65" t="s">
        <v>96</v>
      </c>
      <c r="C66" s="65" t="s">
        <v>92</v>
      </c>
      <c r="D66" s="66" t="s">
        <v>32</v>
      </c>
      <c r="E66" s="67" t="s">
        <v>93</v>
      </c>
      <c r="F66" s="68" t="s">
        <v>69</v>
      </c>
      <c r="G66" s="50">
        <v>12</v>
      </c>
      <c r="H66" s="70">
        <v>0</v>
      </c>
      <c r="I66" s="70">
        <f>ROUND(ROUND(H66,2)*ROUND(G66,3),2)</f>
        <v>0</v>
      </c>
      <c r="J66" s="68" t="s">
        <v>300</v>
      </c>
      <c r="O66" s="28">
        <f>(I66*21)/100</f>
        <v>0</v>
      </c>
      <c r="P66" s="28" t="s">
        <v>26</v>
      </c>
    </row>
    <row r="67" spans="1:16" x14ac:dyDescent="0.2">
      <c r="A67" s="47" t="s">
        <v>56</v>
      </c>
      <c r="B67" s="71"/>
      <c r="C67" s="71"/>
      <c r="D67" s="71"/>
      <c r="E67" s="72" t="s">
        <v>15</v>
      </c>
      <c r="F67" s="71"/>
      <c r="G67" s="71"/>
      <c r="H67" s="71"/>
      <c r="I67" s="71"/>
      <c r="J67" s="71"/>
    </row>
    <row r="68" spans="1:16" x14ac:dyDescent="0.2">
      <c r="A68" s="48" t="s">
        <v>57</v>
      </c>
      <c r="B68" s="71"/>
      <c r="C68" s="71"/>
      <c r="D68" s="71"/>
      <c r="E68" s="49" t="s">
        <v>15</v>
      </c>
      <c r="F68" s="71"/>
      <c r="G68" s="71"/>
      <c r="H68" s="71"/>
      <c r="I68" s="71"/>
      <c r="J68" s="71"/>
    </row>
    <row r="69" spans="1:16" ht="102" x14ac:dyDescent="0.2">
      <c r="A69" s="28" t="s">
        <v>58</v>
      </c>
      <c r="B69" s="71"/>
      <c r="C69" s="71"/>
      <c r="D69" s="71"/>
      <c r="E69" s="72" t="s">
        <v>94</v>
      </c>
      <c r="F69" s="71"/>
      <c r="G69" s="71"/>
      <c r="H69" s="71"/>
      <c r="I69" s="71"/>
      <c r="J69" s="71"/>
    </row>
    <row r="70" spans="1:16" x14ac:dyDescent="0.2">
      <c r="A70" s="46" t="s">
        <v>51</v>
      </c>
      <c r="B70" s="65" t="s">
        <v>100</v>
      </c>
      <c r="C70" s="65" t="s">
        <v>263</v>
      </c>
      <c r="D70" s="66" t="s">
        <v>32</v>
      </c>
      <c r="E70" s="67" t="s">
        <v>264</v>
      </c>
      <c r="F70" s="68" t="s">
        <v>68</v>
      </c>
      <c r="G70" s="69">
        <v>140</v>
      </c>
      <c r="H70" s="70">
        <v>0</v>
      </c>
      <c r="I70" s="70">
        <f>ROUND(ROUND(H70,2)*ROUND(G70,3),2)</f>
        <v>0</v>
      </c>
      <c r="J70" s="68" t="s">
        <v>300</v>
      </c>
      <c r="O70" s="28">
        <f>(I70*21)/100</f>
        <v>0</v>
      </c>
      <c r="P70" s="28" t="s">
        <v>26</v>
      </c>
    </row>
    <row r="71" spans="1:16" x14ac:dyDescent="0.2">
      <c r="A71" s="47" t="s">
        <v>56</v>
      </c>
      <c r="B71" s="71"/>
      <c r="C71" s="71"/>
      <c r="D71" s="71"/>
      <c r="E71" s="72" t="s">
        <v>15</v>
      </c>
      <c r="F71" s="71"/>
      <c r="G71" s="71"/>
      <c r="H71" s="71"/>
      <c r="I71" s="71"/>
      <c r="J71" s="71"/>
    </row>
    <row r="72" spans="1:16" x14ac:dyDescent="0.2">
      <c r="A72" s="48" t="s">
        <v>57</v>
      </c>
      <c r="B72" s="71"/>
      <c r="C72" s="71"/>
      <c r="D72" s="71"/>
      <c r="E72" s="49" t="s">
        <v>15</v>
      </c>
      <c r="F72" s="71"/>
      <c r="G72" s="71"/>
      <c r="H72" s="71"/>
      <c r="I72" s="71"/>
      <c r="J72" s="71"/>
    </row>
    <row r="73" spans="1:16" ht="153" x14ac:dyDescent="0.2">
      <c r="A73" s="28" t="s">
        <v>58</v>
      </c>
      <c r="B73" s="71"/>
      <c r="C73" s="71"/>
      <c r="D73" s="71"/>
      <c r="E73" s="72" t="s">
        <v>308</v>
      </c>
      <c r="F73" s="71"/>
      <c r="G73" s="71"/>
      <c r="H73" s="71"/>
      <c r="I73" s="71"/>
      <c r="J73" s="71"/>
    </row>
    <row r="74" spans="1:16" x14ac:dyDescent="0.2">
      <c r="A74" s="46" t="s">
        <v>51</v>
      </c>
      <c r="B74" s="65" t="s">
        <v>104</v>
      </c>
      <c r="C74" s="65" t="s">
        <v>265</v>
      </c>
      <c r="D74" s="66" t="s">
        <v>32</v>
      </c>
      <c r="E74" s="67" t="s">
        <v>266</v>
      </c>
      <c r="F74" s="68" t="s">
        <v>68</v>
      </c>
      <c r="G74" s="69">
        <v>140</v>
      </c>
      <c r="H74" s="70">
        <v>0</v>
      </c>
      <c r="I74" s="70">
        <f>ROUND(ROUND(H74,2)*ROUND(G74,3),2)</f>
        <v>0</v>
      </c>
      <c r="J74" s="68" t="s">
        <v>300</v>
      </c>
      <c r="O74" s="28">
        <f>(I74*21)/100</f>
        <v>0</v>
      </c>
      <c r="P74" s="28" t="s">
        <v>26</v>
      </c>
    </row>
    <row r="75" spans="1:16" x14ac:dyDescent="0.2">
      <c r="A75" s="47" t="s">
        <v>56</v>
      </c>
      <c r="B75" s="71"/>
      <c r="C75" s="71"/>
      <c r="D75" s="71"/>
      <c r="E75" s="72" t="s">
        <v>15</v>
      </c>
      <c r="F75" s="71"/>
      <c r="G75" s="71"/>
      <c r="H75" s="71"/>
      <c r="I75" s="71"/>
      <c r="J75" s="71"/>
    </row>
    <row r="76" spans="1:16" x14ac:dyDescent="0.2">
      <c r="A76" s="48" t="s">
        <v>57</v>
      </c>
      <c r="B76" s="71"/>
      <c r="C76" s="71"/>
      <c r="D76" s="71"/>
      <c r="E76" s="49" t="s">
        <v>15</v>
      </c>
      <c r="F76" s="71"/>
      <c r="G76" s="71"/>
      <c r="H76" s="71"/>
      <c r="I76" s="71"/>
      <c r="J76" s="71"/>
    </row>
    <row r="77" spans="1:16" ht="114.75" x14ac:dyDescent="0.2">
      <c r="A77" s="28" t="s">
        <v>58</v>
      </c>
      <c r="B77" s="71"/>
      <c r="C77" s="71"/>
      <c r="D77" s="71"/>
      <c r="E77" s="72" t="s">
        <v>309</v>
      </c>
      <c r="F77" s="71"/>
      <c r="G77" s="71"/>
      <c r="H77" s="71"/>
      <c r="I77" s="71"/>
      <c r="J77" s="71"/>
    </row>
    <row r="78" spans="1:16" x14ac:dyDescent="0.2">
      <c r="A78" s="46" t="s">
        <v>51</v>
      </c>
      <c r="B78" s="65" t="s">
        <v>108</v>
      </c>
      <c r="C78" s="65" t="s">
        <v>310</v>
      </c>
      <c r="D78" s="66" t="s">
        <v>32</v>
      </c>
      <c r="E78" s="67" t="s">
        <v>311</v>
      </c>
      <c r="F78" s="68" t="s">
        <v>312</v>
      </c>
      <c r="G78" s="69">
        <v>4</v>
      </c>
      <c r="H78" s="70">
        <v>0</v>
      </c>
      <c r="I78" s="70">
        <f>ROUND(ROUND(H78,2)*ROUND(G78,3),2)</f>
        <v>0</v>
      </c>
      <c r="J78" s="68" t="s">
        <v>300</v>
      </c>
      <c r="O78" s="28">
        <f>(I78*21)/100</f>
        <v>0</v>
      </c>
      <c r="P78" s="28" t="s">
        <v>26</v>
      </c>
    </row>
    <row r="79" spans="1:16" x14ac:dyDescent="0.2">
      <c r="A79" s="47" t="s">
        <v>56</v>
      </c>
      <c r="B79" s="71"/>
      <c r="C79" s="71"/>
      <c r="D79" s="71"/>
      <c r="E79" s="72" t="s">
        <v>15</v>
      </c>
      <c r="F79" s="71"/>
      <c r="G79" s="71"/>
      <c r="H79" s="71"/>
      <c r="I79" s="71"/>
      <c r="J79" s="71"/>
    </row>
    <row r="80" spans="1:16" x14ac:dyDescent="0.2">
      <c r="A80" s="48" t="s">
        <v>57</v>
      </c>
      <c r="B80" s="71"/>
      <c r="C80" s="71"/>
      <c r="D80" s="71"/>
      <c r="E80" s="49" t="s">
        <v>15</v>
      </c>
      <c r="F80" s="71"/>
      <c r="G80" s="71"/>
      <c r="H80" s="71"/>
      <c r="I80" s="71"/>
      <c r="J80" s="71"/>
    </row>
    <row r="81" spans="1:16" ht="114.75" x14ac:dyDescent="0.2">
      <c r="A81" s="28" t="s">
        <v>58</v>
      </c>
      <c r="B81" s="71"/>
      <c r="C81" s="71"/>
      <c r="D81" s="71"/>
      <c r="E81" s="72" t="s">
        <v>313</v>
      </c>
      <c r="F81" s="71"/>
      <c r="G81" s="71"/>
      <c r="H81" s="71"/>
      <c r="I81" s="71"/>
      <c r="J81" s="71"/>
    </row>
    <row r="82" spans="1:16" x14ac:dyDescent="0.2">
      <c r="A82" s="46" t="s">
        <v>51</v>
      </c>
      <c r="B82" s="65" t="s">
        <v>112</v>
      </c>
      <c r="C82" s="65" t="s">
        <v>314</v>
      </c>
      <c r="D82" s="66" t="s">
        <v>32</v>
      </c>
      <c r="E82" s="67" t="s">
        <v>315</v>
      </c>
      <c r="F82" s="68" t="s">
        <v>68</v>
      </c>
      <c r="G82" s="69">
        <v>140</v>
      </c>
      <c r="H82" s="70">
        <v>0</v>
      </c>
      <c r="I82" s="70">
        <f>ROUND(ROUND(H82,2)*ROUND(G82,3),2)</f>
        <v>0</v>
      </c>
      <c r="J82" s="68" t="s">
        <v>300</v>
      </c>
      <c r="O82" s="28">
        <f>(I82*21)/100</f>
        <v>0</v>
      </c>
      <c r="P82" s="28" t="s">
        <v>26</v>
      </c>
    </row>
    <row r="83" spans="1:16" x14ac:dyDescent="0.2">
      <c r="A83" s="47" t="s">
        <v>56</v>
      </c>
      <c r="B83" s="71"/>
      <c r="C83" s="71"/>
      <c r="D83" s="71"/>
      <c r="E83" s="72" t="s">
        <v>15</v>
      </c>
      <c r="F83" s="71"/>
      <c r="G83" s="71"/>
      <c r="H83" s="71"/>
      <c r="I83" s="71"/>
      <c r="J83" s="71"/>
    </row>
    <row r="84" spans="1:16" x14ac:dyDescent="0.2">
      <c r="A84" s="48" t="s">
        <v>57</v>
      </c>
      <c r="B84" s="71"/>
      <c r="C84" s="71"/>
      <c r="D84" s="71"/>
      <c r="E84" s="49" t="s">
        <v>15</v>
      </c>
      <c r="F84" s="71"/>
      <c r="G84" s="71"/>
      <c r="H84" s="71"/>
      <c r="I84" s="71"/>
      <c r="J84" s="71"/>
    </row>
    <row r="85" spans="1:16" ht="114.75" x14ac:dyDescent="0.2">
      <c r="A85" s="28" t="s">
        <v>58</v>
      </c>
      <c r="B85" s="71"/>
      <c r="C85" s="71"/>
      <c r="D85" s="71"/>
      <c r="E85" s="72" t="s">
        <v>316</v>
      </c>
      <c r="F85" s="71"/>
      <c r="G85" s="71"/>
      <c r="H85" s="71"/>
      <c r="I85" s="71"/>
      <c r="J85" s="71"/>
    </row>
    <row r="86" spans="1:16" x14ac:dyDescent="0.2">
      <c r="A86" s="46" t="s">
        <v>51</v>
      </c>
      <c r="B86" s="65" t="s">
        <v>116</v>
      </c>
      <c r="C86" s="65" t="s">
        <v>317</v>
      </c>
      <c r="D86" s="66" t="s">
        <v>32</v>
      </c>
      <c r="E86" s="67" t="s">
        <v>318</v>
      </c>
      <c r="F86" s="68" t="s">
        <v>69</v>
      </c>
      <c r="G86" s="69">
        <v>4</v>
      </c>
      <c r="H86" s="70">
        <v>0</v>
      </c>
      <c r="I86" s="70">
        <f>ROUND(ROUND(H86,2)*ROUND(G86,3),2)</f>
        <v>0</v>
      </c>
      <c r="J86" s="68" t="s">
        <v>242</v>
      </c>
      <c r="O86" s="28">
        <f>(I86*21)/100</f>
        <v>0</v>
      </c>
      <c r="P86" s="28" t="s">
        <v>26</v>
      </c>
    </row>
    <row r="87" spans="1:16" x14ac:dyDescent="0.2">
      <c r="A87" s="47" t="s">
        <v>56</v>
      </c>
      <c r="B87" s="71"/>
      <c r="C87" s="71"/>
      <c r="D87" s="71"/>
      <c r="E87" s="72" t="s">
        <v>15</v>
      </c>
      <c r="F87" s="71"/>
      <c r="G87" s="71"/>
      <c r="H87" s="71"/>
      <c r="I87" s="71"/>
      <c r="J87" s="71"/>
    </row>
    <row r="88" spans="1:16" x14ac:dyDescent="0.2">
      <c r="A88" s="48" t="s">
        <v>57</v>
      </c>
      <c r="B88" s="71"/>
      <c r="C88" s="71"/>
      <c r="D88" s="71"/>
      <c r="E88" s="49" t="s">
        <v>15</v>
      </c>
      <c r="F88" s="71"/>
      <c r="G88" s="71"/>
      <c r="H88" s="71"/>
      <c r="I88" s="71"/>
      <c r="J88" s="71"/>
    </row>
    <row r="89" spans="1:16" ht="165.75" x14ac:dyDescent="0.2">
      <c r="A89" s="28" t="s">
        <v>58</v>
      </c>
      <c r="B89" s="71"/>
      <c r="C89" s="71"/>
      <c r="D89" s="71"/>
      <c r="E89" s="72" t="s">
        <v>319</v>
      </c>
      <c r="F89" s="71"/>
      <c r="G89" s="71"/>
      <c r="H89" s="71"/>
      <c r="I89" s="71"/>
      <c r="J89" s="71"/>
    </row>
    <row r="90" spans="1:16" x14ac:dyDescent="0.2">
      <c r="A90" s="46" t="s">
        <v>51</v>
      </c>
      <c r="B90" s="65" t="s">
        <v>120</v>
      </c>
      <c r="C90" s="65" t="s">
        <v>320</v>
      </c>
      <c r="D90" s="66" t="s">
        <v>32</v>
      </c>
      <c r="E90" s="67" t="s">
        <v>321</v>
      </c>
      <c r="F90" s="68" t="s">
        <v>69</v>
      </c>
      <c r="G90" s="69">
        <v>4</v>
      </c>
      <c r="H90" s="70">
        <v>0</v>
      </c>
      <c r="I90" s="70">
        <f>ROUND(ROUND(H90,2)*ROUND(G90,3),2)</f>
        <v>0</v>
      </c>
      <c r="J90" s="68" t="s">
        <v>300</v>
      </c>
      <c r="O90" s="28">
        <f>(I90*21)/100</f>
        <v>0</v>
      </c>
      <c r="P90" s="28" t="s">
        <v>26</v>
      </c>
    </row>
    <row r="91" spans="1:16" x14ac:dyDescent="0.2">
      <c r="A91" s="47" t="s">
        <v>56</v>
      </c>
      <c r="B91" s="71"/>
      <c r="C91" s="71"/>
      <c r="D91" s="71"/>
      <c r="E91" s="72" t="s">
        <v>15</v>
      </c>
      <c r="F91" s="71"/>
      <c r="G91" s="71"/>
      <c r="H91" s="71"/>
      <c r="I91" s="71"/>
      <c r="J91" s="71"/>
    </row>
    <row r="92" spans="1:16" x14ac:dyDescent="0.2">
      <c r="A92" s="48" t="s">
        <v>57</v>
      </c>
      <c r="B92" s="71"/>
      <c r="C92" s="71"/>
      <c r="D92" s="71"/>
      <c r="E92" s="49" t="s">
        <v>15</v>
      </c>
      <c r="F92" s="71"/>
      <c r="G92" s="71"/>
      <c r="H92" s="71"/>
      <c r="I92" s="71"/>
      <c r="J92" s="71"/>
    </row>
    <row r="93" spans="1:16" ht="114.75" x14ac:dyDescent="0.2">
      <c r="A93" s="28" t="s">
        <v>58</v>
      </c>
      <c r="B93" s="71"/>
      <c r="C93" s="71"/>
      <c r="D93" s="71"/>
      <c r="E93" s="72" t="s">
        <v>322</v>
      </c>
      <c r="F93" s="71"/>
      <c r="G93" s="71"/>
      <c r="H93" s="71"/>
      <c r="I93" s="71"/>
      <c r="J93" s="71"/>
    </row>
    <row r="94" spans="1:16" x14ac:dyDescent="0.2">
      <c r="A94" s="46" t="s">
        <v>51</v>
      </c>
      <c r="B94" s="65" t="s">
        <v>125</v>
      </c>
      <c r="C94" s="65" t="s">
        <v>323</v>
      </c>
      <c r="D94" s="66" t="s">
        <v>32</v>
      </c>
      <c r="E94" s="67" t="s">
        <v>324</v>
      </c>
      <c r="F94" s="68" t="s">
        <v>69</v>
      </c>
      <c r="G94" s="69">
        <v>4</v>
      </c>
      <c r="H94" s="70">
        <v>0</v>
      </c>
      <c r="I94" s="70">
        <f>ROUND(ROUND(H94,2)*ROUND(G94,3),2)</f>
        <v>0</v>
      </c>
      <c r="J94" s="68" t="s">
        <v>300</v>
      </c>
      <c r="O94" s="28">
        <f>(I94*21)/100</f>
        <v>0</v>
      </c>
      <c r="P94" s="28" t="s">
        <v>26</v>
      </c>
    </row>
    <row r="95" spans="1:16" x14ac:dyDescent="0.2">
      <c r="A95" s="47" t="s">
        <v>56</v>
      </c>
      <c r="B95" s="71"/>
      <c r="C95" s="71"/>
      <c r="D95" s="71"/>
      <c r="E95" s="72" t="s">
        <v>15</v>
      </c>
      <c r="F95" s="71"/>
      <c r="G95" s="71"/>
      <c r="H95" s="71"/>
      <c r="I95" s="71"/>
      <c r="J95" s="71"/>
    </row>
    <row r="96" spans="1:16" x14ac:dyDescent="0.2">
      <c r="A96" s="48" t="s">
        <v>57</v>
      </c>
      <c r="B96" s="71"/>
      <c r="C96" s="71"/>
      <c r="D96" s="71"/>
      <c r="E96" s="49" t="s">
        <v>15</v>
      </c>
      <c r="F96" s="71"/>
      <c r="G96" s="71"/>
      <c r="H96" s="71"/>
      <c r="I96" s="71"/>
      <c r="J96" s="71"/>
    </row>
    <row r="97" spans="1:18" ht="165.75" x14ac:dyDescent="0.2">
      <c r="A97" s="28" t="s">
        <v>58</v>
      </c>
      <c r="B97" s="71"/>
      <c r="C97" s="71"/>
      <c r="D97" s="71"/>
      <c r="E97" s="72" t="s">
        <v>319</v>
      </c>
      <c r="F97" s="71"/>
      <c r="G97" s="71"/>
      <c r="H97" s="71"/>
      <c r="I97" s="71"/>
      <c r="J97" s="71"/>
    </row>
    <row r="98" spans="1:18" x14ac:dyDescent="0.2">
      <c r="A98" s="46" t="s">
        <v>51</v>
      </c>
      <c r="B98" s="65" t="s">
        <v>129</v>
      </c>
      <c r="C98" s="65" t="s">
        <v>325</v>
      </c>
      <c r="D98" s="66" t="s">
        <v>32</v>
      </c>
      <c r="E98" s="67" t="s">
        <v>326</v>
      </c>
      <c r="F98" s="68" t="s">
        <v>69</v>
      </c>
      <c r="G98" s="69">
        <v>4</v>
      </c>
      <c r="H98" s="70">
        <v>0</v>
      </c>
      <c r="I98" s="70">
        <f>ROUND(ROUND(H98,2)*ROUND(G98,3),2)</f>
        <v>0</v>
      </c>
      <c r="J98" s="68" t="s">
        <v>300</v>
      </c>
      <c r="O98" s="28">
        <f>(I98*21)/100</f>
        <v>0</v>
      </c>
      <c r="P98" s="28" t="s">
        <v>26</v>
      </c>
    </row>
    <row r="99" spans="1:18" x14ac:dyDescent="0.2">
      <c r="A99" s="47" t="s">
        <v>56</v>
      </c>
      <c r="B99" s="71"/>
      <c r="C99" s="71"/>
      <c r="D99" s="71"/>
      <c r="E99" s="72" t="s">
        <v>15</v>
      </c>
      <c r="F99" s="71"/>
      <c r="G99" s="71"/>
      <c r="H99" s="71"/>
      <c r="I99" s="71"/>
      <c r="J99" s="71"/>
    </row>
    <row r="100" spans="1:18" x14ac:dyDescent="0.2">
      <c r="A100" s="48" t="s">
        <v>57</v>
      </c>
      <c r="B100" s="71"/>
      <c r="C100" s="71"/>
      <c r="D100" s="71"/>
      <c r="E100" s="49" t="s">
        <v>15</v>
      </c>
      <c r="F100" s="71"/>
      <c r="G100" s="71"/>
      <c r="H100" s="71"/>
      <c r="I100" s="71"/>
      <c r="J100" s="71"/>
    </row>
    <row r="101" spans="1:18" ht="114.75" x14ac:dyDescent="0.2">
      <c r="A101" s="28" t="s">
        <v>58</v>
      </c>
      <c r="B101" s="71"/>
      <c r="C101" s="71"/>
      <c r="D101" s="71"/>
      <c r="E101" s="72" t="s">
        <v>322</v>
      </c>
      <c r="F101" s="71"/>
      <c r="G101" s="71"/>
      <c r="H101" s="71"/>
      <c r="I101" s="71"/>
      <c r="J101" s="71"/>
    </row>
    <row r="102" spans="1:18" x14ac:dyDescent="0.2">
      <c r="A102" s="46" t="s">
        <v>51</v>
      </c>
      <c r="B102" s="65" t="s">
        <v>133</v>
      </c>
      <c r="C102" s="65" t="s">
        <v>267</v>
      </c>
      <c r="D102" s="66" t="s">
        <v>32</v>
      </c>
      <c r="E102" s="67" t="s">
        <v>268</v>
      </c>
      <c r="F102" s="68" t="s">
        <v>69</v>
      </c>
      <c r="G102" s="69">
        <v>2</v>
      </c>
      <c r="H102" s="70">
        <v>0</v>
      </c>
      <c r="I102" s="70">
        <f>ROUND(ROUND(H102,2)*ROUND(G102,3),2)</f>
        <v>0</v>
      </c>
      <c r="J102" s="68" t="s">
        <v>300</v>
      </c>
      <c r="O102" s="28">
        <f>(I102*21)/100</f>
        <v>0</v>
      </c>
      <c r="P102" s="28" t="s">
        <v>26</v>
      </c>
    </row>
    <row r="103" spans="1:18" x14ac:dyDescent="0.2">
      <c r="A103" s="47" t="s">
        <v>56</v>
      </c>
      <c r="B103" s="71"/>
      <c r="C103" s="71"/>
      <c r="D103" s="71"/>
      <c r="E103" s="72" t="s">
        <v>15</v>
      </c>
      <c r="F103" s="71"/>
      <c r="G103" s="71"/>
      <c r="H103" s="71"/>
      <c r="I103" s="71"/>
      <c r="J103" s="71"/>
    </row>
    <row r="104" spans="1:18" x14ac:dyDescent="0.2">
      <c r="A104" s="48" t="s">
        <v>57</v>
      </c>
      <c r="B104" s="71"/>
      <c r="C104" s="71"/>
      <c r="D104" s="71"/>
      <c r="E104" s="49" t="s">
        <v>15</v>
      </c>
      <c r="F104" s="71"/>
      <c r="G104" s="71"/>
      <c r="H104" s="71"/>
      <c r="I104" s="71"/>
      <c r="J104" s="71"/>
    </row>
    <row r="105" spans="1:18" ht="165.75" x14ac:dyDescent="0.2">
      <c r="A105" s="28" t="s">
        <v>58</v>
      </c>
      <c r="B105" s="71"/>
      <c r="C105" s="71"/>
      <c r="D105" s="71"/>
      <c r="E105" s="72" t="s">
        <v>327</v>
      </c>
      <c r="F105" s="71"/>
      <c r="G105" s="71"/>
      <c r="H105" s="71"/>
      <c r="I105" s="71"/>
      <c r="J105" s="71"/>
    </row>
    <row r="106" spans="1:18" ht="25.5" x14ac:dyDescent="0.2">
      <c r="A106" s="46" t="s">
        <v>51</v>
      </c>
      <c r="B106" s="65" t="s">
        <v>137</v>
      </c>
      <c r="C106" s="65" t="s">
        <v>269</v>
      </c>
      <c r="D106" s="66" t="s">
        <v>32</v>
      </c>
      <c r="E106" s="67" t="s">
        <v>270</v>
      </c>
      <c r="F106" s="68" t="s">
        <v>69</v>
      </c>
      <c r="G106" s="69">
        <v>2</v>
      </c>
      <c r="H106" s="70">
        <v>0</v>
      </c>
      <c r="I106" s="70">
        <f>ROUND(ROUND(H106,2)*ROUND(G106,3),2)</f>
        <v>0</v>
      </c>
      <c r="J106" s="68" t="s">
        <v>300</v>
      </c>
      <c r="O106" s="28">
        <f>(I106*21)/100</f>
        <v>0</v>
      </c>
      <c r="P106" s="28" t="s">
        <v>26</v>
      </c>
    </row>
    <row r="107" spans="1:18" x14ac:dyDescent="0.2">
      <c r="A107" s="47" t="s">
        <v>56</v>
      </c>
      <c r="B107" s="71"/>
      <c r="C107" s="71"/>
      <c r="D107" s="71"/>
      <c r="E107" s="72" t="s">
        <v>15</v>
      </c>
      <c r="F107" s="71"/>
      <c r="G107" s="71"/>
      <c r="H107" s="71"/>
      <c r="I107" s="71"/>
      <c r="J107" s="71"/>
    </row>
    <row r="108" spans="1:18" x14ac:dyDescent="0.2">
      <c r="A108" s="48" t="s">
        <v>57</v>
      </c>
      <c r="B108" s="71"/>
      <c r="C108" s="71"/>
      <c r="D108" s="71"/>
      <c r="E108" s="49" t="s">
        <v>15</v>
      </c>
      <c r="F108" s="71"/>
      <c r="G108" s="71"/>
      <c r="H108" s="71"/>
      <c r="I108" s="71"/>
      <c r="J108" s="71"/>
    </row>
    <row r="109" spans="1:18" ht="127.5" x14ac:dyDescent="0.2">
      <c r="A109" s="28" t="s">
        <v>58</v>
      </c>
      <c r="B109" s="71"/>
      <c r="C109" s="71"/>
      <c r="D109" s="71"/>
      <c r="E109" s="72" t="s">
        <v>328</v>
      </c>
      <c r="F109" s="71"/>
      <c r="G109" s="71"/>
      <c r="H109" s="71"/>
      <c r="I109" s="71"/>
      <c r="J109" s="71"/>
    </row>
    <row r="110" spans="1:18" ht="12.75" customHeight="1" x14ac:dyDescent="0.2">
      <c r="A110" s="31" t="s">
        <v>49</v>
      </c>
      <c r="B110" s="82"/>
      <c r="C110" s="51" t="s">
        <v>26</v>
      </c>
      <c r="D110" s="82"/>
      <c r="E110" s="44" t="s">
        <v>95</v>
      </c>
      <c r="F110" s="82"/>
      <c r="G110" s="82"/>
      <c r="H110" s="82"/>
      <c r="I110" s="52" t="e">
        <f>0+Q110</f>
        <v>#REF!</v>
      </c>
      <c r="J110" s="82"/>
      <c r="O110" s="28" t="e">
        <f>0+R110</f>
        <v>#REF!</v>
      </c>
      <c r="Q110" s="28" t="e">
        <f>0+I111+I115+I119+I123+I127+I131+I135+I139+I143+I147+I151+I155+I159+#REF!+#REF!+I163+I167+I171+I175+I179+I183+I187+I191+I195+I199+I203+I207+I211+I215+I219+I223+I227+I231+I235+I239+I243</f>
        <v>#REF!</v>
      </c>
      <c r="R110" s="28" t="e">
        <f>0+O111+O115+O119+O123+O127+O131+O135+O139+O143+O147+O151+O155+O159+#REF!+#REF!+O163+O167+O171+O175+O179+O183+O187+O191+O195+O199+O203+O207+O211+O215+O219+O223+O227+O231+O235+O239+O243</f>
        <v>#REF!</v>
      </c>
    </row>
    <row r="111" spans="1:18" ht="25.5" x14ac:dyDescent="0.2">
      <c r="A111" s="46" t="s">
        <v>51</v>
      </c>
      <c r="B111" s="65" t="s">
        <v>141</v>
      </c>
      <c r="C111" s="65" t="s">
        <v>199</v>
      </c>
      <c r="D111" s="66" t="s">
        <v>32</v>
      </c>
      <c r="E111" s="67" t="s">
        <v>200</v>
      </c>
      <c r="F111" s="68" t="s">
        <v>69</v>
      </c>
      <c r="G111" s="69">
        <v>1</v>
      </c>
      <c r="H111" s="70">
        <v>0</v>
      </c>
      <c r="I111" s="70">
        <f>ROUND(ROUND(H111,2)*ROUND(G111,3),2)</f>
        <v>0</v>
      </c>
      <c r="J111" s="68" t="s">
        <v>300</v>
      </c>
      <c r="O111" s="28">
        <f>(I111*21)/100</f>
        <v>0</v>
      </c>
      <c r="P111" s="28" t="s">
        <v>26</v>
      </c>
    </row>
    <row r="112" spans="1:18" x14ac:dyDescent="0.2">
      <c r="A112" s="47" t="s">
        <v>56</v>
      </c>
      <c r="B112" s="71"/>
      <c r="C112" s="71"/>
      <c r="D112" s="71"/>
      <c r="E112" s="72" t="s">
        <v>15</v>
      </c>
      <c r="F112" s="71"/>
      <c r="G112" s="71"/>
      <c r="H112" s="71"/>
      <c r="I112" s="71"/>
      <c r="J112" s="71"/>
    </row>
    <row r="113" spans="1:16" x14ac:dyDescent="0.2">
      <c r="A113" s="48" t="s">
        <v>57</v>
      </c>
      <c r="B113" s="71"/>
      <c r="C113" s="71"/>
      <c r="D113" s="71"/>
      <c r="E113" s="49" t="s">
        <v>15</v>
      </c>
      <c r="F113" s="71"/>
      <c r="G113" s="71"/>
      <c r="H113" s="71"/>
      <c r="I113" s="71"/>
      <c r="J113" s="71"/>
    </row>
    <row r="114" spans="1:16" ht="114.75" x14ac:dyDescent="0.2">
      <c r="A114" s="28" t="s">
        <v>58</v>
      </c>
      <c r="B114" s="71"/>
      <c r="C114" s="71"/>
      <c r="D114" s="71"/>
      <c r="E114" s="72" t="s">
        <v>329</v>
      </c>
      <c r="F114" s="71"/>
      <c r="G114" s="71"/>
      <c r="H114" s="71"/>
      <c r="I114" s="71"/>
      <c r="J114" s="71"/>
    </row>
    <row r="115" spans="1:16" x14ac:dyDescent="0.2">
      <c r="A115" s="46" t="s">
        <v>51</v>
      </c>
      <c r="B115" s="65" t="s">
        <v>145</v>
      </c>
      <c r="C115" s="65" t="s">
        <v>202</v>
      </c>
      <c r="D115" s="66" t="s">
        <v>32</v>
      </c>
      <c r="E115" s="67" t="s">
        <v>203</v>
      </c>
      <c r="F115" s="68" t="s">
        <v>69</v>
      </c>
      <c r="G115" s="69">
        <v>1</v>
      </c>
      <c r="H115" s="70">
        <v>0</v>
      </c>
      <c r="I115" s="70">
        <f>ROUND(ROUND(H115,2)*ROUND(G115,3),2)</f>
        <v>0</v>
      </c>
      <c r="J115" s="68" t="s">
        <v>300</v>
      </c>
      <c r="O115" s="28">
        <f>(I115*21)/100</f>
        <v>0</v>
      </c>
      <c r="P115" s="28" t="s">
        <v>26</v>
      </c>
    </row>
    <row r="116" spans="1:16" x14ac:dyDescent="0.2">
      <c r="A116" s="47" t="s">
        <v>56</v>
      </c>
      <c r="B116" s="71"/>
      <c r="C116" s="71"/>
      <c r="D116" s="71"/>
      <c r="E116" s="72" t="s">
        <v>15</v>
      </c>
      <c r="F116" s="71"/>
      <c r="G116" s="71"/>
      <c r="H116" s="71"/>
      <c r="I116" s="71"/>
      <c r="J116" s="71"/>
    </row>
    <row r="117" spans="1:16" x14ac:dyDescent="0.2">
      <c r="A117" s="48" t="s">
        <v>57</v>
      </c>
      <c r="B117" s="71"/>
      <c r="C117" s="71"/>
      <c r="D117" s="71"/>
      <c r="E117" s="49" t="s">
        <v>15</v>
      </c>
      <c r="F117" s="71"/>
      <c r="G117" s="71"/>
      <c r="H117" s="71"/>
      <c r="I117" s="71"/>
      <c r="J117" s="71"/>
    </row>
    <row r="118" spans="1:16" ht="165.75" x14ac:dyDescent="0.2">
      <c r="A118" s="28" t="s">
        <v>58</v>
      </c>
      <c r="B118" s="71"/>
      <c r="C118" s="71"/>
      <c r="D118" s="71"/>
      <c r="E118" s="72" t="s">
        <v>330</v>
      </c>
      <c r="F118" s="71"/>
      <c r="G118" s="71"/>
      <c r="H118" s="71"/>
      <c r="I118" s="71"/>
      <c r="J118" s="71"/>
    </row>
    <row r="119" spans="1:16" x14ac:dyDescent="0.2">
      <c r="A119" s="46" t="s">
        <v>51</v>
      </c>
      <c r="B119" s="65" t="s">
        <v>149</v>
      </c>
      <c r="C119" s="65" t="s">
        <v>205</v>
      </c>
      <c r="D119" s="66" t="s">
        <v>32</v>
      </c>
      <c r="E119" s="67" t="s">
        <v>206</v>
      </c>
      <c r="F119" s="68" t="s">
        <v>69</v>
      </c>
      <c r="G119" s="69">
        <v>1</v>
      </c>
      <c r="H119" s="70">
        <v>0</v>
      </c>
      <c r="I119" s="70">
        <f>ROUND(ROUND(H119,2)*ROUND(G119,3),2)</f>
        <v>0</v>
      </c>
      <c r="J119" s="68" t="s">
        <v>300</v>
      </c>
      <c r="O119" s="28">
        <f>(I119*21)/100</f>
        <v>0</v>
      </c>
      <c r="P119" s="28" t="s">
        <v>26</v>
      </c>
    </row>
    <row r="120" spans="1:16" x14ac:dyDescent="0.2">
      <c r="A120" s="47" t="s">
        <v>56</v>
      </c>
      <c r="B120" s="71"/>
      <c r="C120" s="71"/>
      <c r="D120" s="71"/>
      <c r="E120" s="72" t="s">
        <v>15</v>
      </c>
      <c r="F120" s="71"/>
      <c r="G120" s="71"/>
      <c r="H120" s="71"/>
      <c r="I120" s="71"/>
      <c r="J120" s="71"/>
    </row>
    <row r="121" spans="1:16" x14ac:dyDescent="0.2">
      <c r="A121" s="48" t="s">
        <v>57</v>
      </c>
      <c r="B121" s="71"/>
      <c r="C121" s="71"/>
      <c r="D121" s="71"/>
      <c r="E121" s="49" t="s">
        <v>15</v>
      </c>
      <c r="F121" s="71"/>
      <c r="G121" s="71"/>
      <c r="H121" s="71"/>
      <c r="I121" s="71"/>
      <c r="J121" s="71"/>
    </row>
    <row r="122" spans="1:16" ht="153" x14ac:dyDescent="0.2">
      <c r="A122" s="28" t="s">
        <v>58</v>
      </c>
      <c r="B122" s="71"/>
      <c r="C122" s="71"/>
      <c r="D122" s="71"/>
      <c r="E122" s="72" t="s">
        <v>331</v>
      </c>
      <c r="F122" s="71"/>
      <c r="G122" s="71"/>
      <c r="H122" s="71"/>
      <c r="I122" s="71"/>
      <c r="J122" s="71"/>
    </row>
    <row r="123" spans="1:16" ht="25.5" x14ac:dyDescent="0.2">
      <c r="A123" s="46" t="s">
        <v>51</v>
      </c>
      <c r="B123" s="65" t="s">
        <v>153</v>
      </c>
      <c r="C123" s="65" t="s">
        <v>271</v>
      </c>
      <c r="D123" s="66" t="s">
        <v>32</v>
      </c>
      <c r="E123" s="67" t="s">
        <v>272</v>
      </c>
      <c r="F123" s="68" t="s">
        <v>69</v>
      </c>
      <c r="G123" s="69">
        <v>2</v>
      </c>
      <c r="H123" s="70">
        <v>0</v>
      </c>
      <c r="I123" s="70">
        <f>ROUND(ROUND(H123,2)*ROUND(G123,3),2)</f>
        <v>0</v>
      </c>
      <c r="J123" s="68" t="s">
        <v>300</v>
      </c>
      <c r="O123" s="28">
        <f>(I123*21)/100</f>
        <v>0</v>
      </c>
      <c r="P123" s="28" t="s">
        <v>26</v>
      </c>
    </row>
    <row r="124" spans="1:16" x14ac:dyDescent="0.2">
      <c r="A124" s="47" t="s">
        <v>56</v>
      </c>
      <c r="B124" s="71"/>
      <c r="C124" s="71"/>
      <c r="D124" s="71"/>
      <c r="E124" s="72" t="s">
        <v>15</v>
      </c>
      <c r="F124" s="71"/>
      <c r="G124" s="71"/>
      <c r="H124" s="71"/>
      <c r="I124" s="71"/>
      <c r="J124" s="71"/>
    </row>
    <row r="125" spans="1:16" x14ac:dyDescent="0.2">
      <c r="A125" s="48" t="s">
        <v>57</v>
      </c>
      <c r="B125" s="71"/>
      <c r="C125" s="71"/>
      <c r="D125" s="71"/>
      <c r="E125" s="49" t="s">
        <v>15</v>
      </c>
      <c r="F125" s="71"/>
      <c r="G125" s="71"/>
      <c r="H125" s="71"/>
      <c r="I125" s="71"/>
      <c r="J125" s="71"/>
    </row>
    <row r="126" spans="1:16" ht="114.75" x14ac:dyDescent="0.2">
      <c r="A126" s="28" t="s">
        <v>58</v>
      </c>
      <c r="B126" s="71"/>
      <c r="C126" s="71"/>
      <c r="D126" s="71"/>
      <c r="E126" s="72" t="s">
        <v>332</v>
      </c>
      <c r="F126" s="71"/>
      <c r="G126" s="71"/>
      <c r="H126" s="71"/>
      <c r="I126" s="71"/>
      <c r="J126" s="71"/>
    </row>
    <row r="127" spans="1:16" ht="25.5" x14ac:dyDescent="0.2">
      <c r="A127" s="46" t="s">
        <v>51</v>
      </c>
      <c r="B127" s="65" t="s">
        <v>157</v>
      </c>
      <c r="C127" s="65" t="s">
        <v>208</v>
      </c>
      <c r="D127" s="66" t="s">
        <v>32</v>
      </c>
      <c r="E127" s="67" t="s">
        <v>209</v>
      </c>
      <c r="F127" s="68" t="s">
        <v>69</v>
      </c>
      <c r="G127" s="69">
        <v>2</v>
      </c>
      <c r="H127" s="70">
        <v>0</v>
      </c>
      <c r="I127" s="70">
        <f>ROUND(ROUND(H127,2)*ROUND(G127,3),2)</f>
        <v>0</v>
      </c>
      <c r="J127" s="68" t="s">
        <v>300</v>
      </c>
      <c r="O127" s="28">
        <f>(I127*21)/100</f>
        <v>0</v>
      </c>
      <c r="P127" s="28" t="s">
        <v>26</v>
      </c>
    </row>
    <row r="128" spans="1:16" x14ac:dyDescent="0.2">
      <c r="A128" s="47" t="s">
        <v>56</v>
      </c>
      <c r="B128" s="71"/>
      <c r="C128" s="71"/>
      <c r="D128" s="71"/>
      <c r="E128" s="72" t="s">
        <v>15</v>
      </c>
      <c r="F128" s="71"/>
      <c r="G128" s="71"/>
      <c r="H128" s="71"/>
      <c r="I128" s="71"/>
      <c r="J128" s="71"/>
    </row>
    <row r="129" spans="1:16" x14ac:dyDescent="0.2">
      <c r="A129" s="48" t="s">
        <v>57</v>
      </c>
      <c r="B129" s="71"/>
      <c r="C129" s="71"/>
      <c r="D129" s="71"/>
      <c r="E129" s="49" t="s">
        <v>15</v>
      </c>
      <c r="F129" s="71"/>
      <c r="G129" s="71"/>
      <c r="H129" s="71"/>
      <c r="I129" s="71"/>
      <c r="J129" s="71"/>
    </row>
    <row r="130" spans="1:16" ht="140.25" x14ac:dyDescent="0.2">
      <c r="A130" s="28" t="s">
        <v>58</v>
      </c>
      <c r="B130" s="71"/>
      <c r="C130" s="71"/>
      <c r="D130" s="71"/>
      <c r="E130" s="72" t="s">
        <v>333</v>
      </c>
      <c r="F130" s="71"/>
      <c r="G130" s="71"/>
      <c r="H130" s="71"/>
      <c r="I130" s="71"/>
      <c r="J130" s="71"/>
    </row>
    <row r="131" spans="1:16" ht="25.5" x14ac:dyDescent="0.2">
      <c r="A131" s="46" t="s">
        <v>51</v>
      </c>
      <c r="B131" s="65" t="s">
        <v>161</v>
      </c>
      <c r="C131" s="65" t="s">
        <v>211</v>
      </c>
      <c r="D131" s="66" t="s">
        <v>32</v>
      </c>
      <c r="E131" s="67" t="s">
        <v>212</v>
      </c>
      <c r="F131" s="68" t="s">
        <v>69</v>
      </c>
      <c r="G131" s="69">
        <v>1</v>
      </c>
      <c r="H131" s="70">
        <v>0</v>
      </c>
      <c r="I131" s="70">
        <f>ROUND(ROUND(H131,2)*ROUND(G131,3),2)</f>
        <v>0</v>
      </c>
      <c r="J131" s="68" t="s">
        <v>300</v>
      </c>
      <c r="O131" s="28">
        <f>(I131*21)/100</f>
        <v>0</v>
      </c>
      <c r="P131" s="28" t="s">
        <v>26</v>
      </c>
    </row>
    <row r="132" spans="1:16" x14ac:dyDescent="0.2">
      <c r="A132" s="47" t="s">
        <v>56</v>
      </c>
      <c r="B132" s="71"/>
      <c r="C132" s="71"/>
      <c r="D132" s="71"/>
      <c r="E132" s="72" t="s">
        <v>15</v>
      </c>
      <c r="F132" s="71"/>
      <c r="G132" s="71"/>
      <c r="H132" s="71"/>
      <c r="I132" s="71"/>
      <c r="J132" s="71"/>
    </row>
    <row r="133" spans="1:16" x14ac:dyDescent="0.2">
      <c r="A133" s="48" t="s">
        <v>57</v>
      </c>
      <c r="B133" s="71"/>
      <c r="C133" s="71"/>
      <c r="D133" s="71"/>
      <c r="E133" s="49" t="s">
        <v>15</v>
      </c>
      <c r="F133" s="71"/>
      <c r="G133" s="71"/>
      <c r="H133" s="71"/>
      <c r="I133" s="71"/>
      <c r="J133" s="71"/>
    </row>
    <row r="134" spans="1:16" ht="153" x14ac:dyDescent="0.2">
      <c r="A134" s="28" t="s">
        <v>58</v>
      </c>
      <c r="B134" s="71"/>
      <c r="C134" s="71"/>
      <c r="D134" s="71"/>
      <c r="E134" s="72" t="s">
        <v>334</v>
      </c>
      <c r="F134" s="71"/>
      <c r="G134" s="71"/>
      <c r="H134" s="71"/>
      <c r="I134" s="71"/>
      <c r="J134" s="71"/>
    </row>
    <row r="135" spans="1:16" x14ac:dyDescent="0.2">
      <c r="A135" s="46" t="s">
        <v>51</v>
      </c>
      <c r="B135" s="65" t="s">
        <v>165</v>
      </c>
      <c r="C135" s="65" t="s">
        <v>273</v>
      </c>
      <c r="D135" s="66" t="s">
        <v>32</v>
      </c>
      <c r="E135" s="67" t="s">
        <v>274</v>
      </c>
      <c r="F135" s="68" t="s">
        <v>69</v>
      </c>
      <c r="G135" s="69">
        <v>1</v>
      </c>
      <c r="H135" s="70">
        <v>0</v>
      </c>
      <c r="I135" s="70">
        <f>ROUND(ROUND(H135,2)*ROUND(G135,3),2)</f>
        <v>0</v>
      </c>
      <c r="J135" s="68" t="s">
        <v>300</v>
      </c>
      <c r="O135" s="28">
        <f>(I135*21)/100</f>
        <v>0</v>
      </c>
      <c r="P135" s="28" t="s">
        <v>26</v>
      </c>
    </row>
    <row r="136" spans="1:16" x14ac:dyDescent="0.2">
      <c r="A136" s="47" t="s">
        <v>56</v>
      </c>
      <c r="B136" s="71"/>
      <c r="C136" s="71"/>
      <c r="D136" s="71"/>
      <c r="E136" s="72" t="s">
        <v>15</v>
      </c>
      <c r="F136" s="71"/>
      <c r="G136" s="71"/>
      <c r="H136" s="71"/>
      <c r="I136" s="71"/>
      <c r="J136" s="71"/>
    </row>
    <row r="137" spans="1:16" x14ac:dyDescent="0.2">
      <c r="A137" s="48" t="s">
        <v>57</v>
      </c>
      <c r="B137" s="71"/>
      <c r="C137" s="71"/>
      <c r="D137" s="71"/>
      <c r="E137" s="49" t="s">
        <v>15</v>
      </c>
      <c r="F137" s="71"/>
      <c r="G137" s="71"/>
      <c r="H137" s="71"/>
      <c r="I137" s="71"/>
      <c r="J137" s="71"/>
    </row>
    <row r="138" spans="1:16" ht="114.75" x14ac:dyDescent="0.2">
      <c r="A138" s="28" t="s">
        <v>58</v>
      </c>
      <c r="B138" s="71"/>
      <c r="C138" s="71"/>
      <c r="D138" s="71"/>
      <c r="E138" s="72" t="s">
        <v>335</v>
      </c>
      <c r="F138" s="71"/>
      <c r="G138" s="71"/>
      <c r="H138" s="71"/>
      <c r="I138" s="71"/>
      <c r="J138" s="71"/>
    </row>
    <row r="139" spans="1:16" x14ac:dyDescent="0.2">
      <c r="A139" s="46" t="s">
        <v>51</v>
      </c>
      <c r="B139" s="65" t="s">
        <v>169</v>
      </c>
      <c r="C139" s="65" t="s">
        <v>275</v>
      </c>
      <c r="D139" s="66" t="s">
        <v>32</v>
      </c>
      <c r="E139" s="67" t="s">
        <v>276</v>
      </c>
      <c r="F139" s="68" t="s">
        <v>69</v>
      </c>
      <c r="G139" s="69">
        <v>1</v>
      </c>
      <c r="H139" s="70">
        <v>0</v>
      </c>
      <c r="I139" s="70">
        <f>ROUND(ROUND(H139,2)*ROUND(G139,3),2)</f>
        <v>0</v>
      </c>
      <c r="J139" s="68" t="s">
        <v>300</v>
      </c>
      <c r="O139" s="28">
        <f>(I139*21)/100</f>
        <v>0</v>
      </c>
      <c r="P139" s="28" t="s">
        <v>26</v>
      </c>
    </row>
    <row r="140" spans="1:16" x14ac:dyDescent="0.2">
      <c r="A140" s="47" t="s">
        <v>56</v>
      </c>
      <c r="B140" s="71"/>
      <c r="C140" s="71"/>
      <c r="D140" s="71"/>
      <c r="E140" s="72" t="s">
        <v>15</v>
      </c>
      <c r="F140" s="71"/>
      <c r="G140" s="71"/>
      <c r="H140" s="71"/>
      <c r="I140" s="71"/>
      <c r="J140" s="71"/>
    </row>
    <row r="141" spans="1:16" x14ac:dyDescent="0.2">
      <c r="A141" s="48" t="s">
        <v>57</v>
      </c>
      <c r="B141" s="71"/>
      <c r="C141" s="71"/>
      <c r="D141" s="71"/>
      <c r="E141" s="49" t="s">
        <v>15</v>
      </c>
      <c r="F141" s="71"/>
      <c r="G141" s="71"/>
      <c r="H141" s="71"/>
      <c r="I141" s="71"/>
      <c r="J141" s="71"/>
    </row>
    <row r="142" spans="1:16" ht="114.75" x14ac:dyDescent="0.2">
      <c r="A142" s="28" t="s">
        <v>58</v>
      </c>
      <c r="B142" s="71"/>
      <c r="C142" s="71"/>
      <c r="D142" s="71"/>
      <c r="E142" s="72" t="s">
        <v>336</v>
      </c>
      <c r="F142" s="71"/>
      <c r="G142" s="71"/>
      <c r="H142" s="71"/>
      <c r="I142" s="71"/>
      <c r="J142" s="71"/>
    </row>
    <row r="143" spans="1:16" x14ac:dyDescent="0.2">
      <c r="A143" s="46" t="s">
        <v>51</v>
      </c>
      <c r="B143" s="65" t="s">
        <v>173</v>
      </c>
      <c r="C143" s="65" t="s">
        <v>97</v>
      </c>
      <c r="D143" s="66" t="s">
        <v>32</v>
      </c>
      <c r="E143" s="67" t="s">
        <v>277</v>
      </c>
      <c r="F143" s="68" t="s">
        <v>69</v>
      </c>
      <c r="G143" s="69">
        <v>1</v>
      </c>
      <c r="H143" s="70">
        <v>0</v>
      </c>
      <c r="I143" s="70">
        <f>ROUND(ROUND(H143,2)*ROUND(G143,3),2)</f>
        <v>0</v>
      </c>
      <c r="J143" s="68" t="s">
        <v>300</v>
      </c>
      <c r="O143" s="28">
        <f>(I143*21)/100</f>
        <v>0</v>
      </c>
      <c r="P143" s="28" t="s">
        <v>26</v>
      </c>
    </row>
    <row r="144" spans="1:16" x14ac:dyDescent="0.2">
      <c r="A144" s="47" t="s">
        <v>56</v>
      </c>
      <c r="B144" s="71"/>
      <c r="C144" s="71"/>
      <c r="D144" s="71"/>
      <c r="E144" s="72" t="s">
        <v>15</v>
      </c>
      <c r="F144" s="71"/>
      <c r="G144" s="71"/>
      <c r="H144" s="71"/>
      <c r="I144" s="71"/>
      <c r="J144" s="71"/>
    </row>
    <row r="145" spans="1:16" x14ac:dyDescent="0.2">
      <c r="A145" s="48" t="s">
        <v>57</v>
      </c>
      <c r="B145" s="71"/>
      <c r="C145" s="71"/>
      <c r="D145" s="71"/>
      <c r="E145" s="49" t="s">
        <v>15</v>
      </c>
      <c r="F145" s="71"/>
      <c r="G145" s="71"/>
      <c r="H145" s="71"/>
      <c r="I145" s="71"/>
      <c r="J145" s="71"/>
    </row>
    <row r="146" spans="1:16" ht="114.75" x14ac:dyDescent="0.2">
      <c r="A146" s="28" t="s">
        <v>58</v>
      </c>
      <c r="B146" s="71"/>
      <c r="C146" s="71"/>
      <c r="D146" s="71"/>
      <c r="E146" s="72" t="s">
        <v>99</v>
      </c>
      <c r="F146" s="71"/>
      <c r="G146" s="71"/>
      <c r="H146" s="71"/>
      <c r="I146" s="71"/>
      <c r="J146" s="71"/>
    </row>
    <row r="147" spans="1:16" x14ac:dyDescent="0.2">
      <c r="A147" s="46" t="s">
        <v>51</v>
      </c>
      <c r="B147" s="65" t="s">
        <v>176</v>
      </c>
      <c r="C147" s="65" t="s">
        <v>101</v>
      </c>
      <c r="D147" s="66" t="s">
        <v>32</v>
      </c>
      <c r="E147" s="67" t="s">
        <v>102</v>
      </c>
      <c r="F147" s="68" t="s">
        <v>69</v>
      </c>
      <c r="G147" s="69">
        <v>1</v>
      </c>
      <c r="H147" s="70">
        <v>0</v>
      </c>
      <c r="I147" s="70">
        <f>ROUND(ROUND(H147,2)*ROUND(G147,3),2)</f>
        <v>0</v>
      </c>
      <c r="J147" s="68" t="s">
        <v>300</v>
      </c>
      <c r="O147" s="28">
        <f>(I147*21)/100</f>
        <v>0</v>
      </c>
      <c r="P147" s="28" t="s">
        <v>26</v>
      </c>
    </row>
    <row r="148" spans="1:16" x14ac:dyDescent="0.2">
      <c r="A148" s="47" t="s">
        <v>56</v>
      </c>
      <c r="B148" s="71"/>
      <c r="C148" s="71"/>
      <c r="D148" s="71"/>
      <c r="E148" s="72" t="s">
        <v>15</v>
      </c>
      <c r="F148" s="71"/>
      <c r="G148" s="71"/>
      <c r="H148" s="71"/>
      <c r="I148" s="71"/>
      <c r="J148" s="71"/>
    </row>
    <row r="149" spans="1:16" x14ac:dyDescent="0.2">
      <c r="A149" s="48" t="s">
        <v>57</v>
      </c>
      <c r="B149" s="71"/>
      <c r="C149" s="71"/>
      <c r="D149" s="71"/>
      <c r="E149" s="49" t="s">
        <v>15</v>
      </c>
      <c r="F149" s="71"/>
      <c r="G149" s="71"/>
      <c r="H149" s="71"/>
      <c r="I149" s="71"/>
      <c r="J149" s="71"/>
    </row>
    <row r="150" spans="1:16" ht="114.75" x14ac:dyDescent="0.2">
      <c r="A150" s="28" t="s">
        <v>58</v>
      </c>
      <c r="B150" s="71"/>
      <c r="C150" s="71"/>
      <c r="D150" s="71"/>
      <c r="E150" s="72" t="s">
        <v>103</v>
      </c>
      <c r="F150" s="71"/>
      <c r="G150" s="71"/>
      <c r="H150" s="71"/>
      <c r="I150" s="71"/>
      <c r="J150" s="71"/>
    </row>
    <row r="151" spans="1:16" x14ac:dyDescent="0.2">
      <c r="A151" s="46" t="s">
        <v>51</v>
      </c>
      <c r="B151" s="65" t="s">
        <v>180</v>
      </c>
      <c r="C151" s="65" t="s">
        <v>105</v>
      </c>
      <c r="D151" s="66" t="s">
        <v>32</v>
      </c>
      <c r="E151" s="67" t="s">
        <v>106</v>
      </c>
      <c r="F151" s="68" t="s">
        <v>69</v>
      </c>
      <c r="G151" s="69">
        <v>1</v>
      </c>
      <c r="H151" s="70">
        <v>0</v>
      </c>
      <c r="I151" s="70">
        <f>ROUND(ROUND(H151,2)*ROUND(G151,3),2)</f>
        <v>0</v>
      </c>
      <c r="J151" s="68" t="s">
        <v>300</v>
      </c>
      <c r="O151" s="28">
        <f>(I151*21)/100</f>
        <v>0</v>
      </c>
      <c r="P151" s="28" t="s">
        <v>26</v>
      </c>
    </row>
    <row r="152" spans="1:16" x14ac:dyDescent="0.2">
      <c r="A152" s="47" t="s">
        <v>56</v>
      </c>
      <c r="B152" s="71"/>
      <c r="C152" s="71"/>
      <c r="D152" s="71"/>
      <c r="E152" s="72" t="s">
        <v>15</v>
      </c>
      <c r="F152" s="71"/>
      <c r="G152" s="71"/>
      <c r="H152" s="71"/>
      <c r="I152" s="71"/>
      <c r="J152" s="71"/>
    </row>
    <row r="153" spans="1:16" x14ac:dyDescent="0.2">
      <c r="A153" s="48" t="s">
        <v>57</v>
      </c>
      <c r="B153" s="71"/>
      <c r="C153" s="71"/>
      <c r="D153" s="71"/>
      <c r="E153" s="49" t="s">
        <v>15</v>
      </c>
      <c r="F153" s="71"/>
      <c r="G153" s="71"/>
      <c r="H153" s="71"/>
      <c r="I153" s="71"/>
      <c r="J153" s="71"/>
    </row>
    <row r="154" spans="1:16" ht="127.5" x14ac:dyDescent="0.2">
      <c r="A154" s="28" t="s">
        <v>58</v>
      </c>
      <c r="B154" s="71"/>
      <c r="C154" s="71"/>
      <c r="D154" s="71"/>
      <c r="E154" s="72" t="s">
        <v>107</v>
      </c>
      <c r="F154" s="71"/>
      <c r="G154" s="71"/>
      <c r="H154" s="71"/>
      <c r="I154" s="71"/>
      <c r="J154" s="71"/>
    </row>
    <row r="155" spans="1:16" ht="25.5" x14ac:dyDescent="0.2">
      <c r="A155" s="46" t="s">
        <v>51</v>
      </c>
      <c r="B155" s="65" t="s">
        <v>235</v>
      </c>
      <c r="C155" s="65" t="s">
        <v>278</v>
      </c>
      <c r="D155" s="66" t="s">
        <v>32</v>
      </c>
      <c r="E155" s="67" t="s">
        <v>279</v>
      </c>
      <c r="F155" s="68" t="s">
        <v>69</v>
      </c>
      <c r="G155" s="69">
        <v>1</v>
      </c>
      <c r="H155" s="70">
        <v>0</v>
      </c>
      <c r="I155" s="70">
        <f>ROUND(ROUND(H155,2)*ROUND(G155,3),2)</f>
        <v>0</v>
      </c>
      <c r="J155" s="68" t="s">
        <v>300</v>
      </c>
      <c r="O155" s="28">
        <f>(I155*21)/100</f>
        <v>0</v>
      </c>
      <c r="P155" s="28" t="s">
        <v>26</v>
      </c>
    </row>
    <row r="156" spans="1:16" x14ac:dyDescent="0.2">
      <c r="A156" s="47" t="s">
        <v>56</v>
      </c>
      <c r="B156" s="71"/>
      <c r="C156" s="71"/>
      <c r="D156" s="71"/>
      <c r="E156" s="72" t="s">
        <v>15</v>
      </c>
      <c r="F156" s="71"/>
      <c r="G156" s="71"/>
      <c r="H156" s="71"/>
      <c r="I156" s="71"/>
      <c r="J156" s="71"/>
    </row>
    <row r="157" spans="1:16" x14ac:dyDescent="0.2">
      <c r="A157" s="48" t="s">
        <v>57</v>
      </c>
      <c r="B157" s="71"/>
      <c r="C157" s="71"/>
      <c r="D157" s="71"/>
      <c r="E157" s="49" t="s">
        <v>15</v>
      </c>
      <c r="F157" s="71"/>
      <c r="G157" s="71"/>
      <c r="H157" s="71"/>
      <c r="I157" s="71"/>
      <c r="J157" s="71"/>
    </row>
    <row r="158" spans="1:16" ht="114.75" x14ac:dyDescent="0.2">
      <c r="A158" s="28" t="s">
        <v>58</v>
      </c>
      <c r="B158" s="71"/>
      <c r="C158" s="71"/>
      <c r="D158" s="71"/>
      <c r="E158" s="72" t="s">
        <v>337</v>
      </c>
      <c r="F158" s="71"/>
      <c r="G158" s="71"/>
      <c r="H158" s="71"/>
      <c r="I158" s="71"/>
      <c r="J158" s="71"/>
    </row>
    <row r="159" spans="1:16" x14ac:dyDescent="0.2">
      <c r="A159" s="46" t="s">
        <v>51</v>
      </c>
      <c r="B159" s="65" t="s">
        <v>239</v>
      </c>
      <c r="C159" s="65" t="s">
        <v>217</v>
      </c>
      <c r="D159" s="66" t="s">
        <v>32</v>
      </c>
      <c r="E159" s="67" t="s">
        <v>218</v>
      </c>
      <c r="F159" s="68" t="s">
        <v>69</v>
      </c>
      <c r="G159" s="69">
        <v>1</v>
      </c>
      <c r="H159" s="70">
        <v>0</v>
      </c>
      <c r="I159" s="70">
        <f>ROUND(ROUND(H159,2)*ROUND(G159,3),2)</f>
        <v>0</v>
      </c>
      <c r="J159" s="68" t="s">
        <v>300</v>
      </c>
      <c r="O159" s="28">
        <f>(I159*21)/100</f>
        <v>0</v>
      </c>
      <c r="P159" s="28" t="s">
        <v>26</v>
      </c>
    </row>
    <row r="160" spans="1:16" x14ac:dyDescent="0.2">
      <c r="A160" s="47" t="s">
        <v>56</v>
      </c>
      <c r="B160" s="71"/>
      <c r="C160" s="71"/>
      <c r="D160" s="71"/>
      <c r="E160" s="72" t="s">
        <v>15</v>
      </c>
      <c r="F160" s="71"/>
      <c r="G160" s="71"/>
      <c r="H160" s="71"/>
      <c r="I160" s="71"/>
      <c r="J160" s="71"/>
    </row>
    <row r="161" spans="1:16" x14ac:dyDescent="0.2">
      <c r="A161" s="48" t="s">
        <v>57</v>
      </c>
      <c r="B161" s="71"/>
      <c r="C161" s="71"/>
      <c r="D161" s="71"/>
      <c r="E161" s="49" t="s">
        <v>15</v>
      </c>
      <c r="F161" s="71"/>
      <c r="G161" s="71"/>
      <c r="H161" s="71"/>
      <c r="I161" s="71"/>
      <c r="J161" s="71"/>
    </row>
    <row r="162" spans="1:16" ht="127.5" x14ac:dyDescent="0.2">
      <c r="A162" s="28" t="s">
        <v>58</v>
      </c>
      <c r="B162" s="71"/>
      <c r="C162" s="71"/>
      <c r="D162" s="71"/>
      <c r="E162" s="72" t="s">
        <v>338</v>
      </c>
      <c r="F162" s="71"/>
      <c r="G162" s="71"/>
      <c r="H162" s="71"/>
      <c r="I162" s="71"/>
      <c r="J162" s="71"/>
    </row>
    <row r="163" spans="1:16" x14ac:dyDescent="0.2">
      <c r="A163" s="46" t="s">
        <v>51</v>
      </c>
      <c r="B163" s="65" t="s">
        <v>246</v>
      </c>
      <c r="C163" s="65" t="s">
        <v>109</v>
      </c>
      <c r="D163" s="66" t="s">
        <v>32</v>
      </c>
      <c r="E163" s="67" t="s">
        <v>110</v>
      </c>
      <c r="F163" s="68" t="s">
        <v>69</v>
      </c>
      <c r="G163" s="69">
        <v>4</v>
      </c>
      <c r="H163" s="70">
        <v>0</v>
      </c>
      <c r="I163" s="70">
        <f>ROUND(ROUND(H163,2)*ROUND(G163,3),2)</f>
        <v>0</v>
      </c>
      <c r="J163" s="68" t="s">
        <v>300</v>
      </c>
      <c r="O163" s="28">
        <f>(I163*21)/100</f>
        <v>0</v>
      </c>
      <c r="P163" s="28" t="s">
        <v>26</v>
      </c>
    </row>
    <row r="164" spans="1:16" x14ac:dyDescent="0.2">
      <c r="A164" s="47" t="s">
        <v>56</v>
      </c>
      <c r="B164" s="71"/>
      <c r="C164" s="71"/>
      <c r="D164" s="71"/>
      <c r="E164" s="72" t="s">
        <v>15</v>
      </c>
      <c r="F164" s="71"/>
      <c r="G164" s="71"/>
      <c r="H164" s="71"/>
      <c r="I164" s="71"/>
      <c r="J164" s="71"/>
    </row>
    <row r="165" spans="1:16" x14ac:dyDescent="0.2">
      <c r="A165" s="48" t="s">
        <v>57</v>
      </c>
      <c r="B165" s="71"/>
      <c r="C165" s="71"/>
      <c r="D165" s="71"/>
      <c r="E165" s="49" t="s">
        <v>15</v>
      </c>
      <c r="F165" s="71"/>
      <c r="G165" s="71"/>
      <c r="H165" s="71"/>
      <c r="I165" s="71"/>
      <c r="J165" s="71"/>
    </row>
    <row r="166" spans="1:16" ht="114.75" x14ac:dyDescent="0.2">
      <c r="A166" s="28" t="s">
        <v>58</v>
      </c>
      <c r="B166" s="71"/>
      <c r="C166" s="71"/>
      <c r="D166" s="71"/>
      <c r="E166" s="72" t="s">
        <v>111</v>
      </c>
      <c r="F166" s="71"/>
      <c r="G166" s="71"/>
      <c r="H166" s="71"/>
      <c r="I166" s="71"/>
      <c r="J166" s="71"/>
    </row>
    <row r="167" spans="1:16" x14ac:dyDescent="0.2">
      <c r="A167" s="46" t="s">
        <v>51</v>
      </c>
      <c r="B167" s="65" t="s">
        <v>247</v>
      </c>
      <c r="C167" s="65" t="s">
        <v>113</v>
      </c>
      <c r="D167" s="66" t="s">
        <v>32</v>
      </c>
      <c r="E167" s="67" t="s">
        <v>114</v>
      </c>
      <c r="F167" s="68" t="s">
        <v>69</v>
      </c>
      <c r="G167" s="69">
        <v>4</v>
      </c>
      <c r="H167" s="70">
        <v>0</v>
      </c>
      <c r="I167" s="70">
        <f>ROUND(ROUND(H167,2)*ROUND(G167,3),2)</f>
        <v>0</v>
      </c>
      <c r="J167" s="68" t="s">
        <v>300</v>
      </c>
      <c r="O167" s="28">
        <f>(I167*21)/100</f>
        <v>0</v>
      </c>
      <c r="P167" s="28" t="s">
        <v>26</v>
      </c>
    </row>
    <row r="168" spans="1:16" x14ac:dyDescent="0.2">
      <c r="A168" s="47" t="s">
        <v>56</v>
      </c>
      <c r="B168" s="71"/>
      <c r="C168" s="71"/>
      <c r="D168" s="71"/>
      <c r="E168" s="72" t="s">
        <v>15</v>
      </c>
      <c r="F168" s="71"/>
      <c r="G168" s="71"/>
      <c r="H168" s="71"/>
      <c r="I168" s="71"/>
      <c r="J168" s="71"/>
    </row>
    <row r="169" spans="1:16" x14ac:dyDescent="0.2">
      <c r="A169" s="48" t="s">
        <v>57</v>
      </c>
      <c r="B169" s="71"/>
      <c r="C169" s="71"/>
      <c r="D169" s="71"/>
      <c r="E169" s="49" t="s">
        <v>15</v>
      </c>
      <c r="F169" s="71"/>
      <c r="G169" s="71"/>
      <c r="H169" s="71"/>
      <c r="I169" s="71"/>
      <c r="J169" s="71"/>
    </row>
    <row r="170" spans="1:16" ht="140.25" x14ac:dyDescent="0.2">
      <c r="A170" s="28" t="s">
        <v>58</v>
      </c>
      <c r="B170" s="71"/>
      <c r="C170" s="71"/>
      <c r="D170" s="71"/>
      <c r="E170" s="72" t="s">
        <v>115</v>
      </c>
      <c r="F170" s="71"/>
      <c r="G170" s="71"/>
      <c r="H170" s="71"/>
      <c r="I170" s="71"/>
      <c r="J170" s="71"/>
    </row>
    <row r="171" spans="1:16" x14ac:dyDescent="0.2">
      <c r="A171" s="46" t="s">
        <v>51</v>
      </c>
      <c r="B171" s="65" t="s">
        <v>249</v>
      </c>
      <c r="C171" s="65" t="s">
        <v>117</v>
      </c>
      <c r="D171" s="66" t="s">
        <v>32</v>
      </c>
      <c r="E171" s="67" t="s">
        <v>118</v>
      </c>
      <c r="F171" s="68" t="s">
        <v>69</v>
      </c>
      <c r="G171" s="69">
        <v>2</v>
      </c>
      <c r="H171" s="70">
        <v>0</v>
      </c>
      <c r="I171" s="70">
        <f>ROUND(ROUND(H171,2)*ROUND(G171,3),2)</f>
        <v>0</v>
      </c>
      <c r="J171" s="68" t="s">
        <v>300</v>
      </c>
      <c r="O171" s="28">
        <f>(I171*21)/100</f>
        <v>0</v>
      </c>
      <c r="P171" s="28" t="s">
        <v>26</v>
      </c>
    </row>
    <row r="172" spans="1:16" x14ac:dyDescent="0.2">
      <c r="A172" s="47" t="s">
        <v>56</v>
      </c>
      <c r="B172" s="71"/>
      <c r="C172" s="71"/>
      <c r="D172" s="71"/>
      <c r="E172" s="72" t="s">
        <v>15</v>
      </c>
      <c r="F172" s="71"/>
      <c r="G172" s="71"/>
      <c r="H172" s="71"/>
      <c r="I172" s="71"/>
      <c r="J172" s="71"/>
    </row>
    <row r="173" spans="1:16" x14ac:dyDescent="0.2">
      <c r="A173" s="48" t="s">
        <v>57</v>
      </c>
      <c r="B173" s="71"/>
      <c r="C173" s="71"/>
      <c r="D173" s="71"/>
      <c r="E173" s="49" t="s">
        <v>15</v>
      </c>
      <c r="F173" s="71"/>
      <c r="G173" s="71"/>
      <c r="H173" s="71"/>
      <c r="I173" s="71"/>
      <c r="J173" s="71"/>
    </row>
    <row r="174" spans="1:16" ht="153" x14ac:dyDescent="0.2">
      <c r="A174" s="28" t="s">
        <v>58</v>
      </c>
      <c r="B174" s="71"/>
      <c r="C174" s="71"/>
      <c r="D174" s="71"/>
      <c r="E174" s="72" t="s">
        <v>119</v>
      </c>
      <c r="F174" s="71"/>
      <c r="G174" s="71"/>
      <c r="H174" s="71"/>
      <c r="I174" s="71"/>
      <c r="J174" s="71"/>
    </row>
    <row r="175" spans="1:16" x14ac:dyDescent="0.2">
      <c r="A175" s="46" t="s">
        <v>51</v>
      </c>
      <c r="B175" s="65" t="s">
        <v>254</v>
      </c>
      <c r="C175" s="65" t="s">
        <v>121</v>
      </c>
      <c r="D175" s="66" t="s">
        <v>32</v>
      </c>
      <c r="E175" s="67" t="s">
        <v>122</v>
      </c>
      <c r="F175" s="68" t="s">
        <v>123</v>
      </c>
      <c r="G175" s="69">
        <v>80</v>
      </c>
      <c r="H175" s="70">
        <v>0</v>
      </c>
      <c r="I175" s="70">
        <f>ROUND(ROUND(H175,2)*ROUND(G175,3),2)</f>
        <v>0</v>
      </c>
      <c r="J175" s="68" t="s">
        <v>300</v>
      </c>
      <c r="O175" s="28">
        <f>(I175*21)/100</f>
        <v>0</v>
      </c>
      <c r="P175" s="28" t="s">
        <v>26</v>
      </c>
    </row>
    <row r="176" spans="1:16" x14ac:dyDescent="0.2">
      <c r="A176" s="47" t="s">
        <v>56</v>
      </c>
      <c r="B176" s="71"/>
      <c r="C176" s="71"/>
      <c r="D176" s="71"/>
      <c r="E176" s="72" t="s">
        <v>15</v>
      </c>
      <c r="F176" s="71"/>
      <c r="G176" s="71"/>
      <c r="H176" s="71"/>
      <c r="I176" s="71"/>
      <c r="J176" s="71"/>
    </row>
    <row r="177" spans="1:16" x14ac:dyDescent="0.2">
      <c r="A177" s="48" t="s">
        <v>57</v>
      </c>
      <c r="B177" s="71"/>
      <c r="C177" s="71"/>
      <c r="D177" s="71"/>
      <c r="E177" s="49" t="s">
        <v>15</v>
      </c>
      <c r="F177" s="71"/>
      <c r="G177" s="71"/>
      <c r="H177" s="71"/>
      <c r="I177" s="71"/>
      <c r="J177" s="71"/>
    </row>
    <row r="178" spans="1:16" ht="114.75" x14ac:dyDescent="0.2">
      <c r="A178" s="28" t="s">
        <v>58</v>
      </c>
      <c r="B178" s="71"/>
      <c r="C178" s="71"/>
      <c r="D178" s="71"/>
      <c r="E178" s="72" t="s">
        <v>124</v>
      </c>
      <c r="F178" s="71"/>
      <c r="G178" s="71"/>
      <c r="H178" s="71"/>
      <c r="I178" s="71"/>
      <c r="J178" s="71"/>
    </row>
    <row r="179" spans="1:16" x14ac:dyDescent="0.2">
      <c r="A179" s="46" t="s">
        <v>51</v>
      </c>
      <c r="B179" s="65" t="s">
        <v>281</v>
      </c>
      <c r="C179" s="65" t="s">
        <v>126</v>
      </c>
      <c r="D179" s="66" t="s">
        <v>32</v>
      </c>
      <c r="E179" s="67" t="s">
        <v>127</v>
      </c>
      <c r="F179" s="68" t="s">
        <v>69</v>
      </c>
      <c r="G179" s="69">
        <v>2</v>
      </c>
      <c r="H179" s="70">
        <v>0</v>
      </c>
      <c r="I179" s="70">
        <f>ROUND(ROUND(H179,2)*ROUND(G179,3),2)</f>
        <v>0</v>
      </c>
      <c r="J179" s="68" t="s">
        <v>300</v>
      </c>
      <c r="O179" s="28">
        <f>(I179*21)/100</f>
        <v>0</v>
      </c>
      <c r="P179" s="28" t="s">
        <v>26</v>
      </c>
    </row>
    <row r="180" spans="1:16" x14ac:dyDescent="0.2">
      <c r="A180" s="47" t="s">
        <v>56</v>
      </c>
      <c r="B180" s="71"/>
      <c r="C180" s="71"/>
      <c r="D180" s="71"/>
      <c r="E180" s="72" t="s">
        <v>15</v>
      </c>
      <c r="F180" s="71"/>
      <c r="G180" s="71"/>
      <c r="H180" s="71"/>
      <c r="I180" s="71"/>
      <c r="J180" s="71"/>
    </row>
    <row r="181" spans="1:16" x14ac:dyDescent="0.2">
      <c r="A181" s="48" t="s">
        <v>57</v>
      </c>
      <c r="B181" s="71"/>
      <c r="C181" s="71"/>
      <c r="D181" s="71"/>
      <c r="E181" s="49" t="s">
        <v>15</v>
      </c>
      <c r="F181" s="71"/>
      <c r="G181" s="71"/>
      <c r="H181" s="71"/>
      <c r="I181" s="71"/>
      <c r="J181" s="71"/>
    </row>
    <row r="182" spans="1:16" ht="140.25" x14ac:dyDescent="0.2">
      <c r="A182" s="28" t="s">
        <v>58</v>
      </c>
      <c r="B182" s="71"/>
      <c r="C182" s="71"/>
      <c r="D182" s="71"/>
      <c r="E182" s="72" t="s">
        <v>128</v>
      </c>
      <c r="F182" s="71"/>
      <c r="G182" s="71"/>
      <c r="H182" s="71"/>
      <c r="I182" s="71"/>
      <c r="J182" s="71"/>
    </row>
    <row r="183" spans="1:16" x14ac:dyDescent="0.2">
      <c r="A183" s="46" t="s">
        <v>51</v>
      </c>
      <c r="B183" s="65" t="s">
        <v>282</v>
      </c>
      <c r="C183" s="65" t="s">
        <v>130</v>
      </c>
      <c r="D183" s="66" t="s">
        <v>32</v>
      </c>
      <c r="E183" s="67" t="s">
        <v>131</v>
      </c>
      <c r="F183" s="68" t="s">
        <v>123</v>
      </c>
      <c r="G183" s="69">
        <v>80</v>
      </c>
      <c r="H183" s="70">
        <v>0</v>
      </c>
      <c r="I183" s="70">
        <f>ROUND(ROUND(H183,2)*ROUND(G183,3),2)</f>
        <v>0</v>
      </c>
      <c r="J183" s="68" t="s">
        <v>300</v>
      </c>
      <c r="O183" s="28">
        <f>(I183*21)/100</f>
        <v>0</v>
      </c>
      <c r="P183" s="28" t="s">
        <v>26</v>
      </c>
    </row>
    <row r="184" spans="1:16" x14ac:dyDescent="0.2">
      <c r="A184" s="47" t="s">
        <v>56</v>
      </c>
      <c r="B184" s="71"/>
      <c r="C184" s="71"/>
      <c r="D184" s="71"/>
      <c r="E184" s="72" t="s">
        <v>15</v>
      </c>
      <c r="F184" s="71"/>
      <c r="G184" s="71"/>
      <c r="H184" s="71"/>
      <c r="I184" s="71"/>
      <c r="J184" s="71"/>
    </row>
    <row r="185" spans="1:16" x14ac:dyDescent="0.2">
      <c r="A185" s="48" t="s">
        <v>57</v>
      </c>
      <c r="B185" s="71"/>
      <c r="C185" s="71"/>
      <c r="D185" s="71"/>
      <c r="E185" s="49" t="s">
        <v>15</v>
      </c>
      <c r="F185" s="71"/>
      <c r="G185" s="71"/>
      <c r="H185" s="71"/>
      <c r="I185" s="71"/>
      <c r="J185" s="71"/>
    </row>
    <row r="186" spans="1:16" ht="114.75" x14ac:dyDescent="0.2">
      <c r="A186" s="28" t="s">
        <v>58</v>
      </c>
      <c r="B186" s="71"/>
      <c r="C186" s="71"/>
      <c r="D186" s="71"/>
      <c r="E186" s="72" t="s">
        <v>132</v>
      </c>
      <c r="F186" s="71"/>
      <c r="G186" s="71"/>
      <c r="H186" s="71"/>
      <c r="I186" s="71"/>
      <c r="J186" s="71"/>
    </row>
    <row r="187" spans="1:16" ht="25.5" x14ac:dyDescent="0.2">
      <c r="A187" s="46" t="s">
        <v>51</v>
      </c>
      <c r="B187" s="65" t="s">
        <v>286</v>
      </c>
      <c r="C187" s="65" t="s">
        <v>134</v>
      </c>
      <c r="D187" s="66" t="s">
        <v>32</v>
      </c>
      <c r="E187" s="67" t="s">
        <v>135</v>
      </c>
      <c r="F187" s="68" t="s">
        <v>69</v>
      </c>
      <c r="G187" s="69">
        <v>1</v>
      </c>
      <c r="H187" s="70">
        <v>0</v>
      </c>
      <c r="I187" s="70">
        <f>ROUND(ROUND(H187,2)*ROUND(G187,3),2)</f>
        <v>0</v>
      </c>
      <c r="J187" s="68" t="s">
        <v>300</v>
      </c>
      <c r="O187" s="28">
        <f>(I187*21)/100</f>
        <v>0</v>
      </c>
      <c r="P187" s="28" t="s">
        <v>26</v>
      </c>
    </row>
    <row r="188" spans="1:16" x14ac:dyDescent="0.2">
      <c r="A188" s="47" t="s">
        <v>56</v>
      </c>
      <c r="B188" s="71"/>
      <c r="C188" s="71"/>
      <c r="D188" s="71"/>
      <c r="E188" s="72" t="s">
        <v>15</v>
      </c>
      <c r="F188" s="71"/>
      <c r="G188" s="71"/>
      <c r="H188" s="71"/>
      <c r="I188" s="71"/>
      <c r="J188" s="71"/>
    </row>
    <row r="189" spans="1:16" x14ac:dyDescent="0.2">
      <c r="A189" s="48" t="s">
        <v>57</v>
      </c>
      <c r="B189" s="71"/>
      <c r="C189" s="71"/>
      <c r="D189" s="71"/>
      <c r="E189" s="49" t="s">
        <v>15</v>
      </c>
      <c r="F189" s="71"/>
      <c r="G189" s="71"/>
      <c r="H189" s="71"/>
      <c r="I189" s="71"/>
      <c r="J189" s="71"/>
    </row>
    <row r="190" spans="1:16" ht="102" x14ac:dyDescent="0.2">
      <c r="A190" s="28" t="s">
        <v>58</v>
      </c>
      <c r="B190" s="71"/>
      <c r="C190" s="71"/>
      <c r="D190" s="71"/>
      <c r="E190" s="72" t="s">
        <v>136</v>
      </c>
      <c r="F190" s="71"/>
      <c r="G190" s="71"/>
      <c r="H190" s="71"/>
      <c r="I190" s="71"/>
      <c r="J190" s="71"/>
    </row>
    <row r="191" spans="1:16" x14ac:dyDescent="0.2">
      <c r="A191" s="46" t="s">
        <v>51</v>
      </c>
      <c r="B191" s="65" t="s">
        <v>287</v>
      </c>
      <c r="C191" s="65" t="s">
        <v>138</v>
      </c>
      <c r="D191" s="66" t="s">
        <v>32</v>
      </c>
      <c r="E191" s="67" t="s">
        <v>139</v>
      </c>
      <c r="F191" s="68" t="s">
        <v>69</v>
      </c>
      <c r="G191" s="69">
        <v>3</v>
      </c>
      <c r="H191" s="70">
        <v>0</v>
      </c>
      <c r="I191" s="70">
        <f>ROUND(ROUND(H191,2)*ROUND(G191,3),2)</f>
        <v>0</v>
      </c>
      <c r="J191" s="68" t="s">
        <v>300</v>
      </c>
      <c r="O191" s="28">
        <f>(I191*21)/100</f>
        <v>0</v>
      </c>
      <c r="P191" s="28" t="s">
        <v>26</v>
      </c>
    </row>
    <row r="192" spans="1:16" x14ac:dyDescent="0.2">
      <c r="A192" s="47" t="s">
        <v>56</v>
      </c>
      <c r="B192" s="71"/>
      <c r="C192" s="71"/>
      <c r="D192" s="71"/>
      <c r="E192" s="72" t="s">
        <v>15</v>
      </c>
      <c r="F192" s="71"/>
      <c r="G192" s="71"/>
      <c r="H192" s="71"/>
      <c r="I192" s="71"/>
      <c r="J192" s="71"/>
    </row>
    <row r="193" spans="1:16" x14ac:dyDescent="0.2">
      <c r="A193" s="48" t="s">
        <v>57</v>
      </c>
      <c r="B193" s="71"/>
      <c r="C193" s="71"/>
      <c r="D193" s="71"/>
      <c r="E193" s="49" t="s">
        <v>15</v>
      </c>
      <c r="F193" s="71"/>
      <c r="G193" s="71"/>
      <c r="H193" s="71"/>
      <c r="I193" s="71"/>
      <c r="J193" s="71"/>
    </row>
    <row r="194" spans="1:16" ht="102" x14ac:dyDescent="0.2">
      <c r="A194" s="28" t="s">
        <v>58</v>
      </c>
      <c r="B194" s="71"/>
      <c r="C194" s="71"/>
      <c r="D194" s="71"/>
      <c r="E194" s="72" t="s">
        <v>140</v>
      </c>
      <c r="F194" s="71"/>
      <c r="G194" s="71"/>
      <c r="H194" s="71"/>
      <c r="I194" s="71"/>
      <c r="J194" s="71"/>
    </row>
    <row r="195" spans="1:16" ht="25.5" x14ac:dyDescent="0.2">
      <c r="A195" s="46" t="s">
        <v>51</v>
      </c>
      <c r="B195" s="65" t="s">
        <v>288</v>
      </c>
      <c r="C195" s="65" t="s">
        <v>142</v>
      </c>
      <c r="D195" s="66" t="s">
        <v>32</v>
      </c>
      <c r="E195" s="67" t="s">
        <v>143</v>
      </c>
      <c r="F195" s="68" t="s">
        <v>69</v>
      </c>
      <c r="G195" s="69">
        <v>1</v>
      </c>
      <c r="H195" s="70">
        <v>0</v>
      </c>
      <c r="I195" s="70">
        <f>ROUND(ROUND(H195,2)*ROUND(G195,3),2)</f>
        <v>0</v>
      </c>
      <c r="J195" s="68" t="s">
        <v>300</v>
      </c>
      <c r="O195" s="28">
        <f>(I195*21)/100</f>
        <v>0</v>
      </c>
      <c r="P195" s="28" t="s">
        <v>26</v>
      </c>
    </row>
    <row r="196" spans="1:16" x14ac:dyDescent="0.2">
      <c r="A196" s="47" t="s">
        <v>56</v>
      </c>
      <c r="B196" s="71"/>
      <c r="C196" s="71"/>
      <c r="D196" s="71"/>
      <c r="E196" s="72" t="s">
        <v>15</v>
      </c>
      <c r="F196" s="71"/>
      <c r="G196" s="71"/>
      <c r="H196" s="71"/>
      <c r="I196" s="71"/>
      <c r="J196" s="71"/>
    </row>
    <row r="197" spans="1:16" x14ac:dyDescent="0.2">
      <c r="A197" s="48" t="s">
        <v>57</v>
      </c>
      <c r="B197" s="71"/>
      <c r="C197" s="71"/>
      <c r="D197" s="71"/>
      <c r="E197" s="49" t="s">
        <v>15</v>
      </c>
      <c r="F197" s="71"/>
      <c r="G197" s="71"/>
      <c r="H197" s="71"/>
      <c r="I197" s="71"/>
      <c r="J197" s="71"/>
    </row>
    <row r="198" spans="1:16" ht="76.5" x14ac:dyDescent="0.2">
      <c r="A198" s="28" t="s">
        <v>58</v>
      </c>
      <c r="B198" s="71"/>
      <c r="C198" s="71"/>
      <c r="D198" s="71"/>
      <c r="E198" s="72" t="s">
        <v>144</v>
      </c>
      <c r="F198" s="71"/>
      <c r="G198" s="71"/>
      <c r="H198" s="71"/>
      <c r="I198" s="71"/>
      <c r="J198" s="71"/>
    </row>
    <row r="199" spans="1:16" x14ac:dyDescent="0.2">
      <c r="A199" s="46" t="s">
        <v>51</v>
      </c>
      <c r="B199" s="65" t="s">
        <v>289</v>
      </c>
      <c r="C199" s="65" t="s">
        <v>146</v>
      </c>
      <c r="D199" s="66" t="s">
        <v>32</v>
      </c>
      <c r="E199" s="67" t="s">
        <v>147</v>
      </c>
      <c r="F199" s="68" t="s">
        <v>69</v>
      </c>
      <c r="G199" s="69">
        <v>1</v>
      </c>
      <c r="H199" s="70">
        <v>0</v>
      </c>
      <c r="I199" s="70">
        <f>ROUND(ROUND(H199,2)*ROUND(G199,3),2)</f>
        <v>0</v>
      </c>
      <c r="J199" s="68" t="s">
        <v>300</v>
      </c>
      <c r="O199" s="28">
        <f>(I199*21)/100</f>
        <v>0</v>
      </c>
      <c r="P199" s="28" t="s">
        <v>26</v>
      </c>
    </row>
    <row r="200" spans="1:16" x14ac:dyDescent="0.2">
      <c r="A200" s="47" t="s">
        <v>56</v>
      </c>
      <c r="B200" s="71"/>
      <c r="C200" s="71"/>
      <c r="D200" s="71"/>
      <c r="E200" s="72" t="s">
        <v>15</v>
      </c>
      <c r="F200" s="71"/>
      <c r="G200" s="71"/>
      <c r="H200" s="71"/>
      <c r="I200" s="71"/>
      <c r="J200" s="71"/>
    </row>
    <row r="201" spans="1:16" x14ac:dyDescent="0.2">
      <c r="A201" s="48" t="s">
        <v>57</v>
      </c>
      <c r="B201" s="71"/>
      <c r="C201" s="71"/>
      <c r="D201" s="71"/>
      <c r="E201" s="49" t="s">
        <v>15</v>
      </c>
      <c r="F201" s="71"/>
      <c r="G201" s="71"/>
      <c r="H201" s="71"/>
      <c r="I201" s="71"/>
      <c r="J201" s="71"/>
    </row>
    <row r="202" spans="1:16" ht="89.25" x14ac:dyDescent="0.2">
      <c r="A202" s="28" t="s">
        <v>58</v>
      </c>
      <c r="B202" s="71"/>
      <c r="C202" s="71"/>
      <c r="D202" s="71"/>
      <c r="E202" s="72" t="s">
        <v>148</v>
      </c>
      <c r="F202" s="71"/>
      <c r="G202" s="71"/>
      <c r="H202" s="71"/>
      <c r="I202" s="71"/>
      <c r="J202" s="71"/>
    </row>
    <row r="203" spans="1:16" ht="25.5" x14ac:dyDescent="0.2">
      <c r="A203" s="46" t="s">
        <v>51</v>
      </c>
      <c r="B203" s="65" t="s">
        <v>290</v>
      </c>
      <c r="C203" s="65" t="s">
        <v>150</v>
      </c>
      <c r="D203" s="66" t="s">
        <v>32</v>
      </c>
      <c r="E203" s="67" t="s">
        <v>151</v>
      </c>
      <c r="F203" s="68" t="s">
        <v>69</v>
      </c>
      <c r="G203" s="69">
        <v>1</v>
      </c>
      <c r="H203" s="70">
        <v>0</v>
      </c>
      <c r="I203" s="70">
        <f>ROUND(ROUND(H203,2)*ROUND(G203,3),2)</f>
        <v>0</v>
      </c>
      <c r="J203" s="68" t="s">
        <v>300</v>
      </c>
      <c r="O203" s="28">
        <f>(I203*21)/100</f>
        <v>0</v>
      </c>
      <c r="P203" s="28" t="s">
        <v>26</v>
      </c>
    </row>
    <row r="204" spans="1:16" x14ac:dyDescent="0.2">
      <c r="A204" s="47" t="s">
        <v>56</v>
      </c>
      <c r="B204" s="71"/>
      <c r="C204" s="71"/>
      <c r="D204" s="71"/>
      <c r="E204" s="72" t="s">
        <v>15</v>
      </c>
      <c r="F204" s="71"/>
      <c r="G204" s="71"/>
      <c r="H204" s="71"/>
      <c r="I204" s="71"/>
      <c r="J204" s="71"/>
    </row>
    <row r="205" spans="1:16" x14ac:dyDescent="0.2">
      <c r="A205" s="48" t="s">
        <v>57</v>
      </c>
      <c r="B205" s="71"/>
      <c r="C205" s="71"/>
      <c r="D205" s="71"/>
      <c r="E205" s="49" t="s">
        <v>15</v>
      </c>
      <c r="F205" s="71"/>
      <c r="G205" s="71"/>
      <c r="H205" s="71"/>
      <c r="I205" s="71"/>
      <c r="J205" s="71"/>
    </row>
    <row r="206" spans="1:16" ht="140.25" x14ac:dyDescent="0.2">
      <c r="A206" s="28" t="s">
        <v>58</v>
      </c>
      <c r="B206" s="71"/>
      <c r="C206" s="71"/>
      <c r="D206" s="71"/>
      <c r="E206" s="72" t="s">
        <v>152</v>
      </c>
      <c r="F206" s="71"/>
      <c r="G206" s="71"/>
      <c r="H206" s="71"/>
      <c r="I206" s="71"/>
      <c r="J206" s="71"/>
    </row>
    <row r="207" spans="1:16" ht="25.5" x14ac:dyDescent="0.2">
      <c r="A207" s="46" t="s">
        <v>51</v>
      </c>
      <c r="B207" s="65" t="s">
        <v>291</v>
      </c>
      <c r="C207" s="65" t="s">
        <v>158</v>
      </c>
      <c r="D207" s="66" t="s">
        <v>32</v>
      </c>
      <c r="E207" s="67" t="s">
        <v>159</v>
      </c>
      <c r="F207" s="68" t="s">
        <v>69</v>
      </c>
      <c r="G207" s="69">
        <v>5</v>
      </c>
      <c r="H207" s="70">
        <v>0</v>
      </c>
      <c r="I207" s="70">
        <f>ROUND(ROUND(H207,2)*ROUND(G207,3),2)</f>
        <v>0</v>
      </c>
      <c r="J207" s="68" t="s">
        <v>300</v>
      </c>
      <c r="O207" s="28">
        <f>(I207*21)/100</f>
        <v>0</v>
      </c>
      <c r="P207" s="28" t="s">
        <v>26</v>
      </c>
    </row>
    <row r="208" spans="1:16" x14ac:dyDescent="0.2">
      <c r="A208" s="47" t="s">
        <v>56</v>
      </c>
      <c r="B208" s="71"/>
      <c r="C208" s="71"/>
      <c r="D208" s="71"/>
      <c r="E208" s="72" t="s">
        <v>15</v>
      </c>
      <c r="F208" s="71"/>
      <c r="G208" s="71"/>
      <c r="H208" s="71"/>
      <c r="I208" s="71"/>
      <c r="J208" s="71"/>
    </row>
    <row r="209" spans="1:16" x14ac:dyDescent="0.2">
      <c r="A209" s="48" t="s">
        <v>57</v>
      </c>
      <c r="B209" s="71"/>
      <c r="C209" s="71"/>
      <c r="D209" s="71"/>
      <c r="E209" s="49" t="s">
        <v>15</v>
      </c>
      <c r="F209" s="71"/>
      <c r="G209" s="71"/>
      <c r="H209" s="71"/>
      <c r="I209" s="71"/>
      <c r="J209" s="71"/>
    </row>
    <row r="210" spans="1:16" ht="25.5" x14ac:dyDescent="0.2">
      <c r="A210" s="28" t="s">
        <v>58</v>
      </c>
      <c r="B210" s="71"/>
      <c r="C210" s="71"/>
      <c r="D210" s="71"/>
      <c r="E210" s="72" t="s">
        <v>160</v>
      </c>
      <c r="F210" s="71"/>
      <c r="G210" s="71"/>
      <c r="H210" s="71"/>
      <c r="I210" s="71"/>
      <c r="J210" s="71"/>
    </row>
    <row r="211" spans="1:16" x14ac:dyDescent="0.2">
      <c r="A211" s="46" t="s">
        <v>51</v>
      </c>
      <c r="B211" s="65" t="s">
        <v>292</v>
      </c>
      <c r="C211" s="65" t="s">
        <v>283</v>
      </c>
      <c r="D211" s="66" t="s">
        <v>32</v>
      </c>
      <c r="E211" s="67" t="s">
        <v>284</v>
      </c>
      <c r="F211" s="68" t="s">
        <v>285</v>
      </c>
      <c r="G211" s="69">
        <v>20</v>
      </c>
      <c r="H211" s="70">
        <v>0</v>
      </c>
      <c r="I211" s="70">
        <f>ROUND(ROUND(H211,2)*ROUND(G211,3),2)</f>
        <v>0</v>
      </c>
      <c r="J211" s="68" t="s">
        <v>300</v>
      </c>
      <c r="O211" s="28">
        <f>(I211*21)/100</f>
        <v>0</v>
      </c>
      <c r="P211" s="28" t="s">
        <v>26</v>
      </c>
    </row>
    <row r="212" spans="1:16" x14ac:dyDescent="0.2">
      <c r="A212" s="47" t="s">
        <v>56</v>
      </c>
      <c r="B212" s="71"/>
      <c r="C212" s="71"/>
      <c r="D212" s="71"/>
      <c r="E212" s="72" t="s">
        <v>15</v>
      </c>
      <c r="F212" s="71"/>
      <c r="G212" s="71"/>
      <c r="H212" s="71"/>
      <c r="I212" s="71"/>
      <c r="J212" s="71"/>
    </row>
    <row r="213" spans="1:16" x14ac:dyDescent="0.2">
      <c r="A213" s="48" t="s">
        <v>57</v>
      </c>
      <c r="B213" s="71"/>
      <c r="C213" s="71"/>
      <c r="D213" s="71"/>
      <c r="E213" s="49" t="s">
        <v>15</v>
      </c>
      <c r="F213" s="71"/>
      <c r="G213" s="71"/>
      <c r="H213" s="71"/>
      <c r="I213" s="71"/>
      <c r="J213" s="71"/>
    </row>
    <row r="214" spans="1:16" ht="38.25" x14ac:dyDescent="0.2">
      <c r="A214" s="28" t="s">
        <v>58</v>
      </c>
      <c r="B214" s="71"/>
      <c r="C214" s="71"/>
      <c r="D214" s="71"/>
      <c r="E214" s="72" t="s">
        <v>339</v>
      </c>
      <c r="F214" s="71"/>
      <c r="G214" s="71"/>
      <c r="H214" s="71"/>
      <c r="I214" s="71"/>
      <c r="J214" s="71"/>
    </row>
    <row r="215" spans="1:16" x14ac:dyDescent="0.2">
      <c r="A215" s="46" t="s">
        <v>51</v>
      </c>
      <c r="B215" s="65" t="s">
        <v>293</v>
      </c>
      <c r="C215" s="65" t="s">
        <v>162</v>
      </c>
      <c r="D215" s="66" t="s">
        <v>32</v>
      </c>
      <c r="E215" s="67" t="s">
        <v>163</v>
      </c>
      <c r="F215" s="68" t="s">
        <v>69</v>
      </c>
      <c r="G215" s="69">
        <v>1</v>
      </c>
      <c r="H215" s="70">
        <v>0</v>
      </c>
      <c r="I215" s="70">
        <f>ROUND(ROUND(H215,2)*ROUND(G215,3),2)</f>
        <v>0</v>
      </c>
      <c r="J215" s="68" t="s">
        <v>300</v>
      </c>
      <c r="O215" s="28">
        <f>(I215*21)/100</f>
        <v>0</v>
      </c>
      <c r="P215" s="28" t="s">
        <v>26</v>
      </c>
    </row>
    <row r="216" spans="1:16" x14ac:dyDescent="0.2">
      <c r="A216" s="47" t="s">
        <v>56</v>
      </c>
      <c r="B216" s="71"/>
      <c r="C216" s="71"/>
      <c r="D216" s="71"/>
      <c r="E216" s="72" t="s">
        <v>15</v>
      </c>
      <c r="F216" s="71"/>
      <c r="G216" s="71"/>
      <c r="H216" s="71"/>
      <c r="I216" s="71"/>
      <c r="J216" s="71"/>
    </row>
    <row r="217" spans="1:16" x14ac:dyDescent="0.2">
      <c r="A217" s="48" t="s">
        <v>57</v>
      </c>
      <c r="B217" s="71"/>
      <c r="C217" s="71"/>
      <c r="D217" s="71"/>
      <c r="E217" s="49" t="s">
        <v>15</v>
      </c>
      <c r="F217" s="71"/>
      <c r="G217" s="71"/>
      <c r="H217" s="71"/>
      <c r="I217" s="71"/>
      <c r="J217" s="71"/>
    </row>
    <row r="218" spans="1:16" ht="76.5" x14ac:dyDescent="0.2">
      <c r="A218" s="28" t="s">
        <v>58</v>
      </c>
      <c r="B218" s="71"/>
      <c r="C218" s="71"/>
      <c r="D218" s="71"/>
      <c r="E218" s="72" t="s">
        <v>164</v>
      </c>
      <c r="F218" s="71"/>
      <c r="G218" s="71"/>
      <c r="H218" s="71"/>
      <c r="I218" s="71"/>
      <c r="J218" s="71"/>
    </row>
    <row r="219" spans="1:16" x14ac:dyDescent="0.2">
      <c r="A219" s="46" t="s">
        <v>51</v>
      </c>
      <c r="B219" s="65" t="s">
        <v>340</v>
      </c>
      <c r="C219" s="65" t="s">
        <v>15</v>
      </c>
      <c r="D219" s="66" t="s">
        <v>32</v>
      </c>
      <c r="E219" s="67" t="s">
        <v>166</v>
      </c>
      <c r="F219" s="68" t="s">
        <v>69</v>
      </c>
      <c r="G219" s="69">
        <v>1</v>
      </c>
      <c r="H219" s="70">
        <v>0</v>
      </c>
      <c r="I219" s="70">
        <f>ROUND(ROUND(H219,2)*ROUND(G219,3),2)</f>
        <v>0</v>
      </c>
      <c r="J219" s="68" t="s">
        <v>300</v>
      </c>
      <c r="O219" s="28">
        <f>(I219*21)/100</f>
        <v>0</v>
      </c>
      <c r="P219" s="28" t="s">
        <v>26</v>
      </c>
    </row>
    <row r="220" spans="1:16" x14ac:dyDescent="0.2">
      <c r="A220" s="47" t="s">
        <v>56</v>
      </c>
      <c r="B220" s="71"/>
      <c r="C220" s="71"/>
      <c r="D220" s="71"/>
      <c r="E220" s="72" t="s">
        <v>15</v>
      </c>
      <c r="F220" s="71"/>
      <c r="G220" s="71"/>
      <c r="H220" s="71"/>
      <c r="I220" s="71"/>
      <c r="J220" s="71"/>
    </row>
    <row r="221" spans="1:16" x14ac:dyDescent="0.2">
      <c r="A221" s="48" t="s">
        <v>57</v>
      </c>
      <c r="B221" s="71"/>
      <c r="C221" s="71"/>
      <c r="D221" s="71"/>
      <c r="E221" s="49" t="s">
        <v>15</v>
      </c>
      <c r="F221" s="71"/>
      <c r="G221" s="71"/>
      <c r="H221" s="71"/>
      <c r="I221" s="71"/>
      <c r="J221" s="71"/>
    </row>
    <row r="222" spans="1:16" ht="89.25" x14ac:dyDescent="0.2">
      <c r="A222" s="28" t="s">
        <v>58</v>
      </c>
      <c r="B222" s="71"/>
      <c r="C222" s="71"/>
      <c r="D222" s="71"/>
      <c r="E222" s="72" t="s">
        <v>168</v>
      </c>
      <c r="F222" s="71"/>
      <c r="G222" s="71"/>
      <c r="H222" s="71"/>
      <c r="I222" s="71"/>
      <c r="J222" s="71"/>
    </row>
    <row r="223" spans="1:16" ht="25.5" x14ac:dyDescent="0.2">
      <c r="A223" s="46" t="s">
        <v>51</v>
      </c>
      <c r="B223" s="65" t="s">
        <v>341</v>
      </c>
      <c r="C223" s="65" t="s">
        <v>170</v>
      </c>
      <c r="D223" s="66" t="s">
        <v>32</v>
      </c>
      <c r="E223" s="67" t="s">
        <v>171</v>
      </c>
      <c r="F223" s="68" t="s">
        <v>69</v>
      </c>
      <c r="G223" s="69">
        <v>1</v>
      </c>
      <c r="H223" s="70">
        <v>0</v>
      </c>
      <c r="I223" s="70">
        <f>ROUND(ROUND(H223,2)*ROUND(G223,3),2)</f>
        <v>0</v>
      </c>
      <c r="J223" s="68" t="s">
        <v>300</v>
      </c>
      <c r="O223" s="28">
        <f>(I223*21)/100</f>
        <v>0</v>
      </c>
      <c r="P223" s="28" t="s">
        <v>26</v>
      </c>
    </row>
    <row r="224" spans="1:16" x14ac:dyDescent="0.2">
      <c r="A224" s="47" t="s">
        <v>56</v>
      </c>
      <c r="B224" s="71"/>
      <c r="C224" s="71"/>
      <c r="D224" s="71"/>
      <c r="E224" s="72" t="s">
        <v>15</v>
      </c>
      <c r="F224" s="71"/>
      <c r="G224" s="71"/>
      <c r="H224" s="71"/>
      <c r="I224" s="71"/>
      <c r="J224" s="71"/>
    </row>
    <row r="225" spans="1:16" x14ac:dyDescent="0.2">
      <c r="A225" s="48" t="s">
        <v>57</v>
      </c>
      <c r="B225" s="71"/>
      <c r="C225" s="71"/>
      <c r="D225" s="71"/>
      <c r="E225" s="49" t="s">
        <v>15</v>
      </c>
      <c r="F225" s="71"/>
      <c r="G225" s="71"/>
      <c r="H225" s="71"/>
      <c r="I225" s="71"/>
      <c r="J225" s="71"/>
    </row>
    <row r="226" spans="1:16" ht="114.75" x14ac:dyDescent="0.2">
      <c r="A226" s="28" t="s">
        <v>58</v>
      </c>
      <c r="B226" s="71"/>
      <c r="C226" s="71"/>
      <c r="D226" s="71"/>
      <c r="E226" s="72" t="s">
        <v>172</v>
      </c>
      <c r="F226" s="71"/>
      <c r="G226" s="71"/>
      <c r="H226" s="71"/>
      <c r="I226" s="71"/>
      <c r="J226" s="71"/>
    </row>
    <row r="227" spans="1:16" ht="38.25" x14ac:dyDescent="0.2">
      <c r="A227" s="46" t="s">
        <v>51</v>
      </c>
      <c r="B227" s="65" t="s">
        <v>342</v>
      </c>
      <c r="C227" s="65" t="s">
        <v>174</v>
      </c>
      <c r="D227" s="66" t="s">
        <v>32</v>
      </c>
      <c r="E227" s="67" t="s">
        <v>175</v>
      </c>
      <c r="F227" s="68" t="s">
        <v>69</v>
      </c>
      <c r="G227" s="69">
        <v>18</v>
      </c>
      <c r="H227" s="70">
        <v>0</v>
      </c>
      <c r="I227" s="70">
        <f>ROUND(ROUND(H227,2)*ROUND(G227,3),2)</f>
        <v>0</v>
      </c>
      <c r="J227" s="68" t="s">
        <v>300</v>
      </c>
      <c r="O227" s="28">
        <f>(I227*21)/100</f>
        <v>0</v>
      </c>
      <c r="P227" s="28" t="s">
        <v>26</v>
      </c>
    </row>
    <row r="228" spans="1:16" x14ac:dyDescent="0.2">
      <c r="A228" s="47" t="s">
        <v>56</v>
      </c>
      <c r="B228" s="71"/>
      <c r="C228" s="71"/>
      <c r="D228" s="71"/>
      <c r="E228" s="72" t="s">
        <v>15</v>
      </c>
      <c r="F228" s="71"/>
      <c r="G228" s="71"/>
      <c r="H228" s="71"/>
      <c r="I228" s="71"/>
      <c r="J228" s="71"/>
    </row>
    <row r="229" spans="1:16" x14ac:dyDescent="0.2">
      <c r="A229" s="48" t="s">
        <v>57</v>
      </c>
      <c r="B229" s="71"/>
      <c r="C229" s="71"/>
      <c r="D229" s="71"/>
      <c r="E229" s="49" t="s">
        <v>15</v>
      </c>
      <c r="F229" s="71"/>
      <c r="G229" s="71"/>
      <c r="H229" s="71"/>
      <c r="I229" s="71"/>
      <c r="J229" s="71"/>
    </row>
    <row r="230" spans="1:16" ht="114.75" x14ac:dyDescent="0.2">
      <c r="A230" s="28" t="s">
        <v>58</v>
      </c>
      <c r="B230" s="71"/>
      <c r="C230" s="71"/>
      <c r="D230" s="71"/>
      <c r="E230" s="72" t="s">
        <v>172</v>
      </c>
      <c r="F230" s="71"/>
      <c r="G230" s="71"/>
      <c r="H230" s="71"/>
      <c r="I230" s="71"/>
      <c r="J230" s="71"/>
    </row>
    <row r="231" spans="1:16" ht="25.5" x14ac:dyDescent="0.2">
      <c r="A231" s="46" t="s">
        <v>51</v>
      </c>
      <c r="B231" s="65" t="s">
        <v>343</v>
      </c>
      <c r="C231" s="65" t="s">
        <v>177</v>
      </c>
      <c r="D231" s="66" t="s">
        <v>32</v>
      </c>
      <c r="E231" s="67" t="s">
        <v>178</v>
      </c>
      <c r="F231" s="68" t="s">
        <v>69</v>
      </c>
      <c r="G231" s="69">
        <v>1</v>
      </c>
      <c r="H231" s="70">
        <v>0</v>
      </c>
      <c r="I231" s="70">
        <f>ROUND(ROUND(H231,2)*ROUND(G231,3),2)</f>
        <v>0</v>
      </c>
      <c r="J231" s="68" t="s">
        <v>300</v>
      </c>
      <c r="O231" s="28">
        <f>(I231*21)/100</f>
        <v>0</v>
      </c>
      <c r="P231" s="28" t="s">
        <v>26</v>
      </c>
    </row>
    <row r="232" spans="1:16" x14ac:dyDescent="0.2">
      <c r="A232" s="47" t="s">
        <v>56</v>
      </c>
      <c r="B232" s="71"/>
      <c r="C232" s="71"/>
      <c r="D232" s="71"/>
      <c r="E232" s="72" t="s">
        <v>15</v>
      </c>
      <c r="F232" s="71"/>
      <c r="G232" s="71"/>
      <c r="H232" s="71"/>
      <c r="I232" s="71"/>
      <c r="J232" s="71"/>
    </row>
    <row r="233" spans="1:16" x14ac:dyDescent="0.2">
      <c r="A233" s="48" t="s">
        <v>57</v>
      </c>
      <c r="B233" s="71"/>
      <c r="C233" s="71"/>
      <c r="D233" s="71"/>
      <c r="E233" s="49" t="s">
        <v>15</v>
      </c>
      <c r="F233" s="71"/>
      <c r="G233" s="71"/>
      <c r="H233" s="71"/>
      <c r="I233" s="71"/>
      <c r="J233" s="71"/>
    </row>
    <row r="234" spans="1:16" ht="89.25" x14ac:dyDescent="0.2">
      <c r="A234" s="28" t="s">
        <v>58</v>
      </c>
      <c r="B234" s="71"/>
      <c r="C234" s="71"/>
      <c r="D234" s="71"/>
      <c r="E234" s="72" t="s">
        <v>179</v>
      </c>
      <c r="F234" s="71"/>
      <c r="G234" s="71"/>
      <c r="H234" s="71"/>
      <c r="I234" s="71"/>
      <c r="J234" s="71"/>
    </row>
    <row r="235" spans="1:16" x14ac:dyDescent="0.2">
      <c r="A235" s="46" t="s">
        <v>51</v>
      </c>
      <c r="B235" s="65" t="s">
        <v>344</v>
      </c>
      <c r="C235" s="65" t="s">
        <v>250</v>
      </c>
      <c r="D235" s="66" t="s">
        <v>32</v>
      </c>
      <c r="E235" s="67" t="s">
        <v>251</v>
      </c>
      <c r="F235" s="68" t="s">
        <v>252</v>
      </c>
      <c r="G235" s="69">
        <v>0.1</v>
      </c>
      <c r="H235" s="70">
        <v>0</v>
      </c>
      <c r="I235" s="70">
        <f>ROUND(ROUND(H235,2)*ROUND(G235,3),2)</f>
        <v>0</v>
      </c>
      <c r="J235" s="68" t="s">
        <v>300</v>
      </c>
      <c r="O235" s="28">
        <f>(I235*21)/100</f>
        <v>0</v>
      </c>
      <c r="P235" s="28" t="s">
        <v>26</v>
      </c>
    </row>
    <row r="236" spans="1:16" x14ac:dyDescent="0.2">
      <c r="A236" s="47" t="s">
        <v>56</v>
      </c>
      <c r="B236" s="71"/>
      <c r="C236" s="71"/>
      <c r="D236" s="71"/>
      <c r="E236" s="72" t="s">
        <v>15</v>
      </c>
      <c r="F236" s="71"/>
      <c r="G236" s="71"/>
      <c r="H236" s="71"/>
      <c r="I236" s="71"/>
      <c r="J236" s="71"/>
    </row>
    <row r="237" spans="1:16" x14ac:dyDescent="0.2">
      <c r="A237" s="48" t="s">
        <v>57</v>
      </c>
      <c r="B237" s="71"/>
      <c r="C237" s="71"/>
      <c r="D237" s="71"/>
      <c r="E237" s="49" t="s">
        <v>15</v>
      </c>
      <c r="F237" s="71"/>
      <c r="G237" s="71"/>
      <c r="H237" s="71"/>
      <c r="I237" s="71"/>
      <c r="J237" s="71"/>
    </row>
    <row r="238" spans="1:16" x14ac:dyDescent="0.2">
      <c r="A238" s="28" t="s">
        <v>58</v>
      </c>
      <c r="B238" s="71"/>
      <c r="C238" s="71"/>
      <c r="D238" s="71"/>
      <c r="E238" s="72" t="s">
        <v>253</v>
      </c>
      <c r="F238" s="71"/>
      <c r="G238" s="71"/>
      <c r="H238" s="71"/>
      <c r="I238" s="71"/>
      <c r="J238" s="71"/>
    </row>
    <row r="239" spans="1:16" ht="25.5" x14ac:dyDescent="0.2">
      <c r="A239" s="46" t="s">
        <v>51</v>
      </c>
      <c r="B239" s="65" t="s">
        <v>345</v>
      </c>
      <c r="C239" s="65" t="s">
        <v>255</v>
      </c>
      <c r="D239" s="66" t="s">
        <v>32</v>
      </c>
      <c r="E239" s="67" t="s">
        <v>256</v>
      </c>
      <c r="F239" s="68" t="s">
        <v>257</v>
      </c>
      <c r="G239" s="69">
        <v>3</v>
      </c>
      <c r="H239" s="70">
        <v>0</v>
      </c>
      <c r="I239" s="70">
        <f>ROUND(ROUND(H239,2)*ROUND(G239,3),2)</f>
        <v>0</v>
      </c>
      <c r="J239" s="68" t="s">
        <v>300</v>
      </c>
      <c r="O239" s="28">
        <f>(I239*21)/100</f>
        <v>0</v>
      </c>
      <c r="P239" s="28" t="s">
        <v>26</v>
      </c>
    </row>
    <row r="240" spans="1:16" x14ac:dyDescent="0.2">
      <c r="A240" s="47" t="s">
        <v>56</v>
      </c>
      <c r="B240" s="71"/>
      <c r="C240" s="71"/>
      <c r="D240" s="71"/>
      <c r="E240" s="72" t="s">
        <v>15</v>
      </c>
      <c r="F240" s="71"/>
      <c r="G240" s="71"/>
      <c r="H240" s="71"/>
      <c r="I240" s="71"/>
      <c r="J240" s="71"/>
    </row>
    <row r="241" spans="1:16" x14ac:dyDescent="0.2">
      <c r="A241" s="48" t="s">
        <v>57</v>
      </c>
      <c r="B241" s="71"/>
      <c r="C241" s="71"/>
      <c r="D241" s="71"/>
      <c r="E241" s="49" t="s">
        <v>15</v>
      </c>
      <c r="F241" s="71"/>
      <c r="G241" s="71"/>
      <c r="H241" s="71"/>
      <c r="I241" s="71"/>
      <c r="J241" s="71"/>
    </row>
    <row r="242" spans="1:16" ht="89.25" x14ac:dyDescent="0.2">
      <c r="A242" s="28" t="s">
        <v>58</v>
      </c>
      <c r="B242" s="71"/>
      <c r="C242" s="71"/>
      <c r="D242" s="71"/>
      <c r="E242" s="72" t="s">
        <v>258</v>
      </c>
      <c r="F242" s="71"/>
      <c r="G242" s="71"/>
      <c r="H242" s="71"/>
      <c r="I242" s="71"/>
      <c r="J242" s="71"/>
    </row>
    <row r="243" spans="1:16" ht="25.5" x14ac:dyDescent="0.2">
      <c r="A243" s="46" t="s">
        <v>51</v>
      </c>
      <c r="B243" s="65" t="s">
        <v>346</v>
      </c>
      <c r="C243" s="65" t="s">
        <v>294</v>
      </c>
      <c r="D243" s="66" t="s">
        <v>32</v>
      </c>
      <c r="E243" s="67" t="s">
        <v>295</v>
      </c>
      <c r="F243" s="68" t="s">
        <v>257</v>
      </c>
      <c r="G243" s="69">
        <v>2</v>
      </c>
      <c r="H243" s="70">
        <v>0</v>
      </c>
      <c r="I243" s="70">
        <f>ROUND(ROUND(H243,2)*ROUND(G243,3),2)</f>
        <v>0</v>
      </c>
      <c r="J243" s="68" t="s">
        <v>300</v>
      </c>
      <c r="O243" s="28">
        <f>(I243*21)/100</f>
        <v>0</v>
      </c>
      <c r="P243" s="28" t="s">
        <v>26</v>
      </c>
    </row>
    <row r="244" spans="1:16" x14ac:dyDescent="0.2">
      <c r="A244" s="47" t="s">
        <v>56</v>
      </c>
      <c r="B244" s="71"/>
      <c r="C244" s="71"/>
      <c r="D244" s="71"/>
      <c r="E244" s="72" t="s">
        <v>15</v>
      </c>
      <c r="F244" s="71"/>
      <c r="G244" s="71"/>
      <c r="H244" s="71"/>
      <c r="I244" s="71"/>
      <c r="J244" s="71"/>
    </row>
    <row r="245" spans="1:16" x14ac:dyDescent="0.2">
      <c r="A245" s="48" t="s">
        <v>57</v>
      </c>
      <c r="B245" s="71"/>
      <c r="C245" s="71"/>
      <c r="D245" s="71"/>
      <c r="E245" s="49" t="s">
        <v>15</v>
      </c>
      <c r="F245" s="71"/>
      <c r="G245" s="71"/>
      <c r="H245" s="71"/>
      <c r="I245" s="71"/>
      <c r="J245" s="71"/>
    </row>
    <row r="246" spans="1:16" ht="89.25" x14ac:dyDescent="0.2">
      <c r="A246" s="28" t="s">
        <v>58</v>
      </c>
      <c r="B246" s="71"/>
      <c r="C246" s="71"/>
      <c r="D246" s="71"/>
      <c r="E246" s="72" t="s">
        <v>258</v>
      </c>
      <c r="F246" s="71"/>
      <c r="G246" s="71"/>
      <c r="H246" s="71"/>
      <c r="I246" s="71"/>
      <c r="J246" s="71"/>
    </row>
    <row r="247" spans="1:16" ht="12.75" customHeight="1" x14ac:dyDescent="0.2">
      <c r="B247" s="65">
        <v>62</v>
      </c>
      <c r="C247" s="65" t="s">
        <v>220</v>
      </c>
      <c r="D247" s="66" t="s">
        <v>32</v>
      </c>
      <c r="E247" s="67" t="s">
        <v>221</v>
      </c>
      <c r="F247" s="68" t="s">
        <v>69</v>
      </c>
      <c r="G247" s="69">
        <v>1</v>
      </c>
      <c r="H247" s="70">
        <v>0</v>
      </c>
      <c r="I247" s="70">
        <f>ROUND(ROUND(H247,2)*ROUND(G247,3),2)</f>
        <v>0</v>
      </c>
      <c r="J247" s="68" t="s">
        <v>55</v>
      </c>
    </row>
    <row r="248" spans="1:16" ht="12.75" customHeight="1" x14ac:dyDescent="0.2">
      <c r="B248" s="71"/>
      <c r="C248" s="71"/>
      <c r="D248" s="71"/>
      <c r="E248" s="72" t="s">
        <v>15</v>
      </c>
      <c r="F248" s="71"/>
      <c r="G248" s="71"/>
      <c r="H248" s="71"/>
      <c r="I248" s="71"/>
      <c r="J248" s="71"/>
    </row>
    <row r="249" spans="1:16" ht="12.75" customHeight="1" x14ac:dyDescent="0.2">
      <c r="B249" s="71"/>
      <c r="C249" s="71"/>
      <c r="D249" s="71"/>
      <c r="E249" s="49" t="s">
        <v>15</v>
      </c>
      <c r="F249" s="71"/>
      <c r="G249" s="71"/>
      <c r="H249" s="71"/>
      <c r="I249" s="71"/>
      <c r="J249" s="71"/>
    </row>
    <row r="250" spans="1:16" ht="153" x14ac:dyDescent="0.2">
      <c r="B250" s="71"/>
      <c r="C250" s="71"/>
      <c r="D250" s="71"/>
      <c r="E250" s="72" t="s">
        <v>222</v>
      </c>
      <c r="F250" s="71"/>
      <c r="G250" s="71"/>
      <c r="H250" s="71"/>
      <c r="I250" s="71"/>
      <c r="J250" s="7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D.1.1.3_PS 11-01-31.2</vt:lpstr>
      <vt:lpstr>D.1.1.3_PS 11-01-31.3</vt:lpstr>
      <vt:lpstr>D.1.1.3_PS 11-01-31.4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Guspan Marek, Ing.</dc:creator>
  <cp:keywords/>
  <dc:description/>
  <cp:lastModifiedBy>Guspan Marek, Ing.</cp:lastModifiedBy>
  <dcterms:created xsi:type="dcterms:W3CDTF">2024-07-30T06:12:54Z</dcterms:created>
  <dcterms:modified xsi:type="dcterms:W3CDTF">2024-07-30T06:15:36Z</dcterms:modified>
  <cp:category/>
  <cp:contentStatus/>
</cp:coreProperties>
</file>