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0" documentId="13_ncr:1_{451D17DE-6E45-4C58-B485-7492756ECE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1'!$A$1:$J$147</definedName>
    <definedName name="Print_Area" localSheetId="0">'Výkaz výměr 1'!$A$1:$J$152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J37" i="12" l="1"/>
  <c r="C132" i="12" l="1"/>
  <c r="J100" i="12"/>
  <c r="A99" i="12"/>
  <c r="A100" i="12" s="1"/>
  <c r="A101" i="12" s="1"/>
  <c r="A102" i="12" s="1"/>
  <c r="A103" i="12" s="1"/>
  <c r="A104" i="12" s="1"/>
  <c r="A105" i="12" s="1"/>
  <c r="A106" i="12" s="1"/>
  <c r="A92" i="12"/>
  <c r="A93" i="12" s="1"/>
  <c r="A94" i="12" s="1"/>
  <c r="A95" i="12" s="1"/>
  <c r="J61" i="12"/>
  <c r="J75" i="12"/>
  <c r="J93" i="12"/>
  <c r="J30" i="12"/>
  <c r="J36" i="12"/>
  <c r="J17" i="12"/>
  <c r="A17" i="12"/>
  <c r="J38" i="12" l="1"/>
  <c r="H132" i="12" s="1"/>
  <c r="I132" i="12" s="1"/>
  <c r="J132" i="12" s="1"/>
  <c r="J88" i="12"/>
  <c r="J118" i="12"/>
  <c r="J31" i="12"/>
  <c r="J87" i="12"/>
  <c r="J94" i="12" l="1"/>
  <c r="J104" i="12"/>
  <c r="C133" i="12" l="1"/>
  <c r="J41" i="12"/>
  <c r="J42" i="12" s="1"/>
  <c r="H133" i="12" s="1"/>
  <c r="I133" i="12" l="1"/>
  <c r="J133" i="12" s="1"/>
  <c r="J70" i="12"/>
  <c r="J77" i="12"/>
  <c r="J54" i="12"/>
  <c r="J53" i="12"/>
  <c r="J49" i="12"/>
  <c r="J56" i="12"/>
  <c r="J24" i="12"/>
  <c r="J16" i="12"/>
  <c r="J12" i="12"/>
  <c r="J11" i="12"/>
  <c r="A8" i="12"/>
  <c r="A9" i="12" s="1"/>
  <c r="A10" i="12" s="1"/>
  <c r="A11" i="12" s="1"/>
  <c r="A12" i="12" s="1"/>
  <c r="J99" i="12"/>
  <c r="J102" i="12" l="1"/>
  <c r="J95" i="12"/>
  <c r="J58" i="12"/>
  <c r="J57" i="12"/>
  <c r="J55" i="12"/>
  <c r="J51" i="12"/>
  <c r="J52" i="12"/>
  <c r="J50" i="12"/>
  <c r="J69" i="12" l="1"/>
  <c r="C139" i="12" l="1"/>
  <c r="C138" i="12"/>
  <c r="C137" i="12"/>
  <c r="C136" i="12"/>
  <c r="C135" i="12"/>
  <c r="C134" i="12"/>
  <c r="C130" i="12"/>
  <c r="J120" i="12"/>
  <c r="J119" i="12"/>
  <c r="J117" i="12"/>
  <c r="J116" i="12"/>
  <c r="J115" i="12"/>
  <c r="J114" i="12"/>
  <c r="J113" i="12"/>
  <c r="J112" i="12"/>
  <c r="J111" i="12"/>
  <c r="J110" i="12"/>
  <c r="A110" i="12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J106" i="12"/>
  <c r="J105" i="12"/>
  <c r="J103" i="12"/>
  <c r="J101" i="12"/>
  <c r="J107" i="12" s="1"/>
  <c r="J92" i="12"/>
  <c r="J86" i="12"/>
  <c r="J85" i="12"/>
  <c r="J84" i="12"/>
  <c r="J80" i="12"/>
  <c r="J79" i="12"/>
  <c r="J78" i="12"/>
  <c r="J76" i="12"/>
  <c r="J74" i="12"/>
  <c r="J73" i="12"/>
  <c r="J72" i="12"/>
  <c r="J71" i="12"/>
  <c r="J68" i="12"/>
  <c r="J67" i="12"/>
  <c r="J66" i="12"/>
  <c r="J62" i="12"/>
  <c r="J60" i="12"/>
  <c r="J59" i="12"/>
  <c r="J48" i="12"/>
  <c r="J47" i="12"/>
  <c r="J46" i="12"/>
  <c r="J45" i="12"/>
  <c r="J32" i="12"/>
  <c r="J29" i="12"/>
  <c r="J33" i="12" s="1"/>
  <c r="J25" i="12"/>
  <c r="J23" i="12"/>
  <c r="J22" i="12"/>
  <c r="J20" i="12"/>
  <c r="J19" i="12"/>
  <c r="J18" i="12"/>
  <c r="J15" i="12"/>
  <c r="J14" i="12"/>
  <c r="J10" i="12"/>
  <c r="J9" i="12"/>
  <c r="J89" i="12" l="1"/>
  <c r="H138" i="12"/>
  <c r="I138" i="12" s="1"/>
  <c r="J138" i="12" s="1"/>
  <c r="H136" i="12"/>
  <c r="I136" i="12" s="1"/>
  <c r="J136" i="12" s="1"/>
  <c r="H131" i="12"/>
  <c r="I131" i="12" s="1"/>
  <c r="J96" i="12"/>
  <c r="H137" i="12" s="1"/>
  <c r="I137" i="12" s="1"/>
  <c r="J137" i="12" s="1"/>
  <c r="J81" i="12"/>
  <c r="H135" i="12" s="1"/>
  <c r="I135" i="12" s="1"/>
  <c r="J135" i="12" s="1"/>
  <c r="J63" i="12"/>
  <c r="H134" i="12" s="1"/>
  <c r="J121" i="12"/>
  <c r="J26" i="12"/>
  <c r="H130" i="12" s="1"/>
  <c r="J123" i="12" l="1"/>
  <c r="H139" i="12"/>
  <c r="I139" i="12" s="1"/>
  <c r="J139" i="12" s="1"/>
  <c r="J131" i="12"/>
  <c r="I134" i="12"/>
  <c r="J134" i="12" s="1"/>
  <c r="I130" i="12"/>
  <c r="H141" i="12" l="1"/>
  <c r="J143" i="12"/>
  <c r="J144" i="12" s="1"/>
  <c r="J145" i="12" s="1"/>
  <c r="I141" i="12"/>
  <c r="J130" i="12"/>
  <c r="J141" i="12" s="1"/>
</calcChain>
</file>

<file path=xl/sharedStrings.xml><?xml version="1.0" encoding="utf-8"?>
<sst xmlns="http://schemas.openxmlformats.org/spreadsheetml/2006/main" count="302" uniqueCount="147">
  <si>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</si>
  <si>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</si>
  <si>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</si>
  <si>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</si>
  <si>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</si>
  <si>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</si>
  <si>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</si>
  <si>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</si>
  <si>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</si>
  <si>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</si>
  <si>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</si>
  <si>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</si>
  <si>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</si>
  <si>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</si>
  <si>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</si>
  <si>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</si>
  <si>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</si>
  <si>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</si>
  <si>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</si>
  <si>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</si>
  <si>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</si>
  <si>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</si>
  <si>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</si>
  <si>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</si>
  <si>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</si>
  <si>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</si>
  <si>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</si>
  <si>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</si>
  <si>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</si>
  <si>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</si>
  <si>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</si>
  <si>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dílčí mezisoučet - pol. 4.</t>
  </si>
  <si>
    <t>Vyhodnocení geotechnických vlastností zemin a hornin</t>
  </si>
  <si>
    <t>m.j.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</si>
  <si>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</si>
  <si>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</si>
  <si>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</si>
  <si>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</si>
  <si>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</si>
  <si>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</si>
  <si>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</si>
  <si>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</si>
  <si>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</si>
  <si>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</si>
  <si>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</si>
  <si>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</si>
  <si>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</si>
  <si>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</si>
  <si>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</si>
  <si>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</si>
  <si>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</si>
  <si>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</si>
  <si>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den</t>
  </si>
  <si>
    <t>Odběr vzorků  zemin / hornin - neporušené -  vtlačným břitovým odběrákem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</si>
  <si>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</si>
  <si>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</si>
  <si>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</si>
  <si>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</si>
  <si>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</si>
  <si>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</si>
  <si>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</si>
  <si>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</si>
  <si>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</si>
  <si>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</si>
  <si>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</si>
  <si>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</si>
  <si>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</si>
  <si>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</si>
  <si>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</si>
  <si>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Příplatky za práce v nočních výlukách - pracovníci zhotovitele a jeho subdodavatelé na části železničního spodku - v případě realizace nočních výluk</t>
  </si>
  <si>
    <t>9.</t>
  </si>
  <si>
    <t>Měření pomocí metody mělké refrakční seismiky (MRS), vč. přepravy měřící skupiny, geodetického zaměření dílčích bodů a vyhodnocení měření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</si>
  <si>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</si>
  <si>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</si>
  <si>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</si>
  <si>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</si>
  <si>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</si>
  <si>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</si>
  <si>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</si>
  <si>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</si>
  <si>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</si>
  <si>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</si>
  <si>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</si>
  <si>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</si>
  <si>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</si>
  <si>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</si>
  <si>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</si>
  <si>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Zkoušky technologických vzorků - PS + CBR + CBRsat, IBI</t>
  </si>
  <si>
    <t>Zkoušky vzorků zdících prvků vyjmutých z konstrukce - pevnost v prostém tlaku (sada min. 6 dílčích tělísek)</t>
  </si>
  <si>
    <t>Příloha č. 6 - Výkaz výměr</t>
  </si>
  <si>
    <t xml:space="preserve">Akce: </t>
  </si>
  <si>
    <t>Jádrové diagnstické vrty a návrty do konstrukce průměru 80 mm, vč. sanace vrtů cementovou maltou, nebo prostým betonem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</si>
  <si>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</si>
  <si>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</si>
  <si>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</si>
  <si>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Sondy do konstrukcí pozemních objektů, vč. zpětné sanace</t>
  </si>
  <si>
    <t>Zdvižné plošiny, nebo lešení</t>
  </si>
  <si>
    <t>Ověření vlhkosti a salinity - komplexní soubor prací v přízemí, či suterénu pozemních objektů</t>
  </si>
  <si>
    <t>GEOFYZIKÁLNÍ, KOROZNÍ A PEDOLOGICKÝ PRŮZKUM</t>
  </si>
  <si>
    <t>Jádrové vrty vrtané diamantovými korunkami na vodní výplach v hloubce 0,0 - 20,0 m, vč. provozního pažení a odpažení (dovrty)</t>
  </si>
  <si>
    <t>Příprava sondážního pracoviště pro vrty vrtané diamantovými korunkami na vodní výplach</t>
  </si>
  <si>
    <t>Odběry vzorků vody z jádrových vrtů</t>
  </si>
  <si>
    <t>Vodní tlaková zkouška na jádrovém diagnostickém vrtu do konstrukce</t>
  </si>
  <si>
    <t>Nedestruktivní stanovení pevnosti betonu Schmidtovým tvrdoměrem, vč. úpravy místa</t>
  </si>
  <si>
    <t>Nedestruktivní stanovení pevnosti pojiva (malty) tzv. Kučerovou vrtačkou (více typů)</t>
  </si>
  <si>
    <t>Ověření korozních úbytků výztuže v sondě pro seminedetsruktivní ověření výztuže</t>
  </si>
  <si>
    <t>Zkouška poloporušeného vzorku horniny - pevnost v prostém tlaku nebo pevnost při bodovém zatížení vzorku)</t>
  </si>
  <si>
    <t>SKALNÍ SVAHY</t>
  </si>
  <si>
    <t xml:space="preserve"> </t>
  </si>
  <si>
    <t>Odběr vzorků  zemin / hornin - porušené (mimo vzorky pro pražcové podloží a kontaminace)</t>
  </si>
  <si>
    <t>Odběr vzorků  zemin / hornin - technologické (mimo vzorky pro pražcové podloží a kontaminace)</t>
  </si>
  <si>
    <t>Odběr velkobjemových technologických vzorků na zlepšování hydr. pojivy - vč. pomocných kopaných sond a dopravy do laboratoře</t>
  </si>
  <si>
    <t>Radonový průzkum v interiéru a exteriéru</t>
  </si>
  <si>
    <t>Korozní průzkum</t>
  </si>
  <si>
    <t>Seminedestruktivní ověření výztuže v líci konstrukce, 1x sada měření feromagnetickým přístrojem + 1x sonda na ověření typu výztuže, vč. sanace místa</t>
  </si>
  <si>
    <t>dílčí mezisoučet - pol. 9.</t>
  </si>
  <si>
    <t>sonda</t>
  </si>
  <si>
    <t>Digitalizace a reprografie závěrečné zprávy a průběžných pracovních výsledků (min. 10x paré)</t>
  </si>
  <si>
    <t>"Modernizace traťového úseku Okrouhlice (včetně) - Světlá nad Sázavou (mimo)"</t>
  </si>
  <si>
    <t>Vytyčení a ověření podzemních inž. sítí, vč. event. kopaných sond prováděných za tímto účelem</t>
  </si>
  <si>
    <t>HYDROGEOLOGICKÉ PRÁCE</t>
  </si>
  <si>
    <t xml:space="preserve">Hydrodynamické zkoušky - orientační čerpací </t>
  </si>
  <si>
    <t>Základní klasifikační rozbory porušených a poloporušených vzorků, vč. technologických</t>
  </si>
  <si>
    <t xml:space="preserve">Chemické analýzy dle vyhlášky č. 273/2021 Sb. - dle tab. 10.1, 10.2, 5.1 a 5.2. - odběry z kolejí a z bodových vzorků </t>
  </si>
  <si>
    <t>Chemické analýzy dle vyhlášky č. 273/2021 Sb. - dle tab. 5.3. - odběry z kolejí a z bodových vzorků - dle skutečnosti</t>
  </si>
  <si>
    <t>Diagnostika vozovek - technické práce pro lokální stanovení obsahu PAU v asfaltech (sonda, odběr vzorku)</t>
  </si>
  <si>
    <t>Dynamické penetrační zkoušky</t>
  </si>
  <si>
    <t>Příprava sondážního pracoviště dynamických penetračních zkoušek, vč. ruční donášky na lokalitu</t>
  </si>
  <si>
    <t>Měření pomocí metody vertikálního elektrického sondování (VES), vč. přepravy měřící skupiny, geodetického zaměření dílčích bodů a vyhodnocení měření</t>
  </si>
  <si>
    <t>Pedologický průzkum - 2.7 km liniového opatření</t>
  </si>
  <si>
    <t>Podrobná geologická a geotechnická dokumentace v těchto zářezových úsecích s výskytem skalních hornin - 6ks, viz projekt prací</t>
  </si>
  <si>
    <t>10.</t>
  </si>
  <si>
    <t>Zkoušky vzorků zdících prvků vyjmutých z konstrukce - vybrané vlastnosti kamenů z nosných konstrukcí (nasákavost, atd.)</t>
  </si>
  <si>
    <t>Průzkum krovu stávající budovy, vč. souvisejících laboratorních rozborů na výskyt dřevokazného hmyzu a hub</t>
  </si>
  <si>
    <t>Kopané sondy, vč. zaměření, ručně prováděné, max. hloubky 1.5 m (mimo sond pro pražcové podloží a STP)</t>
  </si>
  <si>
    <t>Zpracování předběžné zprávy s pracovními výsledky</t>
  </si>
  <si>
    <t xml:space="preserve">Zpracování závěrečné zprávy </t>
  </si>
  <si>
    <t>Dopravní náklady geodetické skupiny a skupiny pro inženýring vstupů</t>
  </si>
  <si>
    <t>Pronájem MUV s obsluhou, přívěsných vozíků (předpoklad soukromého dopravce), vč. zajištění výkonů funkce OZOV a ZPŘS a rezervy (10%)</t>
  </si>
  <si>
    <t>Realizace napěťové výluky v rámci kolejových výluk (vypínání troleje), vč. rezervy</t>
  </si>
  <si>
    <t>Kopané sondy v koleji, dynamické penetrace, statická zatěžovací zkouška, doprava, odběr vzorků, zásyp sond, strojní hutnění a podbíjení sousedních pražců</t>
  </si>
  <si>
    <t>Kopané sondy mimo kolej, dynamické penetrace, doprava, odběr vzorků, a zásyp sond</t>
  </si>
  <si>
    <t>Vybudování přístupových cest, DIO a DIR, práce v záborech v komunikacích, vč. zřížení pracovišť pro STP - dle skutečnosti</t>
  </si>
  <si>
    <t>Zajištění kolejových a napěťových výluk, jednání se ST, vč. průběžného kontaktu s výlukářem OŘ, koordinace vstupů a sítí</t>
  </si>
  <si>
    <t>Trvalé vystrojení jádrových hydrogeologických pozorovacích vrtů, včetně zhlaví</t>
  </si>
  <si>
    <t xml:space="preserve">Ruční odečty úrovně HPV trvale vystrojených pozorovacích vrtů </t>
  </si>
  <si>
    <t>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</si>
</sst>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000"/>
    <numFmt numFmtId="166" formatCode="#,##0\ &quot;Kč&quot;"/>
    <numFmt numFmtId="167" formatCode="0.0%"/>
    <numFmt numFmtId="168" formatCode="0.0"/>
    <numFmt numFmtId="169" formatCode="0.000"/>
    <numFmt numFmtId="170" formatCode="#,##0.000"/>
  </numFmts>
  <fonts count="40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38" fillId="0" borderId="0" applyFont="0" applyFill="0" applyBorder="0" applyAlignment="0" applyProtection="0"/>
  </cellStyleXfs>
  <cellXfs count="201">
    <xf numFmtId="0" fontId="0" fillId="0" borderId="0" xfId="0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0" fontId="7" fillId="0" borderId="25" xfId="0" applyFont="1" applyBorder="1"/>
    <xf numFmtId="3" fontId="3" fillId="0" borderId="10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3" fillId="0" borderId="0" xfId="0" applyFont="1"/>
    <xf numFmtId="0" fontId="34" fillId="0" borderId="0" xfId="0" applyFont="1"/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righ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49" fontId="9" fillId="0" borderId="1" xfId="0" quotePrefix="1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37" fillId="0" borderId="1" xfId="0" applyFont="1" applyBorder="1" applyAlignment="1">
      <alignment horizontal="right"/>
    </xf>
    <xf numFmtId="167" fontId="10" fillId="0" borderId="0" xfId="2" applyNumberFormat="1" applyFont="1"/>
    <xf numFmtId="1" fontId="3" fillId="0" borderId="12" xfId="0" applyNumberFormat="1" applyFont="1" applyBorder="1" applyAlignment="1">
      <alignment horizontal="right" vertical="top"/>
    </xf>
    <xf numFmtId="1" fontId="12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68" fontId="9" fillId="0" borderId="12" xfId="0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9" fillId="0" borderId="2" xfId="0" applyFont="1" applyBorder="1"/>
    <xf numFmtId="3" fontId="6" fillId="0" borderId="12" xfId="0" applyNumberFormat="1" applyFont="1" applyBorder="1" applyAlignment="1">
      <alignment horizontal="right"/>
    </xf>
    <xf numFmtId="167" fontId="19" fillId="0" borderId="0" xfId="2" applyNumberFormat="1" applyFont="1"/>
    <xf numFmtId="49" fontId="16" fillId="0" borderId="1" xfId="0" applyNumberFormat="1" applyFont="1" applyBorder="1" applyAlignment="1">
      <alignment horizontal="right"/>
    </xf>
    <xf numFmtId="169" fontId="10" fillId="0" borderId="0" xfId="0" applyNumberFormat="1" applyFont="1"/>
    <xf numFmtId="1" fontId="10" fillId="0" borderId="0" xfId="0" applyNumberFormat="1" applyFont="1"/>
    <xf numFmtId="170" fontId="19" fillId="0" borderId="0" xfId="0" applyNumberFormat="1" applyFont="1"/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2" fillId="0" borderId="1" xfId="0" applyFont="1" applyBorder="1" applyAlignment="1">
      <alignment horizontal="left"/>
    </xf>
    <xf numFmtId="0" fontId="32" fillId="0" borderId="10" xfId="0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9" fillId="0" borderId="0" xfId="0" applyFont="1" applyBorder="1"/>
    <xf numFmtId="0" fontId="19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2" fillId="0" borderId="0" xfId="0" applyFont="1" applyBorder="1"/>
    <xf numFmtId="0" fontId="7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6" fillId="0" borderId="0" xfId="0" applyFont="1" applyBorder="1"/>
    <xf numFmtId="2" fontId="16" fillId="0" borderId="0" xfId="0" applyNumberFormat="1" applyFont="1" applyBorder="1"/>
    <xf numFmtId="0" fontId="24" fillId="0" borderId="0" xfId="0" applyFont="1" applyBorder="1"/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9" fillId="0" borderId="0" xfId="0" quotePrefix="1" applyFont="1" applyBorder="1" applyAlignment="1">
      <alignment horizontal="left"/>
    </xf>
    <xf numFmtId="0" fontId="8" fillId="0" borderId="0" xfId="0" applyFont="1" applyBorder="1"/>
    <xf numFmtId="0" fontId="20" fillId="0" borderId="0" xfId="0" applyFont="1" applyBorder="1"/>
    <xf numFmtId="0" fontId="3" fillId="0" borderId="0" xfId="0" quotePrefix="1" applyFont="1" applyBorder="1" applyAlignment="1">
      <alignment horizontal="left"/>
    </xf>
    <xf numFmtId="0" fontId="4" fillId="0" borderId="0" xfId="0" applyFont="1" applyBorder="1"/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14" fillId="0" borderId="0" xfId="0" quotePrefix="1" applyFont="1" applyBorder="1" applyAlignment="1">
      <alignment horizontal="right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0" xfId="0" applyFont="1" applyBorder="1" applyAlignment="1">
      <alignment horizontal="center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10" fillId="0" borderId="0" xfId="0" applyFont="1" applyBorder="1"/>
    <xf numFmtId="0" fontId="3" fillId="0" borderId="0" xfId="0" applyFont="1" applyBorder="1"/>
    <xf numFmtId="0" fontId="12" fillId="0" borderId="0" xfId="0" applyFont="1" applyBorder="1" applyAlignment="1">
      <alignment horizontal="left"/>
    </xf>
    <xf numFmtId="0" fontId="39" fillId="0" borderId="0" xfId="0" applyFont="1" applyBorder="1"/>
    <xf numFmtId="0" fontId="3" fillId="0" borderId="0" xfId="0" applyFont="1" applyBorder="1" applyAlignment="1">
      <alignment horizontal="left"/>
    </xf>
    <xf numFmtId="3" fontId="0" fillId="0" borderId="7" xfId="0" applyNumberFormat="1" applyBorder="1"/>
    <xf numFmtId="3" fontId="0" fillId="0" borderId="9" xfId="0" applyNumberFormat="1" applyBorder="1"/>
    <xf numFmtId="3" fontId="7" fillId="0" borderId="0" xfId="0" applyNumberFormat="1" applyFont="1" applyBorder="1" applyAlignment="1">
      <alignment horizontal="center"/>
    </xf>
    <xf numFmtId="0" fontId="32" fillId="0" borderId="0" xfId="0" applyFont="1" applyBorder="1" applyAlignment="1">
      <alignment horizontal="left"/>
    </xf>
    <xf numFmtId="0" fontId="36" fillId="0" borderId="8" xfId="0" applyFont="1" applyBorder="1" applyAlignment="1">
      <alignment horizontal="left" vertical="center"/>
    </xf>
    <xf numFmtId="0" fontId="36" fillId="0" borderId="4" xfId="0" applyFont="1" applyBorder="1" applyAlignment="1">
      <alignment horizontal="right" vertical="center"/>
    </xf>
    <xf numFmtId="0" fontId="36" fillId="0" borderId="4" xfId="0" applyFont="1" applyBorder="1" applyAlignment="1">
      <alignment vertical="center"/>
    </xf>
    <xf numFmtId="0" fontId="35" fillId="0" borderId="4" xfId="0" applyFont="1" applyBorder="1"/>
    <xf numFmtId="0" fontId="35" fillId="0" borderId="4" xfId="0" applyFont="1" applyBorder="1" applyAlignment="1">
      <alignment horizontal="center"/>
    </xf>
    <xf numFmtId="3" fontId="35" fillId="0" borderId="4" xfId="0" applyNumberFormat="1" applyFont="1" applyBorder="1" applyAlignment="1">
      <alignment horizontal="center"/>
    </xf>
    <xf numFmtId="164" fontId="35" fillId="0" borderId="9" xfId="0" applyNumberFormat="1" applyFont="1" applyBorder="1" applyAlignment="1">
      <alignment horizontal="center"/>
    </xf>
  </cellXfs>
  <cellStyles count="3">
    <cellStyle name="Normální" xfId="0" builtinId="0"/>
    <cellStyle name="Procenta" xfId="2" builtinId="5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O238"/>
  <sheetViews>
    <sheetView tabSelected="1" view="pageBreakPreview" zoomScale="85" zoomScaleNormal="115" zoomScaleSheetLayoutView="85" workbookViewId="0">
      <selection activeCell="E8" sqref="E8"/>
    </sheetView>
  </sheetViews>
  <sheetFormatPr defaultRowHeight="12.75" x14ac:dyDescent="0.2"/>
  <cols>
    <col min="1" max="1" width="5.6640625" style="9" customWidth="1"/>
    <col min="2" max="2" width="5" style="1" customWidth="1"/>
    <col min="3" max="3" width="22.6640625" style="4" customWidth="1"/>
    <col min="4" max="4" width="15.1640625" style="4" customWidth="1"/>
    <col min="5" max="5" width="13.33203125" style="4" customWidth="1"/>
    <col min="6" max="6" width="124" style="4" customWidth="1"/>
    <col min="7" max="7" width="8.5" style="37" customWidth="1"/>
    <col min="8" max="8" width="13.1640625" style="1" customWidth="1"/>
    <col min="9" max="9" width="13.33203125" style="51" customWidth="1"/>
    <col min="10" max="10" width="16.83203125" style="8" customWidth="1"/>
    <col min="11" max="11" width="9.33203125" style="99" customWidth="1"/>
  </cols>
  <sheetData>
    <row r="1" spans="1:11" x14ac:dyDescent="0.2">
      <c r="A1" s="41"/>
      <c r="B1" s="22"/>
      <c r="C1" s="14"/>
      <c r="D1" s="14"/>
      <c r="E1" s="14"/>
      <c r="F1" s="14"/>
      <c r="G1" s="22"/>
      <c r="H1" s="141" t="s">
        <v>47</v>
      </c>
      <c r="I1" s="141"/>
      <c r="J1" s="42"/>
      <c r="K1" s="96"/>
    </row>
    <row r="2" spans="1:11" s="105" customFormat="1" ht="15.75" x14ac:dyDescent="0.25">
      <c r="A2" s="143" t="s">
        <v>89</v>
      </c>
      <c r="B2" s="193"/>
      <c r="C2" s="193"/>
      <c r="D2" s="193"/>
      <c r="E2" s="193"/>
      <c r="F2" s="193"/>
      <c r="G2" s="193"/>
      <c r="H2" s="193"/>
      <c r="I2" s="193"/>
      <c r="J2" s="144"/>
      <c r="K2" s="104"/>
    </row>
    <row r="3" spans="1:11" s="105" customFormat="1" ht="16.5" thickBot="1" x14ac:dyDescent="0.3">
      <c r="A3" s="194" t="s">
        <v>90</v>
      </c>
      <c r="B3" s="195"/>
      <c r="C3" s="196" t="s">
        <v>118</v>
      </c>
      <c r="D3" s="197"/>
      <c r="E3" s="197"/>
      <c r="F3" s="197"/>
      <c r="G3" s="198"/>
      <c r="H3" s="198"/>
      <c r="I3" s="199"/>
      <c r="J3" s="200"/>
      <c r="K3" s="104"/>
    </row>
    <row r="4" spans="1:11" x14ac:dyDescent="0.2">
      <c r="A4" s="10" t="s">
        <v>0</v>
      </c>
      <c r="B4" s="11"/>
      <c r="C4" s="12" t="s">
        <v>1</v>
      </c>
      <c r="D4" s="13"/>
      <c r="E4" s="13"/>
      <c r="F4" s="13"/>
      <c r="G4" s="44" t="s">
        <v>29</v>
      </c>
      <c r="H4" s="14"/>
      <c r="I4" s="52" t="s">
        <v>2</v>
      </c>
      <c r="J4" s="15" t="s">
        <v>3</v>
      </c>
      <c r="K4" s="96"/>
    </row>
    <row r="5" spans="1:11" ht="12" customHeight="1" thickBot="1" x14ac:dyDescent="0.25">
      <c r="A5" s="16"/>
      <c r="B5" s="17"/>
      <c r="C5" s="18"/>
      <c r="D5" s="18"/>
      <c r="E5" s="18"/>
      <c r="F5" s="18"/>
      <c r="G5" s="45" t="s">
        <v>33</v>
      </c>
      <c r="H5" s="19" t="s">
        <v>2</v>
      </c>
      <c r="I5" s="53" t="s">
        <v>3</v>
      </c>
      <c r="J5" s="20" t="s">
        <v>4</v>
      </c>
      <c r="K5" s="96"/>
    </row>
    <row r="6" spans="1:11" ht="6" customHeight="1" x14ac:dyDescent="0.2">
      <c r="A6" s="21"/>
      <c r="B6" s="22"/>
      <c r="C6" s="14"/>
      <c r="D6" s="14"/>
      <c r="E6" s="14"/>
      <c r="F6" s="14"/>
      <c r="G6" s="46"/>
      <c r="H6" s="22"/>
      <c r="I6" s="54"/>
      <c r="J6" s="23"/>
      <c r="K6" s="96"/>
    </row>
    <row r="7" spans="1:11" s="5" customFormat="1" ht="12.75" customHeight="1" x14ac:dyDescent="0.2">
      <c r="A7" s="126" t="s">
        <v>5</v>
      </c>
      <c r="B7" s="148"/>
      <c r="C7" s="149" t="s">
        <v>6</v>
      </c>
      <c r="D7" s="150"/>
      <c r="E7" s="151"/>
      <c r="F7" s="151"/>
      <c r="G7" s="47"/>
      <c r="H7" s="152"/>
      <c r="I7" s="101"/>
      <c r="J7" s="60"/>
      <c r="K7" s="97"/>
    </row>
    <row r="8" spans="1:11" s="2" customFormat="1" ht="12.75" customHeight="1" x14ac:dyDescent="0.2">
      <c r="A8" s="108" t="str">
        <f>A7</f>
        <v>1.</v>
      </c>
      <c r="B8" s="153"/>
      <c r="C8" s="154" t="s">
        <v>61</v>
      </c>
      <c r="D8" s="155"/>
      <c r="E8" s="156"/>
      <c r="F8" s="147"/>
      <c r="G8" s="38"/>
      <c r="H8" s="157"/>
      <c r="I8" s="49"/>
      <c r="J8" s="60"/>
      <c r="K8" s="98"/>
    </row>
    <row r="9" spans="1:11" s="2" customFormat="1" ht="12.75" customHeight="1" x14ac:dyDescent="0.2">
      <c r="A9" s="108" t="str">
        <f t="shared" ref="A9:A12" si="0">A8</f>
        <v>1.</v>
      </c>
      <c r="B9" s="158">
        <v>1</v>
      </c>
      <c r="C9" s="159" t="s">
        <v>60</v>
      </c>
      <c r="D9" s="160"/>
      <c r="E9" s="160"/>
      <c r="F9" s="160"/>
      <c r="G9" s="129">
        <v>275</v>
      </c>
      <c r="H9" s="161" t="s">
        <v>7</v>
      </c>
      <c r="I9" s="91"/>
      <c r="J9" s="84">
        <f t="shared" ref="J9:J12" si="1">G9*(I9)</f>
        <v>0</v>
      </c>
      <c r="K9" s="98"/>
    </row>
    <row r="10" spans="1:11" s="2" customFormat="1" ht="12.75" customHeight="1" x14ac:dyDescent="0.2">
      <c r="A10" s="108" t="str">
        <f t="shared" si="0"/>
        <v>1.</v>
      </c>
      <c r="B10" s="158">
        <v>2</v>
      </c>
      <c r="C10" s="162" t="s">
        <v>85</v>
      </c>
      <c r="D10" s="162"/>
      <c r="E10" s="162"/>
      <c r="F10" s="145"/>
      <c r="G10" s="129">
        <v>40</v>
      </c>
      <c r="H10" s="161" t="s">
        <v>7</v>
      </c>
      <c r="I10" s="91"/>
      <c r="J10" s="84">
        <f t="shared" si="1"/>
        <v>0</v>
      </c>
      <c r="K10" s="98"/>
    </row>
    <row r="11" spans="1:11" s="2" customFormat="1" ht="12.75" customHeight="1" x14ac:dyDescent="0.2">
      <c r="A11" s="108" t="str">
        <f t="shared" si="0"/>
        <v>1.</v>
      </c>
      <c r="B11" s="158">
        <v>3</v>
      </c>
      <c r="C11" s="159" t="s">
        <v>99</v>
      </c>
      <c r="D11" s="163"/>
      <c r="E11" s="163"/>
      <c r="F11" s="163"/>
      <c r="G11" s="129">
        <v>67</v>
      </c>
      <c r="H11" s="161" t="s">
        <v>7</v>
      </c>
      <c r="I11" s="91"/>
      <c r="J11" s="84">
        <f t="shared" si="1"/>
        <v>0</v>
      </c>
      <c r="K11" s="98"/>
    </row>
    <row r="12" spans="1:11" s="2" customFormat="1" ht="12.75" customHeight="1" x14ac:dyDescent="0.2">
      <c r="A12" s="108" t="str">
        <f t="shared" si="0"/>
        <v>1.</v>
      </c>
      <c r="B12" s="158">
        <v>4</v>
      </c>
      <c r="C12" s="164" t="s">
        <v>134</v>
      </c>
      <c r="D12" s="163"/>
      <c r="E12" s="163"/>
      <c r="F12" s="163"/>
      <c r="G12" s="129">
        <v>20</v>
      </c>
      <c r="H12" s="161" t="s">
        <v>14</v>
      </c>
      <c r="I12" s="91"/>
      <c r="J12" s="84">
        <f t="shared" si="1"/>
        <v>0</v>
      </c>
      <c r="K12" s="98"/>
    </row>
    <row r="13" spans="1:11" s="2" customFormat="1" ht="12.75" customHeight="1" x14ac:dyDescent="0.2">
      <c r="A13" s="108"/>
      <c r="B13" s="165"/>
      <c r="C13" s="154" t="s">
        <v>30</v>
      </c>
      <c r="D13" s="166"/>
      <c r="E13" s="167"/>
      <c r="F13" s="166"/>
      <c r="G13" s="38"/>
      <c r="H13" s="165"/>
      <c r="I13" s="49"/>
      <c r="J13" s="61"/>
      <c r="K13" s="98"/>
    </row>
    <row r="14" spans="1:11" s="2" customFormat="1" ht="12.75" customHeight="1" x14ac:dyDescent="0.2">
      <c r="A14" s="127" t="s">
        <v>5</v>
      </c>
      <c r="B14" s="165">
        <v>5</v>
      </c>
      <c r="C14" s="164" t="s">
        <v>86</v>
      </c>
      <c r="D14" s="147"/>
      <c r="E14" s="147"/>
      <c r="F14" s="147"/>
      <c r="G14" s="38">
        <v>39</v>
      </c>
      <c r="H14" s="157" t="s">
        <v>35</v>
      </c>
      <c r="I14" s="91"/>
      <c r="J14" s="61">
        <f t="shared" ref="J14:J20" si="2">G14*(I14)</f>
        <v>0</v>
      </c>
      <c r="K14" s="98"/>
    </row>
    <row r="15" spans="1:11" s="2" customFormat="1" ht="12.75" customHeight="1" x14ac:dyDescent="0.2">
      <c r="A15" s="127" t="s">
        <v>5</v>
      </c>
      <c r="B15" s="165">
        <v>6</v>
      </c>
      <c r="C15" s="164" t="s">
        <v>62</v>
      </c>
      <c r="D15" s="147"/>
      <c r="E15" s="147"/>
      <c r="F15" s="147"/>
      <c r="G15" s="38">
        <v>20</v>
      </c>
      <c r="H15" s="157" t="s">
        <v>35</v>
      </c>
      <c r="I15" s="91"/>
      <c r="J15" s="61">
        <f t="shared" si="2"/>
        <v>0</v>
      </c>
      <c r="K15" s="98"/>
    </row>
    <row r="16" spans="1:11" s="2" customFormat="1" ht="12.75" customHeight="1" x14ac:dyDescent="0.2">
      <c r="A16" s="127" t="s">
        <v>5</v>
      </c>
      <c r="B16" s="165">
        <v>7</v>
      </c>
      <c r="C16" s="164" t="s">
        <v>100</v>
      </c>
      <c r="D16" s="147"/>
      <c r="E16" s="147"/>
      <c r="F16" s="147"/>
      <c r="G16" s="38">
        <v>19</v>
      </c>
      <c r="H16" s="157" t="s">
        <v>35</v>
      </c>
      <c r="I16" s="91"/>
      <c r="J16" s="61">
        <f t="shared" ref="J16:J17" si="3">G16*(I16)</f>
        <v>0</v>
      </c>
      <c r="K16" s="98"/>
    </row>
    <row r="17" spans="1:11" s="2" customFormat="1" ht="12.75" customHeight="1" x14ac:dyDescent="0.2">
      <c r="A17" s="108" t="str">
        <f t="shared" ref="A17" si="4">A16</f>
        <v>1.</v>
      </c>
      <c r="B17" s="165">
        <v>8</v>
      </c>
      <c r="C17" s="164" t="s">
        <v>144</v>
      </c>
      <c r="D17" s="147"/>
      <c r="E17" s="147"/>
      <c r="F17" s="147"/>
      <c r="G17" s="38">
        <v>18</v>
      </c>
      <c r="H17" s="165" t="s">
        <v>7</v>
      </c>
      <c r="I17" s="91"/>
      <c r="J17" s="61">
        <f t="shared" si="3"/>
        <v>0</v>
      </c>
      <c r="K17" s="98"/>
    </row>
    <row r="18" spans="1:11" s="5" customFormat="1" ht="12.75" customHeight="1" x14ac:dyDescent="0.2">
      <c r="A18" s="127" t="s">
        <v>5</v>
      </c>
      <c r="B18" s="165">
        <v>9</v>
      </c>
      <c r="C18" s="164" t="s">
        <v>34</v>
      </c>
      <c r="D18" s="147"/>
      <c r="E18" s="147"/>
      <c r="F18" s="147"/>
      <c r="G18" s="38">
        <v>315</v>
      </c>
      <c r="H18" s="157" t="s">
        <v>17</v>
      </c>
      <c r="I18" s="91"/>
      <c r="J18" s="61">
        <f t="shared" si="2"/>
        <v>0</v>
      </c>
      <c r="K18" s="97"/>
    </row>
    <row r="19" spans="1:11" s="5" customFormat="1" ht="12.75" customHeight="1" x14ac:dyDescent="0.2">
      <c r="A19" s="127" t="s">
        <v>5</v>
      </c>
      <c r="B19" s="165">
        <v>10</v>
      </c>
      <c r="C19" s="164" t="s">
        <v>37</v>
      </c>
      <c r="D19" s="147"/>
      <c r="E19" s="147"/>
      <c r="F19" s="147"/>
      <c r="G19" s="38">
        <v>1</v>
      </c>
      <c r="H19" s="165" t="s">
        <v>65</v>
      </c>
      <c r="I19" s="92"/>
      <c r="J19" s="61">
        <f t="shared" si="2"/>
        <v>0</v>
      </c>
      <c r="K19" s="97"/>
    </row>
    <row r="20" spans="1:11" s="2" customFormat="1" ht="12.75" customHeight="1" x14ac:dyDescent="0.2">
      <c r="A20" s="127" t="s">
        <v>5</v>
      </c>
      <c r="B20" s="165">
        <v>11</v>
      </c>
      <c r="C20" s="164" t="s">
        <v>142</v>
      </c>
      <c r="D20" s="168"/>
      <c r="E20" s="168"/>
      <c r="F20" s="168"/>
      <c r="G20" s="38">
        <v>1</v>
      </c>
      <c r="H20" s="165" t="s">
        <v>65</v>
      </c>
      <c r="I20" s="92"/>
      <c r="J20" s="61">
        <f t="shared" si="2"/>
        <v>0</v>
      </c>
      <c r="K20" s="98"/>
    </row>
    <row r="21" spans="1:11" s="5" customFormat="1" ht="12.75" customHeight="1" x14ac:dyDescent="0.2">
      <c r="A21" s="127" t="s">
        <v>5</v>
      </c>
      <c r="B21" s="169"/>
      <c r="C21" s="170" t="s">
        <v>66</v>
      </c>
      <c r="D21" s="150"/>
      <c r="E21" s="150"/>
      <c r="F21" s="150"/>
      <c r="G21" s="130"/>
      <c r="H21" s="171"/>
      <c r="I21" s="48"/>
      <c r="J21" s="61"/>
      <c r="K21" s="97"/>
    </row>
    <row r="22" spans="1:11" s="5" customFormat="1" ht="12.75" customHeight="1" x14ac:dyDescent="0.2">
      <c r="A22" s="127" t="s">
        <v>5</v>
      </c>
      <c r="B22" s="165">
        <v>12</v>
      </c>
      <c r="C22" s="172" t="s">
        <v>109</v>
      </c>
      <c r="D22" s="173"/>
      <c r="E22" s="173"/>
      <c r="F22" s="174"/>
      <c r="G22" s="38">
        <v>103</v>
      </c>
      <c r="H22" s="165" t="s">
        <v>14</v>
      </c>
      <c r="I22" s="91"/>
      <c r="J22" s="61">
        <f t="shared" ref="J22:J23" si="5">G22*(I22)</f>
        <v>0</v>
      </c>
      <c r="K22" s="97"/>
    </row>
    <row r="23" spans="1:11" s="5" customFormat="1" ht="12.75" customHeight="1" x14ac:dyDescent="0.2">
      <c r="A23" s="127" t="s">
        <v>5</v>
      </c>
      <c r="B23" s="165">
        <v>13</v>
      </c>
      <c r="C23" s="175" t="s">
        <v>110</v>
      </c>
      <c r="D23" s="176"/>
      <c r="E23" s="176"/>
      <c r="F23" s="177"/>
      <c r="G23" s="131">
        <v>10</v>
      </c>
      <c r="H23" s="178" t="s">
        <v>14</v>
      </c>
      <c r="I23" s="93"/>
      <c r="J23" s="61">
        <f t="shared" si="5"/>
        <v>0</v>
      </c>
      <c r="K23" s="97"/>
    </row>
    <row r="24" spans="1:11" s="5" customFormat="1" ht="12.75" customHeight="1" x14ac:dyDescent="0.2">
      <c r="A24" s="127" t="s">
        <v>5</v>
      </c>
      <c r="B24" s="165">
        <v>14</v>
      </c>
      <c r="C24" s="172" t="s">
        <v>53</v>
      </c>
      <c r="D24" s="173"/>
      <c r="E24" s="173"/>
      <c r="F24" s="174"/>
      <c r="G24" s="38">
        <v>23</v>
      </c>
      <c r="H24" s="165" t="s">
        <v>14</v>
      </c>
      <c r="I24" s="91"/>
      <c r="J24" s="61">
        <f>G24*(I24)</f>
        <v>0</v>
      </c>
      <c r="K24" s="97"/>
    </row>
    <row r="25" spans="1:11" s="5" customFormat="1" ht="12.75" customHeight="1" x14ac:dyDescent="0.2">
      <c r="A25" s="127" t="s">
        <v>5</v>
      </c>
      <c r="B25" s="165">
        <v>15</v>
      </c>
      <c r="C25" s="172" t="s">
        <v>101</v>
      </c>
      <c r="D25" s="173"/>
      <c r="E25" s="173"/>
      <c r="F25" s="174" t="s">
        <v>108</v>
      </c>
      <c r="G25" s="38">
        <v>30</v>
      </c>
      <c r="H25" s="165" t="s">
        <v>14</v>
      </c>
      <c r="I25" s="91"/>
      <c r="J25" s="61">
        <f>G25*(I25)</f>
        <v>0</v>
      </c>
      <c r="K25" s="97"/>
    </row>
    <row r="26" spans="1:11" s="2" customFormat="1" ht="12.75" customHeight="1" thickBot="1" x14ac:dyDescent="0.25">
      <c r="A26" s="115"/>
      <c r="B26" s="171"/>
      <c r="C26" s="109" t="s">
        <v>8</v>
      </c>
      <c r="D26" s="110" t="s">
        <v>9</v>
      </c>
      <c r="E26" s="111"/>
      <c r="F26" s="112"/>
      <c r="G26" s="66"/>
      <c r="H26" s="67"/>
      <c r="I26" s="68"/>
      <c r="J26" s="69">
        <f>SUM(J9:J25)</f>
        <v>0</v>
      </c>
      <c r="K26" s="98"/>
    </row>
    <row r="27" spans="1:11" s="2" customFormat="1" ht="12.75" customHeight="1" thickTop="1" x14ac:dyDescent="0.2">
      <c r="A27" s="115"/>
      <c r="B27" s="171"/>
      <c r="C27" s="179"/>
      <c r="D27" s="180"/>
      <c r="E27" s="181"/>
      <c r="F27" s="182"/>
      <c r="G27" s="88"/>
      <c r="H27" s="183"/>
      <c r="I27" s="89"/>
      <c r="J27" s="90"/>
      <c r="K27" s="98"/>
    </row>
    <row r="28" spans="1:11" s="2" customFormat="1" ht="12.75" customHeight="1" x14ac:dyDescent="0.2">
      <c r="A28" s="116" t="s">
        <v>48</v>
      </c>
      <c r="B28" s="184"/>
      <c r="C28" s="149" t="s">
        <v>79</v>
      </c>
      <c r="D28" s="150"/>
      <c r="E28" s="150"/>
      <c r="F28" s="150"/>
      <c r="G28" s="130"/>
      <c r="H28" s="171"/>
      <c r="I28" s="48"/>
      <c r="J28" s="61"/>
      <c r="K28" s="98"/>
    </row>
    <row r="29" spans="1:11" s="2" customFormat="1" ht="12.75" customHeight="1" x14ac:dyDescent="0.2">
      <c r="A29" s="108" t="s">
        <v>48</v>
      </c>
      <c r="B29" s="165">
        <v>1</v>
      </c>
      <c r="C29" s="172" t="s">
        <v>126</v>
      </c>
      <c r="D29" s="185"/>
      <c r="E29" s="185"/>
      <c r="F29" s="147"/>
      <c r="G29" s="38">
        <v>345</v>
      </c>
      <c r="H29" s="165" t="s">
        <v>7</v>
      </c>
      <c r="I29" s="92"/>
      <c r="J29" s="61">
        <f t="shared" ref="J29:J32" si="6">G29*(I29)</f>
        <v>0</v>
      </c>
      <c r="K29" s="98"/>
    </row>
    <row r="30" spans="1:11" s="2" customFormat="1" ht="12.75" customHeight="1" x14ac:dyDescent="0.2">
      <c r="A30" s="108" t="s">
        <v>48</v>
      </c>
      <c r="B30" s="165">
        <v>2</v>
      </c>
      <c r="C30" s="164" t="s">
        <v>127</v>
      </c>
      <c r="D30" s="185"/>
      <c r="E30" s="185"/>
      <c r="F30" s="147"/>
      <c r="G30" s="38">
        <v>53</v>
      </c>
      <c r="H30" s="165" t="s">
        <v>14</v>
      </c>
      <c r="I30" s="92"/>
      <c r="J30" s="61">
        <f t="shared" si="6"/>
        <v>0</v>
      </c>
      <c r="K30" s="98"/>
    </row>
    <row r="31" spans="1:11" s="2" customFormat="1" ht="12.75" customHeight="1" x14ac:dyDescent="0.2">
      <c r="A31" s="108" t="s">
        <v>48</v>
      </c>
      <c r="B31" s="165">
        <v>3</v>
      </c>
      <c r="C31" s="164" t="s">
        <v>63</v>
      </c>
      <c r="D31" s="185"/>
      <c r="E31" s="185"/>
      <c r="F31" s="186"/>
      <c r="G31" s="38">
        <v>1</v>
      </c>
      <c r="H31" s="165" t="s">
        <v>65</v>
      </c>
      <c r="I31" s="92"/>
      <c r="J31" s="61">
        <f t="shared" si="6"/>
        <v>0</v>
      </c>
      <c r="K31" s="98"/>
    </row>
    <row r="32" spans="1:11" s="2" customFormat="1" ht="12.75" customHeight="1" x14ac:dyDescent="0.2">
      <c r="A32" s="108" t="s">
        <v>48</v>
      </c>
      <c r="B32" s="165">
        <v>4</v>
      </c>
      <c r="C32" s="164" t="s">
        <v>112</v>
      </c>
      <c r="D32" s="185"/>
      <c r="E32" s="185"/>
      <c r="F32" s="186"/>
      <c r="G32" s="38">
        <v>3</v>
      </c>
      <c r="H32" s="165" t="s">
        <v>14</v>
      </c>
      <c r="I32" s="92"/>
      <c r="J32" s="61">
        <f t="shared" si="6"/>
        <v>0</v>
      </c>
      <c r="K32" s="98"/>
    </row>
    <row r="33" spans="1:11" s="2" customFormat="1" ht="12.75" customHeight="1" thickBot="1" x14ac:dyDescent="0.25">
      <c r="A33" s="115"/>
      <c r="B33" s="171"/>
      <c r="C33" s="109" t="s">
        <v>50</v>
      </c>
      <c r="D33" s="110" t="s">
        <v>9</v>
      </c>
      <c r="E33" s="111"/>
      <c r="F33" s="112"/>
      <c r="G33" s="66"/>
      <c r="H33" s="67"/>
      <c r="I33" s="68"/>
      <c r="J33" s="69">
        <f>SUM(J29:J32)</f>
        <v>0</v>
      </c>
      <c r="K33" s="98"/>
    </row>
    <row r="34" spans="1:11" s="2" customFormat="1" ht="12.75" customHeight="1" thickTop="1" x14ac:dyDescent="0.2">
      <c r="A34" s="116"/>
      <c r="B34" s="184"/>
      <c r="C34" s="149"/>
      <c r="D34" s="150"/>
      <c r="E34" s="150"/>
      <c r="F34" s="150"/>
      <c r="G34" s="130"/>
      <c r="H34" s="171"/>
      <c r="I34" s="48"/>
      <c r="J34" s="61"/>
      <c r="K34" s="98"/>
    </row>
    <row r="35" spans="1:11" s="2" customFormat="1" ht="12.75" customHeight="1" x14ac:dyDescent="0.2">
      <c r="A35" s="124" t="s">
        <v>11</v>
      </c>
      <c r="B35" s="184"/>
      <c r="C35" s="187" t="s">
        <v>120</v>
      </c>
      <c r="D35" s="188"/>
      <c r="E35" s="150"/>
      <c r="F35" s="150"/>
      <c r="G35" s="131"/>
      <c r="H35" s="171"/>
      <c r="I35" s="48"/>
      <c r="J35" s="26"/>
      <c r="K35" s="98"/>
    </row>
    <row r="36" spans="1:11" s="2" customFormat="1" ht="12.75" customHeight="1" x14ac:dyDescent="0.2">
      <c r="A36" s="108" t="s">
        <v>11</v>
      </c>
      <c r="B36" s="165">
        <v>1</v>
      </c>
      <c r="C36" s="170" t="s">
        <v>121</v>
      </c>
      <c r="D36" s="147"/>
      <c r="E36" s="147"/>
      <c r="F36" s="134"/>
      <c r="G36" s="131">
        <v>2</v>
      </c>
      <c r="H36" s="165" t="s">
        <v>14</v>
      </c>
      <c r="I36" s="92"/>
      <c r="J36" s="61">
        <f t="shared" ref="J36:J37" si="7">G36*(I36)</f>
        <v>0</v>
      </c>
      <c r="K36" s="98"/>
    </row>
    <row r="37" spans="1:11" s="2" customFormat="1" ht="12.75" customHeight="1" x14ac:dyDescent="0.2">
      <c r="A37" s="108" t="s">
        <v>11</v>
      </c>
      <c r="B37" s="165">
        <v>2</v>
      </c>
      <c r="C37" s="170" t="s">
        <v>145</v>
      </c>
      <c r="D37" s="147"/>
      <c r="E37" s="147"/>
      <c r="F37" s="147"/>
      <c r="G37" s="131">
        <v>12</v>
      </c>
      <c r="H37" s="165" t="s">
        <v>146</v>
      </c>
      <c r="I37" s="92"/>
      <c r="J37" s="61">
        <f t="shared" si="7"/>
        <v>0</v>
      </c>
      <c r="K37" s="98"/>
    </row>
    <row r="38" spans="1:11" s="2" customFormat="1" ht="12.75" customHeight="1" thickBot="1" x14ac:dyDescent="0.25">
      <c r="A38" s="25"/>
      <c r="B38" s="171"/>
      <c r="C38" s="109" t="s">
        <v>15</v>
      </c>
      <c r="D38" s="110" t="s">
        <v>9</v>
      </c>
      <c r="E38" s="111"/>
      <c r="F38" s="112"/>
      <c r="G38" s="66"/>
      <c r="H38" s="67"/>
      <c r="I38" s="68"/>
      <c r="J38" s="69">
        <f>SUM(J36:J37)</f>
        <v>0</v>
      </c>
      <c r="K38" s="98"/>
    </row>
    <row r="39" spans="1:11" s="2" customFormat="1" ht="12.75" customHeight="1" thickTop="1" x14ac:dyDescent="0.2">
      <c r="A39" s="116"/>
      <c r="B39" s="184"/>
      <c r="C39" s="149"/>
      <c r="D39" s="150"/>
      <c r="E39" s="150"/>
      <c r="F39" s="150"/>
      <c r="G39" s="130"/>
      <c r="H39" s="171"/>
      <c r="I39" s="48"/>
      <c r="J39" s="61"/>
      <c r="K39" s="98"/>
    </row>
    <row r="40" spans="1:11" s="2" customFormat="1" ht="12.75" customHeight="1" x14ac:dyDescent="0.2">
      <c r="A40" s="124" t="s">
        <v>16</v>
      </c>
      <c r="B40" s="184"/>
      <c r="C40" s="149" t="s">
        <v>107</v>
      </c>
      <c r="D40" s="150"/>
      <c r="E40" s="150"/>
      <c r="F40" s="150"/>
      <c r="G40" s="130"/>
      <c r="H40" s="171"/>
      <c r="I40" s="48"/>
      <c r="J40" s="61"/>
      <c r="K40" s="98"/>
    </row>
    <row r="41" spans="1:11" s="2" customFormat="1" ht="12.75" customHeight="1" x14ac:dyDescent="0.2">
      <c r="A41" s="108" t="s">
        <v>16</v>
      </c>
      <c r="B41" s="165">
        <v>1</v>
      </c>
      <c r="C41" s="172" t="s">
        <v>130</v>
      </c>
      <c r="D41" s="185"/>
      <c r="E41" s="185"/>
      <c r="F41" s="147"/>
      <c r="G41" s="38">
        <v>1</v>
      </c>
      <c r="H41" s="165" t="s">
        <v>65</v>
      </c>
      <c r="I41" s="92"/>
      <c r="J41" s="61">
        <f t="shared" ref="J41" si="8">G41*(I41)</f>
        <v>0</v>
      </c>
      <c r="K41" s="98"/>
    </row>
    <row r="42" spans="1:11" s="2" customFormat="1" ht="12.75" customHeight="1" thickBot="1" x14ac:dyDescent="0.25">
      <c r="A42" s="115"/>
      <c r="B42" s="171"/>
      <c r="C42" s="109" t="s">
        <v>15</v>
      </c>
      <c r="D42" s="110" t="s">
        <v>9</v>
      </c>
      <c r="E42" s="111"/>
      <c r="F42" s="112"/>
      <c r="G42" s="66"/>
      <c r="H42" s="67"/>
      <c r="I42" s="68"/>
      <c r="J42" s="69">
        <f>SUM(J41:J41)</f>
        <v>0</v>
      </c>
      <c r="K42" s="98"/>
    </row>
    <row r="43" spans="1:11" s="2" customFormat="1" ht="12.75" customHeight="1" thickTop="1" x14ac:dyDescent="0.2">
      <c r="A43" s="115"/>
      <c r="B43" s="171"/>
      <c r="C43" s="179"/>
      <c r="D43" s="180"/>
      <c r="E43" s="181"/>
      <c r="F43" s="182"/>
      <c r="G43" s="88"/>
      <c r="H43" s="183"/>
      <c r="I43" s="89"/>
      <c r="J43" s="90"/>
      <c r="K43" s="98"/>
    </row>
    <row r="44" spans="1:11" s="2" customFormat="1" ht="12.75" customHeight="1" x14ac:dyDescent="0.2">
      <c r="A44" s="124" t="s">
        <v>18</v>
      </c>
      <c r="B44" s="169"/>
      <c r="C44" s="149" t="s">
        <v>72</v>
      </c>
      <c r="D44" s="150"/>
      <c r="E44" s="150"/>
      <c r="F44" s="150"/>
      <c r="G44" s="130"/>
      <c r="H44" s="171"/>
      <c r="I44" s="43"/>
      <c r="J44" s="61"/>
      <c r="K44" s="98"/>
    </row>
    <row r="45" spans="1:11" s="2" customFormat="1" ht="12.75" customHeight="1" x14ac:dyDescent="0.2">
      <c r="A45" s="137" t="s">
        <v>18</v>
      </c>
      <c r="B45" s="165">
        <v>1</v>
      </c>
      <c r="C45" s="164" t="s">
        <v>76</v>
      </c>
      <c r="D45" s="147"/>
      <c r="E45" s="147"/>
      <c r="F45" s="147"/>
      <c r="G45" s="38">
        <v>10</v>
      </c>
      <c r="H45" s="165" t="s">
        <v>75</v>
      </c>
      <c r="I45" s="91"/>
      <c r="J45" s="61">
        <f t="shared" ref="J45:J59" si="9">G45*(I45)</f>
        <v>0</v>
      </c>
      <c r="K45" s="98"/>
    </row>
    <row r="46" spans="1:11" s="2" customFormat="1" ht="12.75" customHeight="1" x14ac:dyDescent="0.2">
      <c r="A46" s="137" t="s">
        <v>18</v>
      </c>
      <c r="B46" s="165">
        <v>2</v>
      </c>
      <c r="C46" s="164" t="s">
        <v>73</v>
      </c>
      <c r="D46" s="147"/>
      <c r="E46" s="147"/>
      <c r="F46" s="147"/>
      <c r="G46" s="38">
        <v>10</v>
      </c>
      <c r="H46" s="165" t="s">
        <v>14</v>
      </c>
      <c r="I46" s="91"/>
      <c r="J46" s="61">
        <f t="shared" si="9"/>
        <v>0</v>
      </c>
      <c r="K46" s="98"/>
    </row>
    <row r="47" spans="1:11" s="2" customFormat="1" ht="12.75" customHeight="1" x14ac:dyDescent="0.2">
      <c r="A47" s="137" t="s">
        <v>18</v>
      </c>
      <c r="B47" s="165">
        <v>3</v>
      </c>
      <c r="C47" s="164" t="s">
        <v>91</v>
      </c>
      <c r="D47" s="147"/>
      <c r="E47" s="147"/>
      <c r="F47" s="147"/>
      <c r="G47" s="132">
        <v>57</v>
      </c>
      <c r="H47" s="165" t="s">
        <v>7</v>
      </c>
      <c r="I47" s="91"/>
      <c r="J47" s="61">
        <f t="shared" si="9"/>
        <v>0</v>
      </c>
      <c r="K47" s="98"/>
    </row>
    <row r="48" spans="1:11" s="2" customFormat="1" ht="12.75" customHeight="1" x14ac:dyDescent="0.2">
      <c r="A48" s="137" t="s">
        <v>18</v>
      </c>
      <c r="B48" s="165">
        <v>4</v>
      </c>
      <c r="C48" s="164" t="s">
        <v>103</v>
      </c>
      <c r="D48" s="147"/>
      <c r="E48" s="147"/>
      <c r="F48" s="147"/>
      <c r="G48" s="38">
        <v>2</v>
      </c>
      <c r="H48" s="165" t="s">
        <v>14</v>
      </c>
      <c r="I48" s="91"/>
      <c r="J48" s="61">
        <f t="shared" si="9"/>
        <v>0</v>
      </c>
      <c r="K48" s="98"/>
    </row>
    <row r="49" spans="1:11" s="2" customFormat="1" ht="12.75" customHeight="1" x14ac:dyDescent="0.2">
      <c r="A49" s="137" t="s">
        <v>18</v>
      </c>
      <c r="B49" s="165">
        <v>5</v>
      </c>
      <c r="C49" s="164" t="s">
        <v>104</v>
      </c>
      <c r="D49" s="147"/>
      <c r="E49" s="147"/>
      <c r="F49" s="147"/>
      <c r="G49" s="38">
        <v>13</v>
      </c>
      <c r="H49" s="165" t="s">
        <v>14</v>
      </c>
      <c r="I49" s="91"/>
      <c r="J49" s="61">
        <f t="shared" ref="J49" si="10">G49*(I49)</f>
        <v>0</v>
      </c>
      <c r="K49" s="98"/>
    </row>
    <row r="50" spans="1:11" s="2" customFormat="1" ht="12.75" customHeight="1" x14ac:dyDescent="0.2">
      <c r="A50" s="137" t="s">
        <v>18</v>
      </c>
      <c r="B50" s="165">
        <v>6</v>
      </c>
      <c r="C50" s="164" t="s">
        <v>92</v>
      </c>
      <c r="D50" s="147"/>
      <c r="E50" s="147"/>
      <c r="F50" s="147"/>
      <c r="G50" s="38">
        <v>6</v>
      </c>
      <c r="H50" s="165" t="s">
        <v>14</v>
      </c>
      <c r="I50" s="91"/>
      <c r="J50" s="61">
        <f t="shared" ref="J50:J52" si="11">G50*(I50)</f>
        <v>0</v>
      </c>
      <c r="K50" s="98"/>
    </row>
    <row r="51" spans="1:11" s="2" customFormat="1" ht="12.75" customHeight="1" x14ac:dyDescent="0.2">
      <c r="A51" s="137" t="s">
        <v>18</v>
      </c>
      <c r="B51" s="165">
        <v>7</v>
      </c>
      <c r="C51" s="164" t="s">
        <v>93</v>
      </c>
      <c r="D51" s="147"/>
      <c r="E51" s="147"/>
      <c r="F51" s="147"/>
      <c r="G51" s="38">
        <v>2</v>
      </c>
      <c r="H51" s="165" t="s">
        <v>14</v>
      </c>
      <c r="I51" s="91"/>
      <c r="J51" s="61">
        <f t="shared" si="11"/>
        <v>0</v>
      </c>
      <c r="K51" s="98"/>
    </row>
    <row r="52" spans="1:11" s="2" customFormat="1" ht="12.75" customHeight="1" x14ac:dyDescent="0.2">
      <c r="A52" s="137" t="s">
        <v>18</v>
      </c>
      <c r="B52" s="165">
        <v>8</v>
      </c>
      <c r="C52" s="164" t="s">
        <v>94</v>
      </c>
      <c r="D52" s="147"/>
      <c r="E52" s="147"/>
      <c r="F52" s="147"/>
      <c r="G52" s="38">
        <v>2</v>
      </c>
      <c r="H52" s="165" t="s">
        <v>14</v>
      </c>
      <c r="I52" s="91"/>
      <c r="J52" s="61">
        <f t="shared" si="11"/>
        <v>0</v>
      </c>
      <c r="K52" s="98"/>
    </row>
    <row r="53" spans="1:11" s="2" customFormat="1" ht="12.75" customHeight="1" x14ac:dyDescent="0.2">
      <c r="A53" s="137" t="s">
        <v>18</v>
      </c>
      <c r="B53" s="165">
        <v>9</v>
      </c>
      <c r="C53" s="164" t="s">
        <v>114</v>
      </c>
      <c r="D53" s="147"/>
      <c r="E53" s="147"/>
      <c r="F53" s="147"/>
      <c r="G53" s="38">
        <v>2</v>
      </c>
      <c r="H53" s="165" t="s">
        <v>14</v>
      </c>
      <c r="I53" s="91"/>
      <c r="J53" s="61">
        <f t="shared" ref="J53:J54" si="12">G53*(I53)</f>
        <v>0</v>
      </c>
      <c r="K53" s="98"/>
    </row>
    <row r="54" spans="1:11" s="2" customFormat="1" ht="12.75" customHeight="1" x14ac:dyDescent="0.2">
      <c r="A54" s="137" t="s">
        <v>18</v>
      </c>
      <c r="B54" s="165">
        <v>10</v>
      </c>
      <c r="C54" s="164" t="s">
        <v>105</v>
      </c>
      <c r="D54" s="147"/>
      <c r="E54" s="147"/>
      <c r="F54" s="147"/>
      <c r="G54" s="38">
        <v>4</v>
      </c>
      <c r="H54" s="165" t="s">
        <v>14</v>
      </c>
      <c r="I54" s="91"/>
      <c r="J54" s="61">
        <f t="shared" si="12"/>
        <v>0</v>
      </c>
      <c r="K54" s="98"/>
    </row>
    <row r="55" spans="1:11" s="2" customFormat="1" ht="12.75" customHeight="1" x14ac:dyDescent="0.2">
      <c r="A55" s="137" t="s">
        <v>18</v>
      </c>
      <c r="B55" s="165">
        <v>11</v>
      </c>
      <c r="C55" s="164" t="s">
        <v>95</v>
      </c>
      <c r="D55" s="147"/>
      <c r="E55" s="147"/>
      <c r="F55" s="147"/>
      <c r="G55" s="38">
        <v>4</v>
      </c>
      <c r="H55" s="165" t="s">
        <v>14</v>
      </c>
      <c r="I55" s="91"/>
      <c r="J55" s="61">
        <f t="shared" ref="J55:J57" si="13">G55*(I55)</f>
        <v>0</v>
      </c>
      <c r="K55" s="98"/>
    </row>
    <row r="56" spans="1:11" s="2" customFormat="1" ht="12.75" customHeight="1" x14ac:dyDescent="0.2">
      <c r="A56" s="137" t="s">
        <v>18</v>
      </c>
      <c r="B56" s="165">
        <v>12</v>
      </c>
      <c r="C56" s="164" t="s">
        <v>102</v>
      </c>
      <c r="D56" s="147"/>
      <c r="E56" s="147"/>
      <c r="F56" s="147"/>
      <c r="G56" s="38">
        <v>10</v>
      </c>
      <c r="H56" s="165" t="s">
        <v>14</v>
      </c>
      <c r="I56" s="91"/>
      <c r="J56" s="61">
        <f t="shared" si="13"/>
        <v>0</v>
      </c>
      <c r="K56" s="98"/>
    </row>
    <row r="57" spans="1:11" s="2" customFormat="1" ht="12.75" customHeight="1" x14ac:dyDescent="0.2">
      <c r="A57" s="137" t="s">
        <v>18</v>
      </c>
      <c r="B57" s="165">
        <v>13</v>
      </c>
      <c r="C57" s="164" t="s">
        <v>97</v>
      </c>
      <c r="D57" s="147"/>
      <c r="E57" s="147"/>
      <c r="F57" s="147"/>
      <c r="G57" s="38">
        <v>3</v>
      </c>
      <c r="H57" s="165" t="s">
        <v>14</v>
      </c>
      <c r="I57" s="91"/>
      <c r="J57" s="61">
        <f t="shared" si="13"/>
        <v>0</v>
      </c>
      <c r="K57" s="98"/>
    </row>
    <row r="58" spans="1:11" s="2" customFormat="1" ht="12.75" customHeight="1" x14ac:dyDescent="0.2">
      <c r="A58" s="137" t="s">
        <v>18</v>
      </c>
      <c r="B58" s="165">
        <v>14</v>
      </c>
      <c r="C58" s="164" t="s">
        <v>96</v>
      </c>
      <c r="D58" s="147"/>
      <c r="E58" s="147"/>
      <c r="F58" s="147"/>
      <c r="G58" s="38">
        <v>7</v>
      </c>
      <c r="H58" s="165" t="s">
        <v>14</v>
      </c>
      <c r="I58" s="91"/>
      <c r="J58" s="61">
        <f t="shared" si="9"/>
        <v>0</v>
      </c>
      <c r="K58" s="98"/>
    </row>
    <row r="59" spans="1:11" s="2" customFormat="1" ht="12.75" customHeight="1" x14ac:dyDescent="0.2">
      <c r="A59" s="137" t="s">
        <v>18</v>
      </c>
      <c r="B59" s="165">
        <v>15</v>
      </c>
      <c r="C59" s="189" t="s">
        <v>77</v>
      </c>
      <c r="D59" s="186"/>
      <c r="E59" s="186"/>
      <c r="F59" s="186"/>
      <c r="G59" s="131">
        <v>1</v>
      </c>
      <c r="H59" s="165" t="s">
        <v>65</v>
      </c>
      <c r="I59" s="93"/>
      <c r="J59" s="61">
        <f t="shared" si="9"/>
        <v>0</v>
      </c>
      <c r="K59" s="98"/>
    </row>
    <row r="60" spans="1:11" s="2" customFormat="1" ht="12.75" customHeight="1" x14ac:dyDescent="0.2">
      <c r="A60" s="137" t="s">
        <v>18</v>
      </c>
      <c r="B60" s="165">
        <v>16</v>
      </c>
      <c r="C60" s="189" t="s">
        <v>78</v>
      </c>
      <c r="D60" s="186"/>
      <c r="E60" s="186"/>
      <c r="F60" s="186"/>
      <c r="G60" s="131">
        <v>5</v>
      </c>
      <c r="H60" s="178" t="s">
        <v>14</v>
      </c>
      <c r="I60" s="93"/>
      <c r="J60" s="61">
        <f>G60*(I60)</f>
        <v>0</v>
      </c>
      <c r="K60" s="98"/>
    </row>
    <row r="61" spans="1:11" s="2" customFormat="1" ht="12.75" customHeight="1" x14ac:dyDescent="0.2">
      <c r="A61" s="137" t="s">
        <v>18</v>
      </c>
      <c r="B61" s="165">
        <v>17</v>
      </c>
      <c r="C61" s="189" t="s">
        <v>133</v>
      </c>
      <c r="D61" s="186"/>
      <c r="E61" s="186"/>
      <c r="F61" s="186"/>
      <c r="G61" s="131">
        <v>1</v>
      </c>
      <c r="H61" s="178" t="s">
        <v>14</v>
      </c>
      <c r="I61" s="93"/>
      <c r="J61" s="61">
        <f>G61*(I61)</f>
        <v>0</v>
      </c>
      <c r="K61" s="98"/>
    </row>
    <row r="62" spans="1:11" s="2" customFormat="1" ht="12.75" customHeight="1" x14ac:dyDescent="0.2">
      <c r="A62" s="137" t="s">
        <v>18</v>
      </c>
      <c r="B62" s="165">
        <v>18</v>
      </c>
      <c r="C62" s="175" t="s">
        <v>74</v>
      </c>
      <c r="D62" s="186"/>
      <c r="E62" s="186"/>
      <c r="F62" s="186"/>
      <c r="G62" s="131">
        <v>52</v>
      </c>
      <c r="H62" s="165" t="s">
        <v>14</v>
      </c>
      <c r="I62" s="93"/>
      <c r="J62" s="61">
        <f t="shared" ref="J62" si="14">G62*(I62)</f>
        <v>0</v>
      </c>
      <c r="K62" s="98"/>
    </row>
    <row r="63" spans="1:11" s="2" customFormat="1" ht="12.75" customHeight="1" thickBot="1" x14ac:dyDescent="0.25">
      <c r="A63" s="25"/>
      <c r="B63" s="171"/>
      <c r="C63" s="109" t="s">
        <v>31</v>
      </c>
      <c r="D63" s="110" t="s">
        <v>9</v>
      </c>
      <c r="E63" s="111"/>
      <c r="F63" s="112"/>
      <c r="G63" s="66"/>
      <c r="H63" s="67"/>
      <c r="I63" s="68"/>
      <c r="J63" s="69">
        <f>SUM(J45:J62)</f>
        <v>0</v>
      </c>
      <c r="K63" s="98"/>
    </row>
    <row r="64" spans="1:11" s="2" customFormat="1" ht="12.75" customHeight="1" thickTop="1" x14ac:dyDescent="0.2">
      <c r="A64" s="25"/>
      <c r="B64" s="171"/>
      <c r="C64" s="179"/>
      <c r="D64" s="180"/>
      <c r="E64" s="181"/>
      <c r="F64" s="182"/>
      <c r="G64" s="88"/>
      <c r="H64" s="183"/>
      <c r="I64" s="89"/>
      <c r="J64" s="90"/>
      <c r="K64" s="98"/>
    </row>
    <row r="65" spans="1:11" s="2" customFormat="1" ht="12.75" customHeight="1" x14ac:dyDescent="0.2">
      <c r="A65" s="124" t="s">
        <v>20</v>
      </c>
      <c r="B65" s="169"/>
      <c r="C65" s="149" t="s">
        <v>36</v>
      </c>
      <c r="D65" s="150"/>
      <c r="E65" s="150"/>
      <c r="F65" s="150"/>
      <c r="G65" s="130"/>
      <c r="H65" s="171"/>
      <c r="I65" s="43"/>
      <c r="J65" s="61"/>
      <c r="K65" s="98"/>
    </row>
    <row r="66" spans="1:11" s="2" customFormat="1" ht="12.75" customHeight="1" x14ac:dyDescent="0.2">
      <c r="A66" s="108" t="s">
        <v>20</v>
      </c>
      <c r="B66" s="165">
        <v>1</v>
      </c>
      <c r="C66" s="164" t="s">
        <v>122</v>
      </c>
      <c r="D66" s="147"/>
      <c r="E66" s="147"/>
      <c r="F66" s="147"/>
      <c r="G66" s="38">
        <v>220</v>
      </c>
      <c r="H66" s="165" t="s">
        <v>10</v>
      </c>
      <c r="I66" s="91"/>
      <c r="J66" s="61">
        <f t="shared" ref="J66:J80" si="15">G66*(I66)</f>
        <v>0</v>
      </c>
      <c r="K66" s="98"/>
    </row>
    <row r="67" spans="1:11" s="2" customFormat="1" ht="12.75" customHeight="1" x14ac:dyDescent="0.2">
      <c r="A67" s="108" t="s">
        <v>20</v>
      </c>
      <c r="B67" s="165">
        <v>2</v>
      </c>
      <c r="C67" s="164" t="s">
        <v>54</v>
      </c>
      <c r="D67" s="147"/>
      <c r="E67" s="147"/>
      <c r="F67" s="147"/>
      <c r="G67" s="38">
        <v>23</v>
      </c>
      <c r="H67" s="165" t="s">
        <v>10</v>
      </c>
      <c r="I67" s="91"/>
      <c r="J67" s="61">
        <f t="shared" si="15"/>
        <v>0</v>
      </c>
      <c r="K67" s="98"/>
    </row>
    <row r="68" spans="1:11" s="2" customFormat="1" ht="12.75" customHeight="1" x14ac:dyDescent="0.2">
      <c r="A68" s="108" t="s">
        <v>20</v>
      </c>
      <c r="B68" s="165">
        <v>3</v>
      </c>
      <c r="C68" s="164" t="s">
        <v>55</v>
      </c>
      <c r="D68" s="147"/>
      <c r="E68" s="147"/>
      <c r="F68" s="147"/>
      <c r="G68" s="38">
        <v>10</v>
      </c>
      <c r="H68" s="165" t="s">
        <v>10</v>
      </c>
      <c r="I68" s="91"/>
      <c r="J68" s="61">
        <f t="shared" si="15"/>
        <v>0</v>
      </c>
      <c r="K68" s="98"/>
    </row>
    <row r="69" spans="1:11" s="2" customFormat="1" ht="12.75" customHeight="1" x14ac:dyDescent="0.2">
      <c r="A69" s="108" t="s">
        <v>20</v>
      </c>
      <c r="B69" s="165">
        <v>4</v>
      </c>
      <c r="C69" s="164" t="s">
        <v>84</v>
      </c>
      <c r="D69" s="147"/>
      <c r="E69" s="147"/>
      <c r="F69" s="147"/>
      <c r="G69" s="38">
        <v>16</v>
      </c>
      <c r="H69" s="165" t="s">
        <v>10</v>
      </c>
      <c r="I69" s="91"/>
      <c r="J69" s="61">
        <f t="shared" si="15"/>
        <v>0</v>
      </c>
    </row>
    <row r="70" spans="1:11" s="2" customFormat="1" ht="12.75" customHeight="1" x14ac:dyDescent="0.2">
      <c r="A70" s="108" t="s">
        <v>20</v>
      </c>
      <c r="B70" s="165">
        <v>5</v>
      </c>
      <c r="C70" s="164" t="s">
        <v>106</v>
      </c>
      <c r="D70" s="147"/>
      <c r="E70" s="147"/>
      <c r="F70" s="147"/>
      <c r="G70" s="38">
        <v>30</v>
      </c>
      <c r="H70" s="165" t="s">
        <v>10</v>
      </c>
      <c r="I70" s="91"/>
      <c r="J70" s="61">
        <f t="shared" ref="J70" si="16">G70*(I70)</f>
        <v>0</v>
      </c>
    </row>
    <row r="71" spans="1:11" s="2" customFormat="1" ht="12.75" customHeight="1" x14ac:dyDescent="0.2">
      <c r="A71" s="108" t="s">
        <v>20</v>
      </c>
      <c r="B71" s="165">
        <v>6</v>
      </c>
      <c r="C71" s="164" t="s">
        <v>87</v>
      </c>
      <c r="D71" s="147"/>
      <c r="E71" s="147"/>
      <c r="F71" s="147"/>
      <c r="G71" s="38">
        <v>10</v>
      </c>
      <c r="H71" s="165" t="s">
        <v>10</v>
      </c>
      <c r="I71" s="91"/>
      <c r="J71" s="61">
        <f t="shared" si="15"/>
        <v>0</v>
      </c>
      <c r="K71" s="98"/>
    </row>
    <row r="72" spans="1:11" s="2" customFormat="1" ht="12.75" customHeight="1" x14ac:dyDescent="0.2">
      <c r="A72" s="108" t="s">
        <v>20</v>
      </c>
      <c r="B72" s="165">
        <v>7</v>
      </c>
      <c r="C72" s="189" t="s">
        <v>56</v>
      </c>
      <c r="D72" s="186"/>
      <c r="E72" s="186"/>
      <c r="F72" s="186"/>
      <c r="G72" s="131">
        <v>4</v>
      </c>
      <c r="H72" s="165" t="s">
        <v>10</v>
      </c>
      <c r="I72" s="93"/>
      <c r="J72" s="61">
        <f t="shared" si="15"/>
        <v>0</v>
      </c>
      <c r="K72" s="98"/>
    </row>
    <row r="73" spans="1:11" s="2" customFormat="1" ht="12.75" customHeight="1" x14ac:dyDescent="0.2">
      <c r="A73" s="108" t="s">
        <v>20</v>
      </c>
      <c r="B73" s="165">
        <v>8</v>
      </c>
      <c r="C73" s="164" t="s">
        <v>57</v>
      </c>
      <c r="D73" s="147"/>
      <c r="E73" s="147"/>
      <c r="F73" s="147"/>
      <c r="G73" s="131">
        <v>19</v>
      </c>
      <c r="H73" s="178" t="s">
        <v>14</v>
      </c>
      <c r="I73" s="93"/>
      <c r="J73" s="61">
        <f>G73*(I73)</f>
        <v>0</v>
      </c>
      <c r="K73" s="98"/>
    </row>
    <row r="74" spans="1:11" s="2" customFormat="1" ht="12.75" customHeight="1" x14ac:dyDescent="0.2">
      <c r="A74" s="108" t="s">
        <v>20</v>
      </c>
      <c r="B74" s="165">
        <v>9</v>
      </c>
      <c r="C74" s="164" t="s">
        <v>88</v>
      </c>
      <c r="D74" s="147"/>
      <c r="E74" s="147"/>
      <c r="F74" s="147"/>
      <c r="G74" s="131">
        <v>23</v>
      </c>
      <c r="H74" s="178" t="s">
        <v>14</v>
      </c>
      <c r="I74" s="93"/>
      <c r="J74" s="61">
        <f>G74*(I74)</f>
        <v>0</v>
      </c>
      <c r="K74" s="98"/>
    </row>
    <row r="75" spans="1:11" s="2" customFormat="1" ht="12.75" customHeight="1" x14ac:dyDescent="0.2">
      <c r="A75" s="108" t="s">
        <v>20</v>
      </c>
      <c r="B75" s="165">
        <v>10</v>
      </c>
      <c r="C75" s="164" t="s">
        <v>132</v>
      </c>
      <c r="D75" s="147"/>
      <c r="E75" s="147"/>
      <c r="F75" s="147"/>
      <c r="G75" s="131">
        <v>2</v>
      </c>
      <c r="H75" s="178" t="s">
        <v>14</v>
      </c>
      <c r="I75" s="93"/>
      <c r="J75" s="61">
        <f>G75*(I75)</f>
        <v>0</v>
      </c>
      <c r="K75" s="98"/>
    </row>
    <row r="76" spans="1:11" s="2" customFormat="1" ht="12.75" customHeight="1" x14ac:dyDescent="0.2">
      <c r="A76" s="108" t="s">
        <v>20</v>
      </c>
      <c r="B76" s="165">
        <v>11</v>
      </c>
      <c r="C76" s="164" t="s">
        <v>39</v>
      </c>
      <c r="D76" s="147"/>
      <c r="E76" s="147"/>
      <c r="F76" s="147"/>
      <c r="G76" s="38">
        <v>30</v>
      </c>
      <c r="H76" s="165" t="s">
        <v>10</v>
      </c>
      <c r="I76" s="91"/>
      <c r="J76" s="61">
        <f t="shared" si="15"/>
        <v>0</v>
      </c>
      <c r="K76" s="98"/>
    </row>
    <row r="77" spans="1:11" s="2" customFormat="1" ht="12.75" customHeight="1" x14ac:dyDescent="0.2">
      <c r="A77" s="108" t="s">
        <v>20</v>
      </c>
      <c r="B77" s="165">
        <v>12</v>
      </c>
      <c r="C77" s="189" t="s">
        <v>125</v>
      </c>
      <c r="D77" s="186"/>
      <c r="E77" s="186"/>
      <c r="F77" s="186"/>
      <c r="G77" s="131">
        <v>3</v>
      </c>
      <c r="H77" s="165" t="s">
        <v>14</v>
      </c>
      <c r="I77" s="93"/>
      <c r="J77" s="61">
        <f t="shared" si="15"/>
        <v>0</v>
      </c>
      <c r="K77" s="98"/>
    </row>
    <row r="78" spans="1:11" s="2" customFormat="1" ht="12.75" customHeight="1" x14ac:dyDescent="0.2">
      <c r="A78" s="108" t="s">
        <v>20</v>
      </c>
      <c r="B78" s="165">
        <v>13</v>
      </c>
      <c r="C78" s="175" t="s">
        <v>123</v>
      </c>
      <c r="D78" s="186"/>
      <c r="E78" s="186"/>
      <c r="F78" s="186"/>
      <c r="G78" s="131">
        <v>43</v>
      </c>
      <c r="H78" s="165" t="s">
        <v>10</v>
      </c>
      <c r="I78" s="93"/>
      <c r="J78" s="61">
        <f t="shared" si="15"/>
        <v>0</v>
      </c>
      <c r="K78" s="98"/>
    </row>
    <row r="79" spans="1:11" s="2" customFormat="1" ht="12.75" customHeight="1" x14ac:dyDescent="0.2">
      <c r="A79" s="108" t="s">
        <v>20</v>
      </c>
      <c r="B79" s="165">
        <v>14</v>
      </c>
      <c r="C79" s="175" t="s">
        <v>124</v>
      </c>
      <c r="D79" s="186"/>
      <c r="E79" s="186"/>
      <c r="F79" s="186"/>
      <c r="G79" s="131">
        <v>43</v>
      </c>
      <c r="H79" s="165" t="s">
        <v>10</v>
      </c>
      <c r="I79" s="93"/>
      <c r="J79" s="61">
        <f t="shared" si="15"/>
        <v>0</v>
      </c>
      <c r="K79" s="98"/>
    </row>
    <row r="80" spans="1:11" s="2" customFormat="1" ht="12.75" customHeight="1" x14ac:dyDescent="0.2">
      <c r="A80" s="108" t="s">
        <v>20</v>
      </c>
      <c r="B80" s="165">
        <v>15</v>
      </c>
      <c r="C80" s="175" t="s">
        <v>59</v>
      </c>
      <c r="D80" s="147"/>
      <c r="E80" s="147"/>
      <c r="F80" s="147"/>
      <c r="G80" s="38">
        <v>3</v>
      </c>
      <c r="H80" s="165" t="s">
        <v>10</v>
      </c>
      <c r="I80" s="91"/>
      <c r="J80" s="61">
        <f t="shared" si="15"/>
        <v>0</v>
      </c>
      <c r="K80" s="98"/>
    </row>
    <row r="81" spans="1:11" s="2" customFormat="1" ht="12.75" customHeight="1" thickBot="1" x14ac:dyDescent="0.25">
      <c r="A81" s="25"/>
      <c r="B81" s="171"/>
      <c r="C81" s="109" t="s">
        <v>19</v>
      </c>
      <c r="D81" s="110" t="s">
        <v>9</v>
      </c>
      <c r="E81" s="111"/>
      <c r="F81" s="112"/>
      <c r="G81" s="66"/>
      <c r="H81" s="67"/>
      <c r="I81" s="68"/>
      <c r="J81" s="69">
        <f>SUM(J66:J80)</f>
        <v>0</v>
      </c>
      <c r="K81" s="98"/>
    </row>
    <row r="82" spans="1:11" s="2" customFormat="1" ht="12.75" customHeight="1" thickTop="1" x14ac:dyDescent="0.2">
      <c r="A82" s="25"/>
      <c r="B82" s="171"/>
      <c r="C82" s="179"/>
      <c r="D82" s="180"/>
      <c r="E82" s="181"/>
      <c r="F82" s="182"/>
      <c r="G82" s="88"/>
      <c r="H82" s="183"/>
      <c r="I82" s="89"/>
      <c r="J82" s="90"/>
      <c r="K82" s="98"/>
    </row>
    <row r="83" spans="1:11" s="2" customFormat="1" ht="12.75" customHeight="1" x14ac:dyDescent="0.2">
      <c r="A83" s="124" t="s">
        <v>23</v>
      </c>
      <c r="B83" s="184"/>
      <c r="C83" s="187" t="s">
        <v>82</v>
      </c>
      <c r="D83" s="150"/>
      <c r="E83" s="150"/>
      <c r="F83" s="150"/>
      <c r="G83" s="130"/>
      <c r="H83" s="171"/>
      <c r="I83" s="48"/>
      <c r="J83" s="61"/>
      <c r="K83" s="98"/>
    </row>
    <row r="84" spans="1:11" s="2" customFormat="1" ht="12.75" customHeight="1" x14ac:dyDescent="0.2">
      <c r="A84" s="125" t="s">
        <v>23</v>
      </c>
      <c r="B84" s="178">
        <v>1</v>
      </c>
      <c r="C84" s="189" t="s">
        <v>12</v>
      </c>
      <c r="D84" s="186"/>
      <c r="E84" s="186"/>
      <c r="F84" s="186"/>
      <c r="G84" s="131">
        <v>112</v>
      </c>
      <c r="H84" s="178" t="s">
        <v>14</v>
      </c>
      <c r="I84" s="93"/>
      <c r="J84" s="61">
        <f t="shared" ref="J84:J88" si="17">G84*(I84)</f>
        <v>0</v>
      </c>
      <c r="K84" s="98"/>
    </row>
    <row r="85" spans="1:11" ht="12.75" customHeight="1" x14ac:dyDescent="0.2">
      <c r="A85" s="125" t="s">
        <v>23</v>
      </c>
      <c r="B85" s="178">
        <v>2</v>
      </c>
      <c r="C85" s="175" t="s">
        <v>13</v>
      </c>
      <c r="D85" s="186"/>
      <c r="E85" s="186"/>
      <c r="F85" s="186"/>
      <c r="G85" s="131">
        <v>112</v>
      </c>
      <c r="H85" s="178" t="s">
        <v>14</v>
      </c>
      <c r="I85" s="93"/>
      <c r="J85" s="61">
        <f t="shared" si="17"/>
        <v>0</v>
      </c>
      <c r="K85" s="96"/>
    </row>
    <row r="86" spans="1:11" s="5" customFormat="1" ht="12.75" customHeight="1" x14ac:dyDescent="0.2">
      <c r="A86" s="125" t="s">
        <v>23</v>
      </c>
      <c r="B86" s="178">
        <v>3</v>
      </c>
      <c r="C86" s="189" t="s">
        <v>119</v>
      </c>
      <c r="D86" s="186"/>
      <c r="E86" s="186"/>
      <c r="F86" s="186"/>
      <c r="G86" s="131">
        <v>112</v>
      </c>
      <c r="H86" s="178" t="s">
        <v>14</v>
      </c>
      <c r="I86" s="106"/>
      <c r="J86" s="61">
        <f t="shared" si="17"/>
        <v>0</v>
      </c>
      <c r="K86" s="97"/>
    </row>
    <row r="87" spans="1:11" s="5" customFormat="1" ht="12.75" customHeight="1" x14ac:dyDescent="0.2">
      <c r="A87" s="125" t="s">
        <v>23</v>
      </c>
      <c r="B87" s="178">
        <v>4</v>
      </c>
      <c r="C87" s="164" t="s">
        <v>137</v>
      </c>
      <c r="D87" s="186"/>
      <c r="E87" s="186"/>
      <c r="F87" s="186"/>
      <c r="G87" s="131">
        <v>1</v>
      </c>
      <c r="H87" s="178" t="s">
        <v>65</v>
      </c>
      <c r="I87" s="106"/>
      <c r="J87" s="61">
        <f t="shared" si="17"/>
        <v>0</v>
      </c>
      <c r="K87" s="97"/>
    </row>
    <row r="88" spans="1:11" s="2" customFormat="1" ht="12.75" customHeight="1" x14ac:dyDescent="0.2">
      <c r="A88" s="125" t="s">
        <v>23</v>
      </c>
      <c r="B88" s="178">
        <v>5</v>
      </c>
      <c r="C88" s="189" t="s">
        <v>83</v>
      </c>
      <c r="D88" s="186"/>
      <c r="E88" s="186"/>
      <c r="F88" s="186"/>
      <c r="G88" s="131">
        <v>24</v>
      </c>
      <c r="H88" s="178" t="s">
        <v>116</v>
      </c>
      <c r="I88" s="106"/>
      <c r="J88" s="61">
        <f t="shared" si="17"/>
        <v>0</v>
      </c>
    </row>
    <row r="89" spans="1:11" s="2" customFormat="1" ht="12.75" customHeight="1" thickBot="1" x14ac:dyDescent="0.25">
      <c r="A89" s="115"/>
      <c r="B89" s="171"/>
      <c r="C89" s="109" t="s">
        <v>22</v>
      </c>
      <c r="D89" s="110" t="s">
        <v>9</v>
      </c>
      <c r="E89" s="111"/>
      <c r="F89" s="112"/>
      <c r="G89" s="66"/>
      <c r="H89" s="67"/>
      <c r="I89" s="68"/>
      <c r="J89" s="69">
        <f>SUM(J84:J88)</f>
        <v>0</v>
      </c>
      <c r="K89" s="98"/>
    </row>
    <row r="90" spans="1:11" s="2" customFormat="1" ht="12.75" customHeight="1" thickTop="1" x14ac:dyDescent="0.2">
      <c r="A90" s="115"/>
      <c r="B90" s="171"/>
      <c r="C90" s="179"/>
      <c r="D90" s="180"/>
      <c r="E90" s="181"/>
      <c r="F90" s="182"/>
      <c r="G90" s="88"/>
      <c r="H90" s="183"/>
      <c r="I90" s="89"/>
      <c r="J90" s="90"/>
      <c r="K90" s="98"/>
    </row>
    <row r="91" spans="1:11" s="2" customFormat="1" ht="12.75" customHeight="1" x14ac:dyDescent="0.2">
      <c r="A91" s="124" t="s">
        <v>25</v>
      </c>
      <c r="B91" s="184"/>
      <c r="C91" s="187" t="s">
        <v>98</v>
      </c>
      <c r="D91" s="150"/>
      <c r="E91" s="150"/>
      <c r="F91" s="150"/>
      <c r="G91" s="130"/>
      <c r="H91" s="171"/>
      <c r="I91" s="48"/>
      <c r="J91" s="61"/>
      <c r="K91" s="98"/>
    </row>
    <row r="92" spans="1:11" s="2" customFormat="1" ht="12.75" customHeight="1" x14ac:dyDescent="0.2">
      <c r="A92" s="125" t="str">
        <f>A91</f>
        <v>8.</v>
      </c>
      <c r="B92" s="178">
        <v>1</v>
      </c>
      <c r="C92" s="189" t="s">
        <v>71</v>
      </c>
      <c r="D92" s="186"/>
      <c r="E92" s="186"/>
      <c r="F92" s="186"/>
      <c r="G92" s="131">
        <v>1100</v>
      </c>
      <c r="H92" s="178" t="s">
        <v>7</v>
      </c>
      <c r="I92" s="93"/>
      <c r="J92" s="61">
        <f t="shared" ref="J92:J95" si="18">G92*(I92)</f>
        <v>0</v>
      </c>
      <c r="K92" s="98"/>
    </row>
    <row r="93" spans="1:11" s="2" customFormat="1" ht="12.75" customHeight="1" x14ac:dyDescent="0.2">
      <c r="A93" s="125" t="str">
        <f t="shared" ref="A93:A95" si="19">A92</f>
        <v>8.</v>
      </c>
      <c r="B93" s="178">
        <v>2</v>
      </c>
      <c r="C93" s="189" t="s">
        <v>128</v>
      </c>
      <c r="D93" s="186"/>
      <c r="E93" s="186"/>
      <c r="F93" s="186"/>
      <c r="G93" s="131">
        <v>260</v>
      </c>
      <c r="H93" s="178" t="s">
        <v>7</v>
      </c>
      <c r="I93" s="93"/>
      <c r="J93" s="61">
        <f t="shared" si="18"/>
        <v>0</v>
      </c>
      <c r="K93" s="98"/>
    </row>
    <row r="94" spans="1:11" s="2" customFormat="1" ht="12.75" customHeight="1" x14ac:dyDescent="0.2">
      <c r="A94" s="125" t="str">
        <f t="shared" si="19"/>
        <v>8.</v>
      </c>
      <c r="B94" s="178">
        <v>3</v>
      </c>
      <c r="C94" s="189" t="s">
        <v>113</v>
      </c>
      <c r="D94" s="186"/>
      <c r="E94" s="186"/>
      <c r="F94" s="186"/>
      <c r="G94" s="131">
        <v>1</v>
      </c>
      <c r="H94" s="178" t="s">
        <v>65</v>
      </c>
      <c r="I94" s="93"/>
      <c r="J94" s="61">
        <f t="shared" si="18"/>
        <v>0</v>
      </c>
      <c r="K94" s="98"/>
    </row>
    <row r="95" spans="1:11" ht="12.75" customHeight="1" x14ac:dyDescent="0.2">
      <c r="A95" s="125" t="str">
        <f t="shared" si="19"/>
        <v>8.</v>
      </c>
      <c r="B95" s="178">
        <v>4</v>
      </c>
      <c r="C95" s="189" t="s">
        <v>129</v>
      </c>
      <c r="D95" s="186"/>
      <c r="E95" s="186"/>
      <c r="F95" s="186"/>
      <c r="G95" s="131">
        <v>1</v>
      </c>
      <c r="H95" s="178" t="s">
        <v>65</v>
      </c>
      <c r="I95" s="93"/>
      <c r="J95" s="61">
        <f t="shared" si="18"/>
        <v>0</v>
      </c>
      <c r="K95" s="96"/>
    </row>
    <row r="96" spans="1:11" s="2" customFormat="1" ht="12.75" customHeight="1" thickBot="1" x14ac:dyDescent="0.25">
      <c r="A96" s="115"/>
      <c r="B96" s="171"/>
      <c r="C96" s="109" t="s">
        <v>24</v>
      </c>
      <c r="D96" s="110" t="s">
        <v>9</v>
      </c>
      <c r="E96" s="111"/>
      <c r="F96" s="112"/>
      <c r="G96" s="66"/>
      <c r="H96" s="67"/>
      <c r="I96" s="68"/>
      <c r="J96" s="69">
        <f>SUM(J92:J95)</f>
        <v>0</v>
      </c>
      <c r="K96" s="98"/>
    </row>
    <row r="97" spans="1:15" s="2" customFormat="1" ht="12.75" customHeight="1" thickTop="1" x14ac:dyDescent="0.2">
      <c r="A97" s="115"/>
      <c r="B97" s="171"/>
      <c r="C97" s="179"/>
      <c r="D97" s="180"/>
      <c r="E97" s="181"/>
      <c r="F97" s="182"/>
      <c r="G97" s="88"/>
      <c r="H97" s="183"/>
      <c r="I97" s="89"/>
      <c r="J97" s="90"/>
      <c r="K97" s="98"/>
    </row>
    <row r="98" spans="1:15" s="2" customFormat="1" ht="12.75" customHeight="1" x14ac:dyDescent="0.2">
      <c r="A98" s="124" t="s">
        <v>70</v>
      </c>
      <c r="B98" s="169"/>
      <c r="C98" s="187" t="s">
        <v>58</v>
      </c>
      <c r="D98" s="150"/>
      <c r="E98" s="181"/>
      <c r="F98" s="182"/>
      <c r="G98" s="88"/>
      <c r="H98" s="183"/>
      <c r="I98" s="89"/>
      <c r="J98" s="90"/>
      <c r="K98" s="98"/>
    </row>
    <row r="99" spans="1:15" s="2" customFormat="1" ht="12.75" customHeight="1" x14ac:dyDescent="0.2">
      <c r="A99" s="125" t="str">
        <f>A98</f>
        <v>9.</v>
      </c>
      <c r="B99" s="165">
        <v>1</v>
      </c>
      <c r="C99" s="172" t="s">
        <v>140</v>
      </c>
      <c r="D99" s="147"/>
      <c r="E99" s="181"/>
      <c r="F99" s="182"/>
      <c r="G99" s="133">
        <v>122</v>
      </c>
      <c r="H99" s="161" t="s">
        <v>14</v>
      </c>
      <c r="I99" s="93"/>
      <c r="J99" s="61">
        <f t="shared" ref="J99:J100" si="20">G99*(I99)</f>
        <v>0</v>
      </c>
    </row>
    <row r="100" spans="1:15" s="2" customFormat="1" ht="12.75" customHeight="1" x14ac:dyDescent="0.2">
      <c r="A100" s="125" t="str">
        <f t="shared" ref="A100:A106" si="21">A99</f>
        <v>9.</v>
      </c>
      <c r="B100" s="165">
        <v>2</v>
      </c>
      <c r="C100" s="172" t="s">
        <v>141</v>
      </c>
      <c r="D100" s="147"/>
      <c r="E100" s="181"/>
      <c r="F100" s="182"/>
      <c r="G100" s="133">
        <v>15</v>
      </c>
      <c r="H100" s="161" t="s">
        <v>14</v>
      </c>
      <c r="I100" s="93"/>
      <c r="J100" s="61">
        <f t="shared" si="20"/>
        <v>0</v>
      </c>
    </row>
    <row r="101" spans="1:15" s="2" customFormat="1" ht="12.75" customHeight="1" x14ac:dyDescent="0.2">
      <c r="A101" s="125" t="str">
        <f t="shared" si="21"/>
        <v>9.</v>
      </c>
      <c r="B101" s="165">
        <v>3</v>
      </c>
      <c r="C101" s="172" t="s">
        <v>138</v>
      </c>
      <c r="D101" s="147"/>
      <c r="E101" s="181"/>
      <c r="F101" s="182"/>
      <c r="G101" s="88">
        <v>36</v>
      </c>
      <c r="H101" s="161" t="s">
        <v>64</v>
      </c>
      <c r="I101" s="93"/>
      <c r="J101" s="61">
        <f t="shared" ref="J101:J103" si="22">G101*(I101)</f>
        <v>0</v>
      </c>
      <c r="K101" s="98"/>
    </row>
    <row r="102" spans="1:15" s="2" customFormat="1" ht="12.75" customHeight="1" x14ac:dyDescent="0.2">
      <c r="A102" s="125" t="str">
        <f t="shared" si="21"/>
        <v>9.</v>
      </c>
      <c r="B102" s="165">
        <v>4</v>
      </c>
      <c r="C102" s="172" t="s">
        <v>139</v>
      </c>
      <c r="D102" s="147"/>
      <c r="E102" s="181"/>
      <c r="F102" s="182"/>
      <c r="G102" s="88">
        <v>18</v>
      </c>
      <c r="H102" s="161" t="s">
        <v>64</v>
      </c>
      <c r="I102" s="93"/>
      <c r="J102" s="61">
        <f t="shared" ref="J102" si="23">G102*(I102)</f>
        <v>0</v>
      </c>
      <c r="K102" s="98"/>
    </row>
    <row r="103" spans="1:15" s="5" customFormat="1" ht="12.75" customHeight="1" x14ac:dyDescent="0.2">
      <c r="A103" s="125" t="str">
        <f t="shared" si="21"/>
        <v>9.</v>
      </c>
      <c r="B103" s="165">
        <v>5</v>
      </c>
      <c r="C103" s="172" t="s">
        <v>80</v>
      </c>
      <c r="D103" s="173"/>
      <c r="E103" s="173"/>
      <c r="F103" s="174"/>
      <c r="G103" s="38">
        <v>19</v>
      </c>
      <c r="H103" s="165" t="s">
        <v>14</v>
      </c>
      <c r="I103" s="91"/>
      <c r="J103" s="61">
        <f t="shared" si="22"/>
        <v>0</v>
      </c>
      <c r="K103" s="97"/>
    </row>
    <row r="104" spans="1:15" s="5" customFormat="1" ht="12.75" customHeight="1" x14ac:dyDescent="0.2">
      <c r="A104" s="125" t="str">
        <f t="shared" si="21"/>
        <v>9.</v>
      </c>
      <c r="B104" s="165">
        <v>6</v>
      </c>
      <c r="C104" s="172" t="s">
        <v>111</v>
      </c>
      <c r="D104" s="173"/>
      <c r="E104" s="173"/>
      <c r="F104" s="174"/>
      <c r="G104" s="38">
        <v>4</v>
      </c>
      <c r="H104" s="165" t="s">
        <v>14</v>
      </c>
      <c r="I104" s="91"/>
      <c r="J104" s="61">
        <f t="shared" ref="J104" si="24">G104*(I104)</f>
        <v>0</v>
      </c>
      <c r="K104" s="97"/>
    </row>
    <row r="105" spans="1:15" s="2" customFormat="1" ht="12.75" customHeight="1" x14ac:dyDescent="0.2">
      <c r="A105" s="125" t="str">
        <f t="shared" si="21"/>
        <v>9.</v>
      </c>
      <c r="B105" s="165">
        <v>7</v>
      </c>
      <c r="C105" s="175" t="s">
        <v>81</v>
      </c>
      <c r="D105" s="186"/>
      <c r="E105" s="186"/>
      <c r="F105" s="186"/>
      <c r="G105" s="131">
        <v>43</v>
      </c>
      <c r="H105" s="178" t="s">
        <v>14</v>
      </c>
      <c r="I105" s="93"/>
      <c r="J105" s="61">
        <f>G105*(I105)</f>
        <v>0</v>
      </c>
      <c r="K105" s="98"/>
    </row>
    <row r="106" spans="1:15" s="2" customFormat="1" ht="12.75" customHeight="1" x14ac:dyDescent="0.2">
      <c r="A106" s="125" t="str">
        <f t="shared" si="21"/>
        <v>9.</v>
      </c>
      <c r="B106" s="165">
        <v>8</v>
      </c>
      <c r="C106" s="172" t="s">
        <v>69</v>
      </c>
      <c r="D106" s="147"/>
      <c r="E106" s="181"/>
      <c r="F106" s="182"/>
      <c r="G106" s="88">
        <v>1</v>
      </c>
      <c r="H106" s="161" t="s">
        <v>65</v>
      </c>
      <c r="I106" s="93"/>
      <c r="J106" s="61">
        <f>G106*(I106)</f>
        <v>0</v>
      </c>
      <c r="K106" s="98"/>
    </row>
    <row r="107" spans="1:15" s="2" customFormat="1" ht="12.75" customHeight="1" thickBot="1" x14ac:dyDescent="0.25">
      <c r="A107" s="115"/>
      <c r="B107" s="171"/>
      <c r="C107" s="109" t="s">
        <v>26</v>
      </c>
      <c r="D107" s="110" t="s">
        <v>9</v>
      </c>
      <c r="E107" s="111"/>
      <c r="F107" s="112"/>
      <c r="G107" s="66"/>
      <c r="H107" s="67"/>
      <c r="I107" s="68"/>
      <c r="J107" s="69">
        <f>SUM(J99:J106)</f>
        <v>0</v>
      </c>
      <c r="K107" s="98"/>
    </row>
    <row r="108" spans="1:15" s="2" customFormat="1" ht="12.75" customHeight="1" thickTop="1" x14ac:dyDescent="0.2">
      <c r="A108" s="115"/>
      <c r="B108" s="171"/>
      <c r="C108" s="179"/>
      <c r="D108" s="180"/>
      <c r="E108" s="181"/>
      <c r="F108" s="182"/>
      <c r="G108" s="88"/>
      <c r="H108" s="183"/>
      <c r="I108" s="89"/>
      <c r="J108" s="90"/>
      <c r="K108" s="98"/>
    </row>
    <row r="109" spans="1:15" s="2" customFormat="1" ht="12.75" customHeight="1" x14ac:dyDescent="0.2">
      <c r="A109" s="124" t="s">
        <v>131</v>
      </c>
      <c r="B109" s="169"/>
      <c r="C109" s="187" t="s">
        <v>67</v>
      </c>
      <c r="D109" s="150"/>
      <c r="E109" s="150"/>
      <c r="F109" s="113"/>
      <c r="G109" s="38"/>
      <c r="H109" s="102"/>
      <c r="I109" s="48"/>
      <c r="J109" s="26"/>
      <c r="K109" s="98"/>
    </row>
    <row r="110" spans="1:15" s="2" customFormat="1" ht="12.75" customHeight="1" x14ac:dyDescent="0.2">
      <c r="A110" s="125" t="str">
        <f>A109</f>
        <v>10.</v>
      </c>
      <c r="B110" s="165">
        <v>1</v>
      </c>
      <c r="C110" s="172" t="s">
        <v>143</v>
      </c>
      <c r="D110" s="147"/>
      <c r="E110" s="147"/>
      <c r="F110" s="134"/>
      <c r="G110" s="94"/>
      <c r="H110" s="165" t="s">
        <v>52</v>
      </c>
      <c r="I110" s="93"/>
      <c r="J110" s="34">
        <f>I110*G110</f>
        <v>0</v>
      </c>
      <c r="K110" s="98"/>
      <c r="M110" s="128"/>
      <c r="N110" s="139"/>
      <c r="O110" s="138"/>
    </row>
    <row r="111" spans="1:15" s="2" customFormat="1" ht="12.75" customHeight="1" x14ac:dyDescent="0.2">
      <c r="A111" s="125" t="str">
        <f t="shared" ref="A111:A120" si="25">A110</f>
        <v>10.</v>
      </c>
      <c r="B111" s="165">
        <v>2</v>
      </c>
      <c r="C111" s="172" t="s">
        <v>68</v>
      </c>
      <c r="D111" s="147"/>
      <c r="E111" s="147"/>
      <c r="F111" s="147"/>
      <c r="G111" s="94"/>
      <c r="H111" s="165" t="s">
        <v>52</v>
      </c>
      <c r="I111" s="93"/>
      <c r="J111" s="34">
        <f t="shared" ref="J111:J120" si="26">I111*G111</f>
        <v>0</v>
      </c>
      <c r="K111" s="98"/>
      <c r="M111" s="128"/>
      <c r="N111" s="139"/>
      <c r="O111" s="138"/>
    </row>
    <row r="112" spans="1:15" s="2" customFormat="1" ht="12.75" customHeight="1" x14ac:dyDescent="0.2">
      <c r="A112" s="125" t="str">
        <f t="shared" si="25"/>
        <v>10.</v>
      </c>
      <c r="B112" s="165">
        <v>3</v>
      </c>
      <c r="C112" s="172" t="s">
        <v>21</v>
      </c>
      <c r="D112" s="147"/>
      <c r="E112" s="147"/>
      <c r="F112" s="147"/>
      <c r="G112" s="94"/>
      <c r="H112" s="165" t="s">
        <v>52</v>
      </c>
      <c r="I112" s="93"/>
      <c r="J112" s="34">
        <f t="shared" si="26"/>
        <v>0</v>
      </c>
      <c r="K112" s="98"/>
      <c r="M112" s="128"/>
      <c r="N112" s="139"/>
      <c r="O112" s="138"/>
    </row>
    <row r="113" spans="1:15" s="2" customFormat="1" ht="12.75" customHeight="1" x14ac:dyDescent="0.2">
      <c r="A113" s="125" t="str">
        <f t="shared" si="25"/>
        <v>10.</v>
      </c>
      <c r="B113" s="165">
        <v>4</v>
      </c>
      <c r="C113" s="172" t="s">
        <v>40</v>
      </c>
      <c r="D113" s="147"/>
      <c r="E113" s="147"/>
      <c r="F113" s="147"/>
      <c r="G113" s="94"/>
      <c r="H113" s="165" t="s">
        <v>52</v>
      </c>
      <c r="I113" s="93"/>
      <c r="J113" s="34">
        <f t="shared" si="26"/>
        <v>0</v>
      </c>
      <c r="K113" s="98"/>
      <c r="M113" s="128"/>
      <c r="N113" s="139"/>
      <c r="O113" s="138"/>
    </row>
    <row r="114" spans="1:15" s="2" customFormat="1" ht="12.75" customHeight="1" x14ac:dyDescent="0.2">
      <c r="A114" s="125" t="str">
        <f t="shared" si="25"/>
        <v>10.</v>
      </c>
      <c r="B114" s="165">
        <v>5</v>
      </c>
      <c r="C114" s="172" t="s">
        <v>49</v>
      </c>
      <c r="D114" s="172"/>
      <c r="E114" s="147"/>
      <c r="F114" s="147"/>
      <c r="G114" s="94"/>
      <c r="H114" s="165" t="s">
        <v>52</v>
      </c>
      <c r="I114" s="93"/>
      <c r="J114" s="34">
        <f t="shared" si="26"/>
        <v>0</v>
      </c>
      <c r="K114" s="98"/>
      <c r="M114" s="128"/>
      <c r="N114" s="139"/>
      <c r="O114" s="138"/>
    </row>
    <row r="115" spans="1:15" s="2" customFormat="1" ht="12.75" customHeight="1" x14ac:dyDescent="0.2">
      <c r="A115" s="125" t="str">
        <f t="shared" si="25"/>
        <v>10.</v>
      </c>
      <c r="B115" s="165">
        <v>6</v>
      </c>
      <c r="C115" s="164" t="s">
        <v>41</v>
      </c>
      <c r="D115" s="147"/>
      <c r="E115" s="147"/>
      <c r="F115" s="147"/>
      <c r="G115" s="94"/>
      <c r="H115" s="165" t="s">
        <v>52</v>
      </c>
      <c r="I115" s="93"/>
      <c r="J115" s="34">
        <f t="shared" si="26"/>
        <v>0</v>
      </c>
      <c r="K115" s="98"/>
      <c r="M115" s="128"/>
      <c r="N115" s="139"/>
      <c r="O115" s="138"/>
    </row>
    <row r="116" spans="1:15" s="2" customFormat="1" ht="12.75" customHeight="1" x14ac:dyDescent="0.2">
      <c r="A116" s="125" t="str">
        <f t="shared" si="25"/>
        <v>10.</v>
      </c>
      <c r="B116" s="165">
        <v>7</v>
      </c>
      <c r="C116" s="164" t="s">
        <v>32</v>
      </c>
      <c r="D116" s="147"/>
      <c r="E116" s="147"/>
      <c r="F116" s="147"/>
      <c r="G116" s="94"/>
      <c r="H116" s="165" t="s">
        <v>52</v>
      </c>
      <c r="I116" s="93"/>
      <c r="J116" s="34">
        <f t="shared" si="26"/>
        <v>0</v>
      </c>
      <c r="K116" s="98"/>
      <c r="M116" s="128"/>
      <c r="N116" s="139"/>
      <c r="O116" s="138"/>
    </row>
    <row r="117" spans="1:15" s="2" customFormat="1" ht="12.75" customHeight="1" x14ac:dyDescent="0.2">
      <c r="A117" s="125" t="str">
        <f t="shared" si="25"/>
        <v>10.</v>
      </c>
      <c r="B117" s="165">
        <v>8</v>
      </c>
      <c r="C117" s="164" t="s">
        <v>38</v>
      </c>
      <c r="D117" s="147"/>
      <c r="E117" s="147"/>
      <c r="F117" s="147"/>
      <c r="G117" s="135">
        <v>1</v>
      </c>
      <c r="H117" s="165" t="s">
        <v>65</v>
      </c>
      <c r="I117" s="93"/>
      <c r="J117" s="34">
        <f t="shared" si="26"/>
        <v>0</v>
      </c>
      <c r="K117" s="98"/>
      <c r="M117" s="128"/>
      <c r="N117" s="139"/>
      <c r="O117" s="138"/>
    </row>
    <row r="118" spans="1:15" s="2" customFormat="1" ht="12.75" customHeight="1" x14ac:dyDescent="0.2">
      <c r="A118" s="125" t="str">
        <f t="shared" si="25"/>
        <v>10.</v>
      </c>
      <c r="B118" s="165">
        <v>9</v>
      </c>
      <c r="C118" s="164" t="s">
        <v>117</v>
      </c>
      <c r="D118" s="147"/>
      <c r="E118" s="147"/>
      <c r="F118" s="147"/>
      <c r="G118" s="135">
        <v>1</v>
      </c>
      <c r="H118" s="165" t="s">
        <v>65</v>
      </c>
      <c r="I118" s="93"/>
      <c r="J118" s="34">
        <f t="shared" si="26"/>
        <v>0</v>
      </c>
      <c r="K118" s="98"/>
      <c r="M118" s="128"/>
      <c r="N118" s="139"/>
      <c r="O118" s="138"/>
    </row>
    <row r="119" spans="1:15" s="2" customFormat="1" ht="12.75" customHeight="1" x14ac:dyDescent="0.2">
      <c r="A119" s="125" t="str">
        <f t="shared" si="25"/>
        <v>10.</v>
      </c>
      <c r="B119" s="165">
        <v>9</v>
      </c>
      <c r="C119" s="164" t="s">
        <v>135</v>
      </c>
      <c r="D119" s="147"/>
      <c r="E119" s="147"/>
      <c r="F119" s="147"/>
      <c r="G119" s="94"/>
      <c r="H119" s="165" t="s">
        <v>52</v>
      </c>
      <c r="I119" s="93"/>
      <c r="J119" s="34">
        <f t="shared" si="26"/>
        <v>0</v>
      </c>
      <c r="K119" s="98"/>
      <c r="M119" s="128"/>
      <c r="N119" s="139"/>
      <c r="O119" s="138"/>
    </row>
    <row r="120" spans="1:15" s="2" customFormat="1" ht="12.75" customHeight="1" x14ac:dyDescent="0.2">
      <c r="A120" s="125" t="str">
        <f t="shared" si="25"/>
        <v>10.</v>
      </c>
      <c r="B120" s="165">
        <v>10</v>
      </c>
      <c r="C120" s="172" t="s">
        <v>136</v>
      </c>
      <c r="D120" s="147"/>
      <c r="E120" s="147"/>
      <c r="F120" s="147"/>
      <c r="G120" s="95"/>
      <c r="H120" s="85" t="s">
        <v>52</v>
      </c>
      <c r="I120" s="107"/>
      <c r="J120" s="34">
        <f t="shared" si="26"/>
        <v>0</v>
      </c>
      <c r="K120" s="98"/>
      <c r="M120" s="128"/>
    </row>
    <row r="121" spans="1:15" s="29" customFormat="1" ht="12" customHeight="1" thickBot="1" x14ac:dyDescent="0.25">
      <c r="A121" s="115"/>
      <c r="B121" s="171"/>
      <c r="C121" s="109" t="s">
        <v>115</v>
      </c>
      <c r="D121" s="110" t="s">
        <v>9</v>
      </c>
      <c r="E121" s="111"/>
      <c r="F121" s="112"/>
      <c r="G121" s="114"/>
      <c r="H121" s="103"/>
      <c r="I121" s="79"/>
      <c r="J121" s="69">
        <f>SUM(J110:J120)</f>
        <v>0</v>
      </c>
      <c r="K121" s="100"/>
      <c r="L121" s="140"/>
      <c r="N121" s="2"/>
    </row>
    <row r="122" spans="1:15" s="29" customFormat="1" ht="14.25" thickTop="1" thickBot="1" x14ac:dyDescent="0.25">
      <c r="A122" s="27"/>
      <c r="B122" s="7"/>
      <c r="C122" s="6"/>
      <c r="D122" s="6"/>
      <c r="E122" s="6"/>
      <c r="F122" s="6"/>
      <c r="G122" s="7"/>
      <c r="H122" s="7"/>
      <c r="I122" s="55"/>
      <c r="J122" s="28"/>
      <c r="K122" s="100"/>
      <c r="L122" s="136"/>
      <c r="N122" s="2"/>
    </row>
    <row r="123" spans="1:15" ht="13.5" thickBot="1" x14ac:dyDescent="0.25">
      <c r="A123" s="117"/>
      <c r="B123" s="80"/>
      <c r="C123" s="118" t="s">
        <v>27</v>
      </c>
      <c r="D123" s="118"/>
      <c r="E123" s="118"/>
      <c r="F123" s="118"/>
      <c r="G123" s="81"/>
      <c r="H123" s="80"/>
      <c r="I123" s="82"/>
      <c r="J123" s="86">
        <f>SUM(J26,J42,J38,J81,J89,J33,J107,J121,J96,J63)</f>
        <v>0</v>
      </c>
      <c r="K123" s="96"/>
      <c r="N123" s="2"/>
    </row>
    <row r="124" spans="1:15" x14ac:dyDescent="0.2">
      <c r="A124" s="21"/>
      <c r="B124" s="22"/>
      <c r="C124" s="14"/>
      <c r="D124" s="14"/>
      <c r="E124" s="14"/>
      <c r="F124" s="14"/>
      <c r="G124" s="22"/>
      <c r="H124" s="22"/>
      <c r="I124" s="50"/>
      <c r="J124" s="190"/>
      <c r="K124" s="96"/>
    </row>
    <row r="125" spans="1:15" ht="13.5" thickBot="1" x14ac:dyDescent="0.25">
      <c r="A125" s="27"/>
      <c r="B125" s="7"/>
      <c r="C125" s="6"/>
      <c r="D125" s="6"/>
      <c r="E125" s="6"/>
      <c r="F125" s="6"/>
      <c r="G125" s="7"/>
      <c r="H125" s="7"/>
      <c r="I125" s="56"/>
      <c r="J125" s="191"/>
      <c r="K125" s="96"/>
    </row>
    <row r="126" spans="1:15" x14ac:dyDescent="0.2">
      <c r="A126" s="21"/>
      <c r="B126" s="22"/>
      <c r="C126" s="14"/>
      <c r="D126" s="14"/>
      <c r="E126" s="14"/>
      <c r="F126" s="14"/>
      <c r="G126" s="22"/>
      <c r="H126" s="22"/>
      <c r="I126" s="50"/>
      <c r="J126" s="62"/>
      <c r="K126" s="96"/>
    </row>
    <row r="127" spans="1:15" s="5" customFormat="1" x14ac:dyDescent="0.2">
      <c r="A127" s="119" t="s">
        <v>28</v>
      </c>
      <c r="B127" s="171"/>
      <c r="C127" s="151"/>
      <c r="D127" s="151"/>
      <c r="E127" s="151"/>
      <c r="F127" s="151"/>
      <c r="G127" s="171"/>
      <c r="H127" s="171"/>
      <c r="I127" s="192"/>
      <c r="J127" s="63"/>
      <c r="K127" s="97"/>
    </row>
    <row r="128" spans="1:15" s="5" customFormat="1" ht="13.5" thickBot="1" x14ac:dyDescent="0.25">
      <c r="A128" s="27"/>
      <c r="B128" s="7"/>
      <c r="C128" s="6"/>
      <c r="D128" s="6"/>
      <c r="E128" s="6"/>
      <c r="F128" s="6"/>
      <c r="G128" s="7"/>
      <c r="H128" s="7"/>
      <c r="I128" s="56"/>
      <c r="J128" s="64"/>
      <c r="K128" s="97"/>
    </row>
    <row r="129" spans="1:11" s="5" customFormat="1" x14ac:dyDescent="0.2">
      <c r="A129" s="21"/>
      <c r="B129" s="22"/>
      <c r="C129" s="14"/>
      <c r="D129" s="14"/>
      <c r="E129" s="14"/>
      <c r="F129" s="14"/>
      <c r="G129" s="75" t="s">
        <v>43</v>
      </c>
      <c r="H129" s="76"/>
      <c r="I129" s="77" t="s">
        <v>42</v>
      </c>
      <c r="J129" s="78" t="s">
        <v>45</v>
      </c>
      <c r="K129" s="97"/>
    </row>
    <row r="130" spans="1:11" s="5" customFormat="1" x14ac:dyDescent="0.2">
      <c r="A130" s="25" t="s">
        <v>5</v>
      </c>
      <c r="B130" s="24"/>
      <c r="C130" s="120" t="str">
        <f>C7</f>
        <v xml:space="preserve">VRTÁNÍ  A  ODKRYVNÉ  PRÁCE </v>
      </c>
      <c r="D130" s="4"/>
      <c r="E130" s="4"/>
      <c r="F130" s="4"/>
      <c r="G130" s="70"/>
      <c r="H130" s="70">
        <f>J26</f>
        <v>0</v>
      </c>
      <c r="I130" s="70">
        <f>H130*0.21</f>
        <v>0</v>
      </c>
      <c r="J130" s="63">
        <f>SUM(H130:I130)</f>
        <v>0</v>
      </c>
      <c r="K130" s="97"/>
    </row>
    <row r="131" spans="1:11" s="5" customFormat="1" x14ac:dyDescent="0.2">
      <c r="A131" s="115" t="s">
        <v>48</v>
      </c>
      <c r="B131" s="24"/>
      <c r="C131" s="120" t="s">
        <v>51</v>
      </c>
      <c r="D131" s="4"/>
      <c r="E131" s="4"/>
      <c r="F131" s="4"/>
      <c r="G131" s="70"/>
      <c r="H131" s="70">
        <f>J33</f>
        <v>0</v>
      </c>
      <c r="I131" s="70">
        <f t="shared" ref="I131:I139" si="27">H131*0.21</f>
        <v>0</v>
      </c>
      <c r="J131" s="63">
        <f t="shared" ref="J131:J139" si="28">SUM(H131:I131)</f>
        <v>0</v>
      </c>
      <c r="K131" s="97"/>
    </row>
    <row r="132" spans="1:11" s="5" customFormat="1" x14ac:dyDescent="0.2">
      <c r="A132" s="25" t="s">
        <v>11</v>
      </c>
      <c r="B132" s="24"/>
      <c r="C132" s="120" t="str">
        <f>C35</f>
        <v>HYDROGEOLOGICKÉ PRÁCE</v>
      </c>
      <c r="H132" s="70">
        <f>J38</f>
        <v>0</v>
      </c>
      <c r="I132" s="70">
        <f t="shared" ref="I132" si="29">H132*0.21</f>
        <v>0</v>
      </c>
      <c r="J132" s="63">
        <f t="shared" ref="J132" si="30">SUM(H132:I132)</f>
        <v>0</v>
      </c>
      <c r="K132" s="97"/>
    </row>
    <row r="133" spans="1:11" s="5" customFormat="1" x14ac:dyDescent="0.2">
      <c r="A133" s="115" t="s">
        <v>16</v>
      </c>
      <c r="B133" s="24"/>
      <c r="C133" s="120" t="str">
        <f>C40</f>
        <v>SKALNÍ SVAHY</v>
      </c>
      <c r="D133" s="4"/>
      <c r="E133" s="4"/>
      <c r="F133" s="4"/>
      <c r="G133" s="70"/>
      <c r="H133" s="70">
        <f>J42</f>
        <v>0</v>
      </c>
      <c r="I133" s="70">
        <f t="shared" ref="I133" si="31">H133*0.21</f>
        <v>0</v>
      </c>
      <c r="J133" s="63">
        <f t="shared" ref="J133" si="32">SUM(H133:I133)</f>
        <v>0</v>
      </c>
      <c r="K133" s="97"/>
    </row>
    <row r="134" spans="1:11" s="5" customFormat="1" x14ac:dyDescent="0.2">
      <c r="A134" s="25" t="s">
        <v>18</v>
      </c>
      <c r="B134" s="24"/>
      <c r="C134" s="120" t="str">
        <f>C44</f>
        <v>STAVEBNĚTECHNICKÝ PRŮZKUM, DIAGNOSTIKA KONSTRUKCÍ</v>
      </c>
      <c r="D134" s="4"/>
      <c r="E134" s="4"/>
      <c r="F134" s="4"/>
      <c r="G134" s="70"/>
      <c r="H134" s="70">
        <f>J63</f>
        <v>0</v>
      </c>
      <c r="I134" s="70">
        <f>H134*0.21</f>
        <v>0</v>
      </c>
      <c r="J134" s="63">
        <f>SUM(H134:I134)</f>
        <v>0</v>
      </c>
      <c r="K134" s="97"/>
    </row>
    <row r="135" spans="1:11" s="5" customFormat="1" x14ac:dyDescent="0.2">
      <c r="A135" s="115" t="s">
        <v>20</v>
      </c>
      <c r="B135" s="24"/>
      <c r="C135" s="120" t="str">
        <f>C65</f>
        <v>LABORATORNÍ PRÁCE</v>
      </c>
      <c r="D135" s="4"/>
      <c r="E135" s="4"/>
      <c r="F135" s="4"/>
      <c r="G135" s="70"/>
      <c r="H135" s="70">
        <f>J81</f>
        <v>0</v>
      </c>
      <c r="I135" s="70">
        <f>H135*0.21</f>
        <v>0</v>
      </c>
      <c r="J135" s="63">
        <f>SUM(H135:I135)</f>
        <v>0</v>
      </c>
      <c r="K135" s="97"/>
    </row>
    <row r="136" spans="1:11" s="5" customFormat="1" x14ac:dyDescent="0.2">
      <c r="A136" s="25" t="s">
        <v>23</v>
      </c>
      <c r="B136" s="24"/>
      <c r="C136" s="120" t="str">
        <f>C83</f>
        <v>GEODETICKÉ PRÁCE, VYTYČENÍ A OVĚŘENÍ PODZEMNÍCH INŽ. SÍTÍ, INŽENÝRING VYUŽÍVÁNÍ CIZÍCH POZEMKŮ PRO ÚČELY PRŮZKUMU</v>
      </c>
      <c r="D136" s="4"/>
      <c r="E136" s="4"/>
      <c r="F136" s="4"/>
      <c r="G136" s="70"/>
      <c r="H136" s="70">
        <f>J89</f>
        <v>0</v>
      </c>
      <c r="I136" s="70">
        <f>H136*0.21</f>
        <v>0</v>
      </c>
      <c r="J136" s="63">
        <f>SUM(H136:I136)</f>
        <v>0</v>
      </c>
      <c r="K136" s="97"/>
    </row>
    <row r="137" spans="1:11" s="5" customFormat="1" x14ac:dyDescent="0.2">
      <c r="A137" s="115" t="s">
        <v>25</v>
      </c>
      <c r="B137" s="24"/>
      <c r="C137" s="120" t="str">
        <f>C91</f>
        <v>GEOFYZIKÁLNÍ, KOROZNÍ A PEDOLOGICKÝ PRŮZKUM</v>
      </c>
      <c r="D137" s="4"/>
      <c r="E137" s="4"/>
      <c r="F137" s="4"/>
      <c r="G137" s="70"/>
      <c r="H137" s="70">
        <f>J96</f>
        <v>0</v>
      </c>
      <c r="I137" s="70">
        <f>H137*0.21</f>
        <v>0</v>
      </c>
      <c r="J137" s="63">
        <f>SUM(H137:I137)</f>
        <v>0</v>
      </c>
      <c r="K137" s="97"/>
    </row>
    <row r="138" spans="1:11" s="5" customFormat="1" x14ac:dyDescent="0.2">
      <c r="A138" s="25" t="s">
        <v>70</v>
      </c>
      <c r="B138" s="24"/>
      <c r="C138" s="120" t="str">
        <f>C98</f>
        <v>PRŮZKUM PRAŽCOVÉHO PODLOŽÍ A MATERIÁLU KOLEJOVÉHO LOŽE, VČ. ZAJIŠTĚNÍ PRACOVIŠŤ NA ŽELEZNIČNÍM SPODKU</v>
      </c>
      <c r="D138" s="4"/>
      <c r="E138" s="4"/>
      <c r="F138" s="4"/>
      <c r="G138" s="70"/>
      <c r="H138" s="70">
        <f>J107</f>
        <v>0</v>
      </c>
      <c r="I138" s="70">
        <f>H138*0.21</f>
        <v>0</v>
      </c>
      <c r="J138" s="63">
        <f>SUM(H138:I138)</f>
        <v>0</v>
      </c>
      <c r="K138" s="97"/>
    </row>
    <row r="139" spans="1:11" x14ac:dyDescent="0.2">
      <c r="A139" s="115" t="s">
        <v>131</v>
      </c>
      <c r="B139" s="121"/>
      <c r="C139" s="122" t="str">
        <f>C109</f>
        <v xml:space="preserve">VÝKONY GEOLOGICKÉ SLUŽBY </v>
      </c>
      <c r="D139" s="123"/>
      <c r="E139" s="123"/>
      <c r="F139" s="123"/>
      <c r="G139" s="71"/>
      <c r="H139" s="71">
        <f>J121</f>
        <v>0</v>
      </c>
      <c r="I139" s="71">
        <f t="shared" si="27"/>
        <v>0</v>
      </c>
      <c r="J139" s="72">
        <f t="shared" si="28"/>
        <v>0</v>
      </c>
      <c r="K139" s="96"/>
    </row>
    <row r="140" spans="1:11" x14ac:dyDescent="0.2">
      <c r="A140" s="25"/>
      <c r="B140" s="24"/>
      <c r="C140" s="3"/>
      <c r="G140" s="70"/>
      <c r="H140" s="70"/>
      <c r="I140" s="70"/>
      <c r="J140" s="63"/>
      <c r="K140" s="96"/>
    </row>
    <row r="141" spans="1:11" x14ac:dyDescent="0.2">
      <c r="A141" s="25"/>
      <c r="B141" s="24"/>
      <c r="C141" s="3"/>
      <c r="G141" s="40" t="s">
        <v>44</v>
      </c>
      <c r="H141" s="73">
        <f>SUM(H130:H139)</f>
        <v>0</v>
      </c>
      <c r="I141" s="73">
        <f>SUM(I130:I139)</f>
        <v>0</v>
      </c>
      <c r="J141" s="74">
        <f>SUM(J130:J139)</f>
        <v>0</v>
      </c>
      <c r="K141" s="96"/>
    </row>
    <row r="142" spans="1:11" x14ac:dyDescent="0.2">
      <c r="A142" s="25"/>
      <c r="G142" s="1"/>
      <c r="J142" s="63"/>
      <c r="K142" s="96"/>
    </row>
    <row r="143" spans="1:11" x14ac:dyDescent="0.2">
      <c r="A143" s="25"/>
      <c r="F143" s="83"/>
      <c r="G143" s="39"/>
      <c r="H143" s="30" t="s">
        <v>43</v>
      </c>
      <c r="I143" s="57" t="s">
        <v>4</v>
      </c>
      <c r="J143" s="65">
        <f>SUM(H130:H139)</f>
        <v>0</v>
      </c>
      <c r="K143" s="96"/>
    </row>
    <row r="144" spans="1:11" x14ac:dyDescent="0.2">
      <c r="A144" s="25"/>
      <c r="F144" s="83"/>
      <c r="G144" s="1"/>
      <c r="H144" s="9" t="s">
        <v>42</v>
      </c>
      <c r="I144" s="51" t="s">
        <v>4</v>
      </c>
      <c r="J144" s="63">
        <f>J143/100*21</f>
        <v>0</v>
      </c>
      <c r="K144" s="96"/>
    </row>
    <row r="145" spans="1:11" x14ac:dyDescent="0.2">
      <c r="A145" s="25"/>
      <c r="F145" s="83"/>
      <c r="G145" s="39"/>
      <c r="H145" s="30" t="s">
        <v>46</v>
      </c>
      <c r="I145" s="57" t="s">
        <v>4</v>
      </c>
      <c r="J145" s="65">
        <f>SUM(J143:J144)</f>
        <v>0</v>
      </c>
      <c r="K145" s="96"/>
    </row>
    <row r="146" spans="1:11" x14ac:dyDescent="0.2">
      <c r="A146" s="25"/>
      <c r="G146" s="40"/>
      <c r="H146" s="31"/>
      <c r="I146" s="58"/>
      <c r="J146" s="32"/>
      <c r="K146" s="96"/>
    </row>
    <row r="147" spans="1:11" ht="13.5" thickBot="1" x14ac:dyDescent="0.25">
      <c r="A147" s="27"/>
      <c r="B147" s="7"/>
      <c r="C147" s="6"/>
      <c r="D147" s="6"/>
      <c r="E147" s="6"/>
      <c r="F147" s="6"/>
      <c r="G147" s="7"/>
      <c r="H147" s="7"/>
      <c r="I147" s="56"/>
      <c r="J147" s="33"/>
      <c r="K147" s="96"/>
    </row>
    <row r="148" spans="1:11" x14ac:dyDescent="0.2">
      <c r="G148" s="1"/>
      <c r="K148" s="96"/>
    </row>
    <row r="149" spans="1:11" x14ac:dyDescent="0.2">
      <c r="G149" s="1"/>
      <c r="K149" s="96"/>
    </row>
    <row r="150" spans="1:11" x14ac:dyDescent="0.2">
      <c r="G150" s="1"/>
      <c r="K150" s="96"/>
    </row>
    <row r="151" spans="1:11" x14ac:dyDescent="0.2">
      <c r="G151" s="1"/>
      <c r="K151" s="96"/>
    </row>
    <row r="152" spans="1:11" x14ac:dyDescent="0.2">
      <c r="G152" s="1"/>
      <c r="K152" s="96"/>
    </row>
    <row r="153" spans="1:11" x14ac:dyDescent="0.2">
      <c r="G153" s="1"/>
      <c r="K153" s="96"/>
    </row>
    <row r="154" spans="1:11" x14ac:dyDescent="0.2">
      <c r="G154" s="1"/>
      <c r="K154" s="96"/>
    </row>
    <row r="155" spans="1:11" ht="15" x14ac:dyDescent="0.25">
      <c r="C155" s="35"/>
      <c r="D155" s="87"/>
      <c r="E155" s="87"/>
      <c r="F155" s="87"/>
      <c r="G155"/>
      <c r="H155"/>
      <c r="I155" s="59"/>
      <c r="K155" s="96"/>
    </row>
    <row r="156" spans="1:11" ht="15" x14ac:dyDescent="0.25">
      <c r="C156" s="36"/>
      <c r="D156" s="87"/>
      <c r="E156" s="87"/>
      <c r="F156" s="87"/>
      <c r="G156" s="35"/>
      <c r="H156" s="142"/>
      <c r="I156" s="146"/>
      <c r="K156" s="96"/>
    </row>
    <row r="157" spans="1:11" ht="15" x14ac:dyDescent="0.25">
      <c r="C157" s="36"/>
      <c r="D157" s="87"/>
      <c r="E157" s="87"/>
      <c r="F157" s="87"/>
      <c r="G157"/>
      <c r="H157" s="142"/>
      <c r="I157" s="142"/>
      <c r="K157" s="96"/>
    </row>
    <row r="158" spans="1:11" x14ac:dyDescent="0.2">
      <c r="G158" s="1"/>
      <c r="K158" s="96"/>
    </row>
    <row r="159" spans="1:11" x14ac:dyDescent="0.2">
      <c r="G159" s="1"/>
      <c r="K159" s="96"/>
    </row>
    <row r="160" spans="1:11" x14ac:dyDescent="0.2">
      <c r="G160" s="1"/>
      <c r="K160" s="96"/>
    </row>
    <row r="161" spans="7:11" x14ac:dyDescent="0.2">
      <c r="G161" s="1"/>
      <c r="K161" s="96"/>
    </row>
    <row r="162" spans="7:11" x14ac:dyDescent="0.2">
      <c r="G162" s="1"/>
      <c r="K162" s="96"/>
    </row>
    <row r="163" spans="7:11" x14ac:dyDescent="0.2">
      <c r="G163" s="1"/>
      <c r="K163" s="96"/>
    </row>
    <row r="164" spans="7:11" x14ac:dyDescent="0.2">
      <c r="G164" s="1"/>
      <c r="K164" s="96"/>
    </row>
    <row r="165" spans="7:11" x14ac:dyDescent="0.2">
      <c r="G165" s="1"/>
      <c r="K165" s="96"/>
    </row>
    <row r="166" spans="7:11" x14ac:dyDescent="0.2">
      <c r="G166" s="1"/>
      <c r="K166" s="96"/>
    </row>
    <row r="167" spans="7:11" x14ac:dyDescent="0.2">
      <c r="G167" s="1"/>
      <c r="K167" s="96"/>
    </row>
    <row r="168" spans="7:11" x14ac:dyDescent="0.2">
      <c r="G168" s="1"/>
      <c r="K168" s="96"/>
    </row>
    <row r="169" spans="7:11" x14ac:dyDescent="0.2">
      <c r="G169" s="1"/>
      <c r="K169" s="96"/>
    </row>
    <row r="170" spans="7:11" x14ac:dyDescent="0.2">
      <c r="G170" s="1"/>
      <c r="K170" s="96"/>
    </row>
    <row r="171" spans="7:11" x14ac:dyDescent="0.2">
      <c r="G171" s="1"/>
      <c r="K171" s="96"/>
    </row>
    <row r="172" spans="7:11" x14ac:dyDescent="0.2">
      <c r="G172" s="1"/>
      <c r="K172" s="96"/>
    </row>
    <row r="173" spans="7:11" x14ac:dyDescent="0.2">
      <c r="G173" s="1"/>
      <c r="K173" s="96"/>
    </row>
    <row r="174" spans="7:11" x14ac:dyDescent="0.2">
      <c r="G174" s="1"/>
      <c r="K174" s="96"/>
    </row>
    <row r="175" spans="7:11" x14ac:dyDescent="0.2">
      <c r="G175" s="1"/>
      <c r="K175" s="96"/>
    </row>
    <row r="176" spans="7:11" x14ac:dyDescent="0.2">
      <c r="G176" s="1"/>
      <c r="K176" s="96"/>
    </row>
    <row r="177" spans="7:11" x14ac:dyDescent="0.2">
      <c r="G177" s="1"/>
      <c r="K177" s="96"/>
    </row>
    <row r="178" spans="7:11" x14ac:dyDescent="0.2">
      <c r="G178" s="1"/>
      <c r="K178" s="96"/>
    </row>
    <row r="179" spans="7:11" x14ac:dyDescent="0.2">
      <c r="G179" s="1"/>
      <c r="K179" s="96"/>
    </row>
    <row r="180" spans="7:11" x14ac:dyDescent="0.2">
      <c r="G180" s="1"/>
      <c r="K180" s="96"/>
    </row>
    <row r="181" spans="7:11" x14ac:dyDescent="0.2">
      <c r="G181" s="1"/>
      <c r="K181" s="96"/>
    </row>
    <row r="182" spans="7:11" x14ac:dyDescent="0.2">
      <c r="G182" s="1"/>
      <c r="K182" s="96"/>
    </row>
    <row r="183" spans="7:11" x14ac:dyDescent="0.2">
      <c r="G183" s="1"/>
      <c r="K183" s="96"/>
    </row>
    <row r="184" spans="7:11" x14ac:dyDescent="0.2">
      <c r="G184" s="1"/>
      <c r="K184" s="96"/>
    </row>
    <row r="185" spans="7:11" x14ac:dyDescent="0.2">
      <c r="G185" s="1"/>
      <c r="K185" s="96"/>
    </row>
    <row r="186" spans="7:11" x14ac:dyDescent="0.2">
      <c r="G186" s="1"/>
      <c r="K186" s="96"/>
    </row>
    <row r="187" spans="7:11" x14ac:dyDescent="0.2">
      <c r="G187" s="1"/>
      <c r="K187" s="96"/>
    </row>
    <row r="188" spans="7:11" x14ac:dyDescent="0.2">
      <c r="G188" s="1"/>
      <c r="K188" s="96"/>
    </row>
    <row r="189" spans="7:11" x14ac:dyDescent="0.2">
      <c r="G189" s="1"/>
      <c r="K189" s="96"/>
    </row>
    <row r="190" spans="7:11" x14ac:dyDescent="0.2">
      <c r="G190" s="1"/>
      <c r="K190" s="96"/>
    </row>
    <row r="191" spans="7:11" x14ac:dyDescent="0.2">
      <c r="G191" s="1"/>
      <c r="K191" s="96"/>
    </row>
    <row r="192" spans="7:11" x14ac:dyDescent="0.2">
      <c r="G192" s="1"/>
      <c r="K192" s="96"/>
    </row>
    <row r="193" spans="7:11" x14ac:dyDescent="0.2">
      <c r="G193" s="1"/>
      <c r="K193" s="96"/>
    </row>
    <row r="194" spans="7:11" x14ac:dyDescent="0.2">
      <c r="G194" s="1"/>
      <c r="K194" s="96"/>
    </row>
    <row r="195" spans="7:11" x14ac:dyDescent="0.2">
      <c r="G195" s="1"/>
      <c r="K195" s="96"/>
    </row>
    <row r="196" spans="7:11" x14ac:dyDescent="0.2">
      <c r="G196" s="1"/>
      <c r="K196" s="96"/>
    </row>
    <row r="197" spans="7:11" x14ac:dyDescent="0.2">
      <c r="G197" s="1"/>
      <c r="K197" s="96"/>
    </row>
    <row r="198" spans="7:11" x14ac:dyDescent="0.2">
      <c r="G198" s="1"/>
      <c r="K198" s="96"/>
    </row>
    <row r="199" spans="7:11" x14ac:dyDescent="0.2">
      <c r="G199" s="1"/>
      <c r="K199" s="96"/>
    </row>
    <row r="200" spans="7:11" x14ac:dyDescent="0.2">
      <c r="G200" s="1"/>
      <c r="K200" s="96"/>
    </row>
    <row r="201" spans="7:11" x14ac:dyDescent="0.2">
      <c r="G201" s="1"/>
      <c r="K201" s="96"/>
    </row>
    <row r="202" spans="7:11" x14ac:dyDescent="0.2">
      <c r="G202" s="1"/>
      <c r="K202" s="96"/>
    </row>
    <row r="203" spans="7:11" x14ac:dyDescent="0.2">
      <c r="G203" s="1"/>
      <c r="K203" s="96"/>
    </row>
    <row r="204" spans="7:11" x14ac:dyDescent="0.2">
      <c r="G204" s="1"/>
      <c r="K204" s="96"/>
    </row>
    <row r="205" spans="7:11" x14ac:dyDescent="0.2">
      <c r="G205" s="1"/>
      <c r="K205" s="96"/>
    </row>
    <row r="206" spans="7:11" x14ac:dyDescent="0.2">
      <c r="G206" s="1"/>
      <c r="K206" s="96"/>
    </row>
    <row r="207" spans="7:11" x14ac:dyDescent="0.2">
      <c r="G207" s="1"/>
      <c r="K207" s="96"/>
    </row>
    <row r="208" spans="7:11" x14ac:dyDescent="0.2">
      <c r="G208" s="1"/>
      <c r="K208" s="96"/>
    </row>
    <row r="209" spans="7:11" x14ac:dyDescent="0.2">
      <c r="G209" s="1"/>
      <c r="K209" s="96"/>
    </row>
    <row r="210" spans="7:11" x14ac:dyDescent="0.2">
      <c r="G210" s="1"/>
      <c r="K210" s="96"/>
    </row>
    <row r="211" spans="7:11" x14ac:dyDescent="0.2">
      <c r="G211" s="1"/>
      <c r="K211" s="96"/>
    </row>
    <row r="212" spans="7:11" x14ac:dyDescent="0.2">
      <c r="G212" s="1"/>
      <c r="K212" s="96"/>
    </row>
    <row r="213" spans="7:11" x14ac:dyDescent="0.2">
      <c r="G213" s="1"/>
      <c r="K213" s="96"/>
    </row>
    <row r="214" spans="7:11" x14ac:dyDescent="0.2">
      <c r="G214" s="1"/>
      <c r="K214" s="96"/>
    </row>
    <row r="215" spans="7:11" x14ac:dyDescent="0.2">
      <c r="G215" s="1"/>
      <c r="K215" s="96"/>
    </row>
    <row r="216" spans="7:11" x14ac:dyDescent="0.2">
      <c r="G216" s="1"/>
      <c r="K216" s="96"/>
    </row>
    <row r="217" spans="7:11" x14ac:dyDescent="0.2">
      <c r="G217" s="1"/>
      <c r="K217" s="96"/>
    </row>
    <row r="218" spans="7:11" x14ac:dyDescent="0.2">
      <c r="G218" s="1"/>
      <c r="K218" s="96"/>
    </row>
    <row r="219" spans="7:11" x14ac:dyDescent="0.2">
      <c r="G219" s="1"/>
      <c r="K219" s="96"/>
    </row>
    <row r="220" spans="7:11" x14ac:dyDescent="0.2">
      <c r="G220" s="1"/>
      <c r="K220" s="96"/>
    </row>
    <row r="221" spans="7:11" x14ac:dyDescent="0.2">
      <c r="G221" s="1"/>
      <c r="K221" s="96"/>
    </row>
    <row r="222" spans="7:11" x14ac:dyDescent="0.2">
      <c r="G222" s="1"/>
      <c r="K222" s="96"/>
    </row>
    <row r="223" spans="7:11" x14ac:dyDescent="0.2">
      <c r="G223" s="1"/>
      <c r="K223" s="96"/>
    </row>
    <row r="224" spans="7:11" x14ac:dyDescent="0.2">
      <c r="G224" s="1"/>
      <c r="K224" s="96"/>
    </row>
    <row r="225" spans="7:11" x14ac:dyDescent="0.2">
      <c r="G225" s="1"/>
      <c r="K225" s="96"/>
    </row>
    <row r="226" spans="7:11" x14ac:dyDescent="0.2">
      <c r="G226" s="1"/>
      <c r="K226" s="96"/>
    </row>
    <row r="227" spans="7:11" x14ac:dyDescent="0.2">
      <c r="G227" s="1"/>
      <c r="K227" s="96"/>
    </row>
    <row r="228" spans="7:11" x14ac:dyDescent="0.2">
      <c r="G228" s="1"/>
      <c r="K228" s="96"/>
    </row>
    <row r="229" spans="7:11" x14ac:dyDescent="0.2">
      <c r="G229" s="1"/>
      <c r="K229" s="96"/>
    </row>
    <row r="230" spans="7:11" x14ac:dyDescent="0.2">
      <c r="G230" s="1"/>
      <c r="K230" s="96"/>
    </row>
    <row r="231" spans="7:11" x14ac:dyDescent="0.2">
      <c r="G231" s="1"/>
      <c r="K231" s="96"/>
    </row>
    <row r="232" spans="7:11" x14ac:dyDescent="0.2">
      <c r="G232" s="1"/>
      <c r="K232" s="96"/>
    </row>
    <row r="233" spans="7:11" x14ac:dyDescent="0.2">
      <c r="G233" s="1"/>
      <c r="K233" s="96"/>
    </row>
    <row r="234" spans="7:11" x14ac:dyDescent="0.2">
      <c r="G234" s="1"/>
      <c r="K234" s="96"/>
    </row>
    <row r="235" spans="7:11" x14ac:dyDescent="0.2">
      <c r="G235" s="1"/>
      <c r="K235" s="96"/>
    </row>
    <row r="236" spans="7:11" x14ac:dyDescent="0.2">
      <c r="G236" s="1"/>
      <c r="K236" s="96"/>
    </row>
    <row r="237" spans="7:11" x14ac:dyDescent="0.2">
      <c r="G237" s="1"/>
      <c r="K237" s="96"/>
    </row>
    <row r="238" spans="7:11" x14ac:dyDescent="0.2">
      <c r="G238" s="1"/>
    </row>
  </sheetData>
  <mergeCells count="5">
    <mergeCell ref="H1:I1"/>
    <mergeCell ref="H157:I157"/>
    <mergeCell ref="A2:J2"/>
    <mergeCell ref="C10:F10"/>
    <mergeCell ref="H156:I156"/>
  </mergeCells>
  <phoneticPr fontId="31" type="noConversion"/>
  <printOptions horizontalCentered="1"/>
  <pageMargins left="0.25" right="0.25" top="0.75" bottom="0.75" header="0.3" footer="0.3"/>
  <pageSetup paperSize="8" scale="58" orientation="portrait" r:id="rId1"/>
  <headerFooter alignWithMargins="0"/>
  <rowBreaks count="1" manualBreakCount="1">
    <brk id="1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2023-11-04T17:55:19Z</dcterms:modified>
</cp:coreProperties>
</file>