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4\64024xxx Reprofilace příkopů a výřez vegetace u ST HKR\"/>
    </mc:Choice>
  </mc:AlternateContent>
  <xr:revisionPtr revIDLastSave="0" documentId="13_ncr:1_{B238C59E-C9DF-40B6-BFAC-2FD39C4D76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 doplnění - příkopy" sheetId="5" r:id="rId1"/>
    <sheet name="K doplnění - keře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5" l="1"/>
  <c r="G28" i="5"/>
  <c r="G30" i="5"/>
  <c r="G35" i="5"/>
  <c r="C34" i="5"/>
  <c r="G34" i="5" s="1"/>
  <c r="C33" i="5"/>
  <c r="G33" i="5" s="1"/>
  <c r="C31" i="5" l="1"/>
  <c r="G31" i="5" s="1"/>
  <c r="G41" i="5" l="1"/>
  <c r="G40" i="5"/>
  <c r="G6" i="5"/>
  <c r="G7" i="5"/>
  <c r="G5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Zaplatílek Radek, Ing.</author>
  </authors>
  <commentList>
    <comment ref="E3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Zaplatílek Radek, Ing.:</t>
        </r>
        <r>
          <rPr>
            <sz val="9"/>
            <color indexed="81"/>
            <rFont val="Tahoma"/>
            <family val="2"/>
            <charset val="238"/>
          </rPr>
          <t xml:space="preserve">
porost řídký 1-5 stonkuů na m2 plochy
porost hustý 6 a více stonků na m2 plochy
</t>
        </r>
      </text>
    </comment>
    <comment ref="F3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Zaplatílek Radek, Ing.:</t>
        </r>
        <r>
          <rPr>
            <sz val="9"/>
            <color indexed="81"/>
            <rFont val="Tahoma"/>
            <family val="2"/>
            <charset val="238"/>
          </rPr>
          <t xml:space="preserve">
sklon do 1:2
sklon nad 1:2
</t>
        </r>
      </text>
    </comment>
  </commentList>
</comments>
</file>

<file path=xl/sharedStrings.xml><?xml version="1.0" encoding="utf-8"?>
<sst xmlns="http://schemas.openxmlformats.org/spreadsheetml/2006/main" count="293" uniqueCount="132">
  <si>
    <t xml:space="preserve">Mezistaniční úsek </t>
  </si>
  <si>
    <t xml:space="preserve">umístění  v L , P </t>
  </si>
  <si>
    <t>% zanesení</t>
  </si>
  <si>
    <t xml:space="preserve">km poloha </t>
  </si>
  <si>
    <t>L</t>
  </si>
  <si>
    <t>P</t>
  </si>
  <si>
    <t>TZZ4</t>
  </si>
  <si>
    <t>TZZ3</t>
  </si>
  <si>
    <t xml:space="preserve">délka v metrech </t>
  </si>
  <si>
    <t>typ   tvárnic</t>
  </si>
  <si>
    <t>TO Hradec Králové</t>
  </si>
  <si>
    <t>Smiřice - Jaroměř</t>
  </si>
  <si>
    <t>TO Náchod</t>
  </si>
  <si>
    <t>Václavice - Náchod</t>
  </si>
  <si>
    <t>TO Trutnov</t>
  </si>
  <si>
    <t>TO Jičín</t>
  </si>
  <si>
    <t>Jičín - Libuň</t>
  </si>
  <si>
    <t>TO Ostroměř</t>
  </si>
  <si>
    <t>U</t>
  </si>
  <si>
    <t>TO Stará Paka</t>
  </si>
  <si>
    <t>TO Chlumec n. C.</t>
  </si>
  <si>
    <t>TO Týniště n. O.</t>
  </si>
  <si>
    <t>PŘÍKOPY</t>
  </si>
  <si>
    <t>Odhad objemu těžení</t>
  </si>
  <si>
    <t>hustota porostu</t>
  </si>
  <si>
    <t xml:space="preserve">plocha v m2 </t>
  </si>
  <si>
    <t>sklon terénu</t>
  </si>
  <si>
    <t>5,510-5,710</t>
  </si>
  <si>
    <t>5, 720 - 6, 000</t>
  </si>
  <si>
    <t>TZZ</t>
  </si>
  <si>
    <t>trať Sány - Dobšice</t>
  </si>
  <si>
    <t>trať Choťovice - Převýšov</t>
  </si>
  <si>
    <t>14, 800 - 15, 520</t>
  </si>
  <si>
    <t>6,520 - 6,600</t>
  </si>
  <si>
    <t>pod 1:2</t>
  </si>
  <si>
    <t>keře v  příkopu</t>
  </si>
  <si>
    <t>6,520 - 6,720</t>
  </si>
  <si>
    <t>30,700 - 31,170</t>
  </si>
  <si>
    <t>Martinice v Krk.-Kunčice/L</t>
  </si>
  <si>
    <t>94,200-94,525</t>
  </si>
  <si>
    <t>Bílá Třemešná-Mostek</t>
  </si>
  <si>
    <t>61,050-61,250</t>
  </si>
  <si>
    <t>29,727 - 30,026</t>
  </si>
  <si>
    <t>29,900 - 30,250</t>
  </si>
  <si>
    <t>37,042 - 37,126</t>
  </si>
  <si>
    <t>Trutnov střed - Chvaleč</t>
  </si>
  <si>
    <t>1,240-1,315</t>
  </si>
  <si>
    <t>L/P</t>
  </si>
  <si>
    <t>horní hrana zářezu</t>
  </si>
  <si>
    <t>Trutnov hl. n. - Trutnov střed</t>
  </si>
  <si>
    <t>125,850-126,180</t>
  </si>
  <si>
    <t>41,910 - 42,410</t>
  </si>
  <si>
    <t>43,210 - 43,375</t>
  </si>
  <si>
    <t>47,925 - 48,190</t>
  </si>
  <si>
    <t>47,945 - 48,230</t>
  </si>
  <si>
    <t xml:space="preserve">Vamberk - Rokytnice v Orl.h. </t>
  </si>
  <si>
    <t>8,600 - 8,800</t>
  </si>
  <si>
    <t>16,030 - 16,090</t>
  </si>
  <si>
    <t>16,120 - 16,280</t>
  </si>
  <si>
    <t>Poznámka</t>
  </si>
  <si>
    <t xml:space="preserve">čistění v šíři 1,5 m  do hloubky 0,2 m, s odhozem 3m </t>
  </si>
  <si>
    <t xml:space="preserve">čistění v šíři 2 m, do hloubky 0,25 m, s odhozem 6 m, s odstraněním kořenů keřů </t>
  </si>
  <si>
    <t>Bohuslavice - Nové Město n. M.</t>
  </si>
  <si>
    <t xml:space="preserve">oddrnování v šíři 1,5m, do hloubky 0,2 m, s odhozem 3m </t>
  </si>
  <si>
    <t xml:space="preserve">Bohuslavice n.M. - Nové Město </t>
  </si>
  <si>
    <t>46,190 - 46,243</t>
  </si>
  <si>
    <t>do 1:2</t>
  </si>
  <si>
    <t>46,180 - 46,305</t>
  </si>
  <si>
    <t>59,280 - 59,445</t>
  </si>
  <si>
    <t>59,460 - 59,540</t>
  </si>
  <si>
    <t>59,175 - 59,250</t>
  </si>
  <si>
    <t>59,745 - 59,950</t>
  </si>
  <si>
    <t>Teplice n.M. - Meziměstí</t>
  </si>
  <si>
    <t>83,000 - 83,800</t>
  </si>
  <si>
    <t>Olivětín</t>
  </si>
  <si>
    <t>6,850 - 7,090</t>
  </si>
  <si>
    <t>POROSTY - KEŘE/tráva</t>
  </si>
  <si>
    <t>pohrabání trávy Ano/Ne</t>
  </si>
  <si>
    <t>ano</t>
  </si>
  <si>
    <t>P/L</t>
  </si>
  <si>
    <t>tráva</t>
  </si>
  <si>
    <t>ne</t>
  </si>
  <si>
    <t>Mostek-Horka u SP</t>
  </si>
  <si>
    <t>70,380-70,520</t>
  </si>
  <si>
    <t>73,680-73,850</t>
  </si>
  <si>
    <t>74,770-74,810</t>
  </si>
  <si>
    <t>74,520-74,730</t>
  </si>
  <si>
    <t>69,190-69,410</t>
  </si>
  <si>
    <t>Malé J</t>
  </si>
  <si>
    <t>71,400-71,780</t>
  </si>
  <si>
    <t>72,620-72,770</t>
  </si>
  <si>
    <t>72,920-72,935</t>
  </si>
  <si>
    <t>66,890-67,000</t>
  </si>
  <si>
    <t>60,690-60,695</t>
  </si>
  <si>
    <t>60,415-60,435</t>
  </si>
  <si>
    <t>nezp.</t>
  </si>
  <si>
    <t>L a P</t>
  </si>
  <si>
    <t>-</t>
  </si>
  <si>
    <t>L+P</t>
  </si>
  <si>
    <t>keře - hustý</t>
  </si>
  <si>
    <t>keře - řídký</t>
  </si>
  <si>
    <t>žst. Týniště n.Orl.-obvod st.I</t>
  </si>
  <si>
    <t xml:space="preserve">49,715 - 50,317 </t>
  </si>
  <si>
    <t>Rychnov n.Kněž.- Solnice</t>
  </si>
  <si>
    <t>8,900 - 9,200</t>
  </si>
  <si>
    <t>Újezd u Ch.- Čermná n.Orl.</t>
  </si>
  <si>
    <t>5,293 - 5,503</t>
  </si>
  <si>
    <t>5,943 - 6,231</t>
  </si>
  <si>
    <t>7,346 - 7,529</t>
  </si>
  <si>
    <t>7,280 - 7,346</t>
  </si>
  <si>
    <t>Choceň - Újezd u Chocně</t>
  </si>
  <si>
    <t>3,508 - 3,790</t>
  </si>
  <si>
    <t>5,670 - 5,943</t>
  </si>
  <si>
    <t>Nz. Chvaleč</t>
  </si>
  <si>
    <t>8,740-8,810</t>
  </si>
  <si>
    <t>Račice - Smiřice</t>
  </si>
  <si>
    <t>7,320 - 8,050</t>
  </si>
  <si>
    <t>Hoříněvec - Račice</t>
  </si>
  <si>
    <t>5,700-5,800</t>
  </si>
  <si>
    <t>přes 1:2</t>
  </si>
  <si>
    <t>4,900 - 5,300</t>
  </si>
  <si>
    <r>
      <t>v příkopu jsou keře 100 m</t>
    </r>
    <r>
      <rPr>
        <vertAlign val="superscript"/>
        <sz val="10"/>
        <color theme="1"/>
        <rFont val="Verdana"/>
        <family val="2"/>
        <charset val="238"/>
      </rPr>
      <t>2</t>
    </r>
  </si>
  <si>
    <t>výh. Bartoušov - Kopidlno</t>
  </si>
  <si>
    <t>Butoves - Jičín</t>
  </si>
  <si>
    <t>7,400 - 7,560</t>
  </si>
  <si>
    <t>2,000 - 2,300</t>
  </si>
  <si>
    <t>9,150 - 9,500</t>
  </si>
  <si>
    <t>13,900 - 14,100</t>
  </si>
  <si>
    <t>9,720 - 9,850</t>
  </si>
  <si>
    <t>13,060 - 13,200</t>
  </si>
  <si>
    <t>8,670-8,880</t>
  </si>
  <si>
    <t>Tráva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</si>
</sst>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0" tint="-0.249977111117893"/>
      <name val="Verdana"/>
      <family val="2"/>
      <charset val="238"/>
    </font>
    <font>
      <vertAlign val="superscript"/>
      <sz val="1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1" fillId="2" borderId="3" xfId="0" applyFont="1" applyFill="1" applyBorder="1" applyAlignment="1">
      <alignment vertical="center" wrapText="1"/>
    </xf>
    <xf numFmtId="0" fontId="0" fillId="0" borderId="1" xfId="0" applyBorder="1" applyAlignment="1">
      <alignment horizontal="center" wrapText="1"/>
    </xf>
    <xf numFmtId="20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wrapText="1"/>
    </xf>
    <xf numFmtId="164" fontId="0" fillId="0" borderId="0" xfId="0" applyNumberFormat="1"/>
    <xf numFmtId="3" fontId="0" fillId="0" borderId="0" xfId="0" applyNumberForma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3" borderId="9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50"/>
  <sheetViews>
    <sheetView tabSelected="1" zoomScaleNormal="100" workbookViewId="0">
      <selection activeCell="F49" sqref="F49"/>
    </sheetView>
  </sheetViews>
  <sheetFormatPr defaultRowHeight="12.75" x14ac:dyDescent="0.2"/>
  <cols>
    <col min="1" max="1" width="25.75" bestFit="1" customWidth="1"/>
    <col min="2" max="2" width="15.875" bestFit="1" customWidth="1"/>
    <col min="3" max="3" width="7.875" bestFit="1" customWidth="1"/>
    <col min="4" max="4" width="8.375" bestFit="1" customWidth="1"/>
    <col min="5" max="5" width="6.875" bestFit="1" customWidth="1"/>
    <col min="6" max="6" width="10.875" bestFit="1" customWidth="1"/>
    <col min="7" max="7" width="19.5" bestFit="1" customWidth="1"/>
    <col min="8" max="8" width="39.75" customWidth="1"/>
  </cols>
  <sheetData>
    <row r="2" spans="1:9" ht="20.25" thickBot="1" x14ac:dyDescent="0.3">
      <c r="A2" s="6" t="s">
        <v>22</v>
      </c>
    </row>
    <row r="3" spans="1:9" ht="39" thickBot="1" x14ac:dyDescent="0.25">
      <c r="A3" s="1" t="s">
        <v>0</v>
      </c>
      <c r="B3" s="2" t="s">
        <v>3</v>
      </c>
      <c r="C3" s="3" t="s">
        <v>8</v>
      </c>
      <c r="D3" s="3" t="s">
        <v>1</v>
      </c>
      <c r="E3" s="3" t="s">
        <v>9</v>
      </c>
      <c r="F3" s="2" t="s">
        <v>2</v>
      </c>
      <c r="G3" s="2" t="s">
        <v>23</v>
      </c>
      <c r="H3" s="2" t="s">
        <v>59</v>
      </c>
    </row>
    <row r="4" spans="1:9" x14ac:dyDescent="0.2">
      <c r="A4" s="23" t="s">
        <v>10</v>
      </c>
      <c r="B4" s="24"/>
      <c r="C4" s="24"/>
      <c r="D4" s="24"/>
      <c r="E4" s="24"/>
      <c r="F4" s="24"/>
      <c r="G4" s="24"/>
      <c r="H4" s="25"/>
    </row>
    <row r="5" spans="1:9" x14ac:dyDescent="0.2">
      <c r="A5" s="4" t="s">
        <v>11</v>
      </c>
      <c r="B5" s="4" t="s">
        <v>42</v>
      </c>
      <c r="C5" s="5">
        <v>299</v>
      </c>
      <c r="D5" s="5" t="s">
        <v>5</v>
      </c>
      <c r="E5" s="5" t="s">
        <v>6</v>
      </c>
      <c r="F5" s="5">
        <v>30</v>
      </c>
      <c r="G5" s="13">
        <f>C5*0.2019798*0.3</f>
        <v>18.117588059999996</v>
      </c>
      <c r="H5" s="13"/>
    </row>
    <row r="6" spans="1:9" x14ac:dyDescent="0.2">
      <c r="A6" s="4" t="s">
        <v>11</v>
      </c>
      <c r="B6" s="4" t="s">
        <v>43</v>
      </c>
      <c r="C6" s="5">
        <v>350</v>
      </c>
      <c r="D6" s="5" t="s">
        <v>4</v>
      </c>
      <c r="E6" s="5" t="s">
        <v>6</v>
      </c>
      <c r="F6" s="5">
        <v>30</v>
      </c>
      <c r="G6" s="13">
        <f t="shared" ref="G6:G7" si="0">C6*0.2019798*0.3</f>
        <v>21.207878999999995</v>
      </c>
      <c r="H6" s="13"/>
    </row>
    <row r="7" spans="1:9" x14ac:dyDescent="0.2">
      <c r="A7" s="4" t="s">
        <v>11</v>
      </c>
      <c r="B7" s="4" t="s">
        <v>44</v>
      </c>
      <c r="C7" s="5">
        <v>84</v>
      </c>
      <c r="D7" s="5" t="s">
        <v>5</v>
      </c>
      <c r="E7" s="5" t="s">
        <v>6</v>
      </c>
      <c r="F7" s="5">
        <v>80</v>
      </c>
      <c r="G7" s="13">
        <f t="shared" si="0"/>
        <v>5.0898909599999991</v>
      </c>
      <c r="H7" s="13"/>
      <c r="I7" s="17"/>
    </row>
    <row r="8" spans="1:9" x14ac:dyDescent="0.2">
      <c r="A8" s="26" t="s">
        <v>21</v>
      </c>
      <c r="B8" s="27"/>
      <c r="C8" s="27"/>
      <c r="D8" s="27"/>
      <c r="E8" s="27"/>
      <c r="F8" s="27"/>
      <c r="G8" s="27"/>
      <c r="H8" s="28"/>
    </row>
    <row r="9" spans="1:9" ht="12.6" x14ac:dyDescent="0.2">
      <c r="A9" s="4" t="s">
        <v>55</v>
      </c>
      <c r="B9" s="4" t="s">
        <v>56</v>
      </c>
      <c r="C9" s="5">
        <v>200</v>
      </c>
      <c r="D9" s="5" t="s">
        <v>4</v>
      </c>
      <c r="E9" s="5" t="s">
        <v>6</v>
      </c>
      <c r="F9" s="5">
        <v>25</v>
      </c>
      <c r="G9" s="13">
        <v>10.098989999999999</v>
      </c>
      <c r="H9" s="13"/>
    </row>
    <row r="10" spans="1:9" ht="12.6" x14ac:dyDescent="0.2">
      <c r="A10" s="4" t="s">
        <v>55</v>
      </c>
      <c r="B10" s="4" t="s">
        <v>57</v>
      </c>
      <c r="C10" s="5">
        <v>60</v>
      </c>
      <c r="D10" s="5" t="s">
        <v>5</v>
      </c>
      <c r="E10" s="5" t="s">
        <v>6</v>
      </c>
      <c r="F10" s="5">
        <v>25</v>
      </c>
      <c r="G10" s="13">
        <v>3.0296969999999996</v>
      </c>
      <c r="H10" s="13"/>
    </row>
    <row r="11" spans="1:9" ht="12.6" x14ac:dyDescent="0.2">
      <c r="A11" s="4" t="s">
        <v>55</v>
      </c>
      <c r="B11" s="4" t="s">
        <v>58</v>
      </c>
      <c r="C11" s="5">
        <v>160</v>
      </c>
      <c r="D11" s="5" t="s">
        <v>5</v>
      </c>
      <c r="E11" s="5" t="s">
        <v>6</v>
      </c>
      <c r="F11" s="5">
        <v>25</v>
      </c>
      <c r="G11" s="13">
        <v>8.079191999999999</v>
      </c>
      <c r="H11" s="13"/>
    </row>
    <row r="12" spans="1:9" x14ac:dyDescent="0.2">
      <c r="A12" s="4" t="s">
        <v>105</v>
      </c>
      <c r="B12" s="4" t="s">
        <v>106</v>
      </c>
      <c r="C12" s="5">
        <v>210</v>
      </c>
      <c r="D12" s="5" t="s">
        <v>4</v>
      </c>
      <c r="E12" s="5" t="s">
        <v>6</v>
      </c>
      <c r="F12" s="5">
        <v>20</v>
      </c>
      <c r="G12" s="13">
        <v>10</v>
      </c>
      <c r="H12" s="14"/>
    </row>
    <row r="13" spans="1:9" x14ac:dyDescent="0.2">
      <c r="A13" s="4" t="s">
        <v>105</v>
      </c>
      <c r="B13" s="4" t="s">
        <v>107</v>
      </c>
      <c r="C13" s="5">
        <v>288</v>
      </c>
      <c r="D13" s="5" t="s">
        <v>4</v>
      </c>
      <c r="E13" s="5" t="s">
        <v>6</v>
      </c>
      <c r="F13" s="5">
        <v>30</v>
      </c>
      <c r="G13" s="13">
        <v>13</v>
      </c>
      <c r="H13" s="14"/>
    </row>
    <row r="14" spans="1:9" x14ac:dyDescent="0.2">
      <c r="A14" s="4" t="s">
        <v>105</v>
      </c>
      <c r="B14" s="4" t="s">
        <v>108</v>
      </c>
      <c r="C14" s="5">
        <v>183</v>
      </c>
      <c r="D14" s="5" t="s">
        <v>4</v>
      </c>
      <c r="E14" s="5" t="s">
        <v>6</v>
      </c>
      <c r="F14" s="5">
        <v>25</v>
      </c>
      <c r="G14" s="13">
        <v>6</v>
      </c>
      <c r="H14" s="14"/>
    </row>
    <row r="15" spans="1:9" x14ac:dyDescent="0.2">
      <c r="A15" s="4" t="s">
        <v>105</v>
      </c>
      <c r="B15" s="4" t="s">
        <v>109</v>
      </c>
      <c r="C15" s="5">
        <v>66</v>
      </c>
      <c r="D15" s="5" t="s">
        <v>4</v>
      </c>
      <c r="E15" s="5" t="s">
        <v>95</v>
      </c>
      <c r="F15" s="5">
        <v>20</v>
      </c>
      <c r="G15" s="13">
        <v>4</v>
      </c>
      <c r="H15" s="14"/>
    </row>
    <row r="16" spans="1:9" x14ac:dyDescent="0.2">
      <c r="A16" s="4" t="s">
        <v>110</v>
      </c>
      <c r="B16" s="4" t="s">
        <v>111</v>
      </c>
      <c r="C16" s="5">
        <v>282</v>
      </c>
      <c r="D16" s="5" t="s">
        <v>4</v>
      </c>
      <c r="E16" s="5" t="s">
        <v>95</v>
      </c>
      <c r="F16" s="5">
        <v>20</v>
      </c>
      <c r="G16" s="13">
        <v>17</v>
      </c>
      <c r="H16" s="14"/>
    </row>
    <row r="17" spans="1:9" x14ac:dyDescent="0.2">
      <c r="A17" s="4" t="s">
        <v>110</v>
      </c>
      <c r="B17" s="4" t="s">
        <v>112</v>
      </c>
      <c r="C17" s="5">
        <v>273</v>
      </c>
      <c r="D17" s="5" t="s">
        <v>4</v>
      </c>
      <c r="E17" s="5" t="s">
        <v>95</v>
      </c>
      <c r="F17" s="5">
        <v>30</v>
      </c>
      <c r="G17" s="13">
        <v>16</v>
      </c>
      <c r="H17" s="14"/>
      <c r="I17" s="17"/>
    </row>
    <row r="18" spans="1:9" x14ac:dyDescent="0.2">
      <c r="A18" s="26" t="s">
        <v>12</v>
      </c>
      <c r="B18" s="27"/>
      <c r="C18" s="27"/>
      <c r="D18" s="27"/>
      <c r="E18" s="27"/>
      <c r="F18" s="27"/>
      <c r="G18" s="27"/>
      <c r="H18" s="28"/>
    </row>
    <row r="19" spans="1:9" x14ac:dyDescent="0.2">
      <c r="A19" s="4" t="s">
        <v>62</v>
      </c>
      <c r="B19" s="4" t="s">
        <v>51</v>
      </c>
      <c r="C19" s="5">
        <v>500</v>
      </c>
      <c r="D19" s="5" t="s">
        <v>4</v>
      </c>
      <c r="E19" s="5" t="s">
        <v>7</v>
      </c>
      <c r="F19" s="5">
        <v>25</v>
      </c>
      <c r="G19" s="5">
        <v>9</v>
      </c>
      <c r="H19" s="5"/>
    </row>
    <row r="20" spans="1:9" x14ac:dyDescent="0.2">
      <c r="A20" s="4" t="s">
        <v>62</v>
      </c>
      <c r="B20" s="4" t="s">
        <v>52</v>
      </c>
      <c r="C20" s="5">
        <v>165</v>
      </c>
      <c r="D20" s="5" t="s">
        <v>5</v>
      </c>
      <c r="E20" s="5" t="s">
        <v>7</v>
      </c>
      <c r="F20" s="5">
        <v>25</v>
      </c>
      <c r="G20" s="5">
        <v>2.8849999999999998</v>
      </c>
      <c r="H20" s="5"/>
    </row>
    <row r="21" spans="1:9" x14ac:dyDescent="0.2">
      <c r="A21" s="4" t="s">
        <v>62</v>
      </c>
      <c r="B21" s="4" t="s">
        <v>53</v>
      </c>
      <c r="C21" s="5">
        <v>265</v>
      </c>
      <c r="D21" s="5" t="s">
        <v>4</v>
      </c>
      <c r="E21" s="5" t="s">
        <v>7</v>
      </c>
      <c r="F21" s="5">
        <v>30</v>
      </c>
      <c r="G21" s="5">
        <v>7.42</v>
      </c>
      <c r="H21" s="5"/>
    </row>
    <row r="22" spans="1:9" x14ac:dyDescent="0.2">
      <c r="A22" s="4" t="s">
        <v>62</v>
      </c>
      <c r="B22" s="4" t="s">
        <v>54</v>
      </c>
      <c r="C22" s="5">
        <v>285</v>
      </c>
      <c r="D22" s="5" t="s">
        <v>5</v>
      </c>
      <c r="E22" s="5" t="s">
        <v>7</v>
      </c>
      <c r="F22" s="5">
        <v>30</v>
      </c>
      <c r="G22" s="5">
        <v>5.9850000000000003</v>
      </c>
      <c r="H22" s="5"/>
    </row>
    <row r="23" spans="1:9" ht="12.6" x14ac:dyDescent="0.2">
      <c r="A23" s="26" t="s">
        <v>14</v>
      </c>
      <c r="B23" s="27"/>
      <c r="C23" s="27"/>
      <c r="D23" s="27"/>
      <c r="E23" s="27"/>
      <c r="F23" s="27"/>
      <c r="G23" s="27"/>
      <c r="H23" s="28"/>
    </row>
    <row r="24" spans="1:9" x14ac:dyDescent="0.2">
      <c r="A24" s="4" t="s">
        <v>49</v>
      </c>
      <c r="B24" s="4" t="s">
        <v>50</v>
      </c>
      <c r="C24" s="5">
        <v>330</v>
      </c>
      <c r="D24" s="5" t="s">
        <v>4</v>
      </c>
      <c r="E24" s="5" t="s">
        <v>18</v>
      </c>
      <c r="F24" s="5">
        <v>80</v>
      </c>
      <c r="G24" s="5">
        <v>10</v>
      </c>
      <c r="H24" s="7"/>
    </row>
    <row r="25" spans="1:9" x14ac:dyDescent="0.2">
      <c r="A25" s="26" t="s">
        <v>19</v>
      </c>
      <c r="B25" s="27"/>
      <c r="C25" s="27"/>
      <c r="D25" s="27"/>
      <c r="E25" s="27"/>
      <c r="F25" s="27"/>
      <c r="G25" s="27"/>
      <c r="H25" s="28"/>
    </row>
    <row r="26" spans="1:9" x14ac:dyDescent="0.2">
      <c r="A26" s="4" t="s">
        <v>38</v>
      </c>
      <c r="B26" s="4" t="s">
        <v>39</v>
      </c>
      <c r="C26" s="5">
        <v>325</v>
      </c>
      <c r="D26" s="5" t="s">
        <v>4</v>
      </c>
      <c r="E26" s="5" t="s">
        <v>6</v>
      </c>
      <c r="F26" s="5">
        <v>50</v>
      </c>
      <c r="G26" s="5">
        <v>40</v>
      </c>
      <c r="H26" s="14"/>
    </row>
    <row r="27" spans="1:9" x14ac:dyDescent="0.2">
      <c r="A27" s="4" t="s">
        <v>40</v>
      </c>
      <c r="B27" s="4" t="s">
        <v>94</v>
      </c>
      <c r="C27" s="5">
        <v>20</v>
      </c>
      <c r="D27" s="5" t="s">
        <v>4</v>
      </c>
      <c r="E27" s="5" t="s">
        <v>6</v>
      </c>
      <c r="F27" s="5">
        <v>0.15</v>
      </c>
      <c r="G27" s="15">
        <f>C27*0.4*0.2019798</f>
        <v>1.6158383999999999</v>
      </c>
      <c r="H27" s="14"/>
    </row>
    <row r="28" spans="1:9" ht="12.6" x14ac:dyDescent="0.2">
      <c r="A28" s="4"/>
      <c r="B28" s="4" t="s">
        <v>93</v>
      </c>
      <c r="C28" s="5">
        <v>5</v>
      </c>
      <c r="D28" s="5" t="s">
        <v>4</v>
      </c>
      <c r="E28" s="5" t="s">
        <v>6</v>
      </c>
      <c r="F28" s="5">
        <v>111</v>
      </c>
      <c r="G28" s="15">
        <f>C28*0.4*0.2019798</f>
        <v>0.40395959999999997</v>
      </c>
      <c r="H28" s="14"/>
    </row>
    <row r="29" spans="1:9" ht="12.6" x14ac:dyDescent="0.2">
      <c r="A29" s="4"/>
      <c r="B29" s="4" t="s">
        <v>41</v>
      </c>
      <c r="C29" s="5">
        <v>200</v>
      </c>
      <c r="D29" s="5" t="s">
        <v>4</v>
      </c>
      <c r="E29" s="5" t="s">
        <v>6</v>
      </c>
      <c r="F29" s="5">
        <v>33</v>
      </c>
      <c r="G29" s="5">
        <v>10</v>
      </c>
      <c r="H29" s="14"/>
    </row>
    <row r="30" spans="1:9" x14ac:dyDescent="0.2">
      <c r="A30" s="4"/>
      <c r="B30" s="4" t="s">
        <v>92</v>
      </c>
      <c r="C30" s="5">
        <v>110</v>
      </c>
      <c r="D30" s="5" t="s">
        <v>4</v>
      </c>
      <c r="E30" s="5" t="s">
        <v>88</v>
      </c>
      <c r="F30" s="5">
        <v>25</v>
      </c>
      <c r="G30" s="15">
        <f>C30*0.3454*0.15</f>
        <v>5.6990999999999996</v>
      </c>
      <c r="H30" s="14"/>
    </row>
    <row r="31" spans="1:9" x14ac:dyDescent="0.2">
      <c r="A31" s="4" t="s">
        <v>82</v>
      </c>
      <c r="B31" s="4" t="s">
        <v>87</v>
      </c>
      <c r="C31" s="5">
        <f>410-190</f>
        <v>220</v>
      </c>
      <c r="D31" s="5" t="s">
        <v>4</v>
      </c>
      <c r="E31" s="5" t="s">
        <v>88</v>
      </c>
      <c r="F31" s="5">
        <v>15</v>
      </c>
      <c r="G31" s="15">
        <f>C31*0.3454*0.15</f>
        <v>11.398199999999999</v>
      </c>
      <c r="H31" s="14"/>
    </row>
    <row r="32" spans="1:9" ht="12.6" x14ac:dyDescent="0.2">
      <c r="A32" s="4"/>
      <c r="B32" s="4" t="s">
        <v>83</v>
      </c>
      <c r="C32" s="5">
        <v>140</v>
      </c>
      <c r="D32" s="5" t="s">
        <v>4</v>
      </c>
      <c r="E32" s="5" t="s">
        <v>6</v>
      </c>
      <c r="F32" s="5">
        <v>33</v>
      </c>
      <c r="G32" s="15">
        <v>10</v>
      </c>
      <c r="H32" s="14"/>
    </row>
    <row r="33" spans="1:8" x14ac:dyDescent="0.2">
      <c r="A33" s="4"/>
      <c r="B33" s="4" t="s">
        <v>89</v>
      </c>
      <c r="C33" s="5">
        <f>780-400</f>
        <v>380</v>
      </c>
      <c r="D33" s="5" t="s">
        <v>4</v>
      </c>
      <c r="E33" s="5" t="s">
        <v>88</v>
      </c>
      <c r="F33" s="5">
        <v>10</v>
      </c>
      <c r="G33" s="15">
        <f>C33*0.3454*0.1</f>
        <v>13.1252</v>
      </c>
      <c r="H33" s="14"/>
    </row>
    <row r="34" spans="1:8" x14ac:dyDescent="0.2">
      <c r="A34" s="4"/>
      <c r="B34" s="4" t="s">
        <v>90</v>
      </c>
      <c r="C34" s="5">
        <f>770-620</f>
        <v>150</v>
      </c>
      <c r="D34" s="5" t="s">
        <v>4</v>
      </c>
      <c r="E34" s="5" t="s">
        <v>88</v>
      </c>
      <c r="F34" s="5">
        <v>10</v>
      </c>
      <c r="G34" s="15">
        <f>C34*0.3454*0.1</f>
        <v>5.181</v>
      </c>
      <c r="H34" s="14"/>
    </row>
    <row r="35" spans="1:8" ht="12.6" x14ac:dyDescent="0.2">
      <c r="A35" s="4"/>
      <c r="B35" s="4" t="s">
        <v>91</v>
      </c>
      <c r="C35" s="5">
        <v>15</v>
      </c>
      <c r="D35" s="5" t="s">
        <v>4</v>
      </c>
      <c r="E35" s="5" t="s">
        <v>6</v>
      </c>
      <c r="F35" s="5">
        <v>40</v>
      </c>
      <c r="G35" s="15">
        <f>C35*0.4*0.2019798</f>
        <v>1.2118788</v>
      </c>
      <c r="H35" s="14"/>
    </row>
    <row r="36" spans="1:8" ht="12.6" x14ac:dyDescent="0.2">
      <c r="A36" s="4"/>
      <c r="B36" s="4" t="s">
        <v>84</v>
      </c>
      <c r="C36" s="5">
        <v>170</v>
      </c>
      <c r="D36" s="5" t="s">
        <v>4</v>
      </c>
      <c r="E36" s="5" t="s">
        <v>6</v>
      </c>
      <c r="F36" s="5">
        <v>25</v>
      </c>
      <c r="G36" s="5">
        <v>10</v>
      </c>
      <c r="H36" s="14"/>
    </row>
    <row r="37" spans="1:8" ht="12.6" x14ac:dyDescent="0.2">
      <c r="A37" s="4"/>
      <c r="B37" s="4" t="s">
        <v>85</v>
      </c>
      <c r="C37" s="5">
        <v>40</v>
      </c>
      <c r="D37" s="5" t="s">
        <v>4</v>
      </c>
      <c r="E37" s="5" t="s">
        <v>6</v>
      </c>
      <c r="F37" s="5">
        <v>33</v>
      </c>
      <c r="G37" s="5">
        <v>10</v>
      </c>
      <c r="H37" s="14"/>
    </row>
    <row r="38" spans="1:8" ht="12.6" x14ac:dyDescent="0.2">
      <c r="A38" s="4"/>
      <c r="B38" s="4" t="s">
        <v>86</v>
      </c>
      <c r="C38" s="5">
        <v>210</v>
      </c>
      <c r="D38" s="5" t="s">
        <v>4</v>
      </c>
      <c r="E38" s="5" t="s">
        <v>6</v>
      </c>
      <c r="F38" s="5">
        <v>33</v>
      </c>
      <c r="G38" s="5">
        <v>20</v>
      </c>
      <c r="H38" s="14"/>
    </row>
    <row r="39" spans="1:8" x14ac:dyDescent="0.2">
      <c r="A39" s="26" t="s">
        <v>15</v>
      </c>
      <c r="B39" s="27"/>
      <c r="C39" s="27"/>
      <c r="D39" s="27"/>
      <c r="E39" s="27"/>
      <c r="F39" s="27"/>
      <c r="G39" s="27"/>
      <c r="H39" s="28"/>
    </row>
    <row r="40" spans="1:8" s="8" customFormat="1" ht="15" x14ac:dyDescent="0.2">
      <c r="A40" s="4" t="s">
        <v>16</v>
      </c>
      <c r="B40" s="4" t="s">
        <v>36</v>
      </c>
      <c r="C40" s="5">
        <v>200</v>
      </c>
      <c r="D40" s="5" t="s">
        <v>5</v>
      </c>
      <c r="E40" s="5" t="s">
        <v>18</v>
      </c>
      <c r="F40" s="5">
        <v>60</v>
      </c>
      <c r="G40" s="15">
        <f>C40*0.18272*0.6</f>
        <v>21.926399999999997</v>
      </c>
      <c r="H40" s="16" t="s">
        <v>121</v>
      </c>
    </row>
    <row r="41" spans="1:8" s="8" customFormat="1" x14ac:dyDescent="0.2">
      <c r="A41" s="4" t="s">
        <v>122</v>
      </c>
      <c r="B41" s="4" t="s">
        <v>37</v>
      </c>
      <c r="C41" s="5">
        <v>470</v>
      </c>
      <c r="D41" s="5" t="s">
        <v>4</v>
      </c>
      <c r="E41" s="5" t="s">
        <v>18</v>
      </c>
      <c r="F41" s="5">
        <v>10</v>
      </c>
      <c r="G41" s="15">
        <f>C41*0.18272*0.1</f>
        <v>8.5878399999999999</v>
      </c>
      <c r="H41" s="13"/>
    </row>
    <row r="42" spans="1:8" x14ac:dyDescent="0.2">
      <c r="A42" s="4" t="s">
        <v>16</v>
      </c>
      <c r="B42" s="4" t="s">
        <v>125</v>
      </c>
      <c r="C42" s="5">
        <v>300</v>
      </c>
      <c r="D42" s="5" t="s">
        <v>96</v>
      </c>
      <c r="E42" s="5" t="s">
        <v>95</v>
      </c>
      <c r="F42" s="5" t="s">
        <v>97</v>
      </c>
      <c r="G42" s="5">
        <v>128</v>
      </c>
      <c r="H42" s="14"/>
    </row>
    <row r="43" spans="1:8" x14ac:dyDescent="0.2">
      <c r="A43" s="4" t="s">
        <v>16</v>
      </c>
      <c r="B43" s="4" t="s">
        <v>124</v>
      </c>
      <c r="C43" s="5">
        <v>160</v>
      </c>
      <c r="D43" s="5" t="s">
        <v>5</v>
      </c>
      <c r="E43" s="5" t="s">
        <v>95</v>
      </c>
      <c r="F43" s="5" t="s">
        <v>97</v>
      </c>
      <c r="G43" s="5">
        <v>72</v>
      </c>
      <c r="H43" s="14"/>
    </row>
    <row r="44" spans="1:8" x14ac:dyDescent="0.2">
      <c r="A44" s="4" t="s">
        <v>16</v>
      </c>
      <c r="B44" s="4" t="s">
        <v>126</v>
      </c>
      <c r="C44" s="5">
        <v>350</v>
      </c>
      <c r="D44" s="5" t="s">
        <v>5</v>
      </c>
      <c r="E44" s="5" t="s">
        <v>95</v>
      </c>
      <c r="F44" s="5" t="s">
        <v>97</v>
      </c>
      <c r="G44" s="5">
        <v>73</v>
      </c>
      <c r="H44" s="14"/>
    </row>
    <row r="45" spans="1:8" x14ac:dyDescent="0.2">
      <c r="A45" s="4" t="s">
        <v>123</v>
      </c>
      <c r="B45" s="4" t="s">
        <v>127</v>
      </c>
      <c r="C45" s="5">
        <v>400</v>
      </c>
      <c r="D45" s="5" t="s">
        <v>96</v>
      </c>
      <c r="E45" s="5" t="s">
        <v>95</v>
      </c>
      <c r="F45" s="5" t="s">
        <v>97</v>
      </c>
      <c r="G45" s="5">
        <v>88</v>
      </c>
      <c r="H45" s="14"/>
    </row>
    <row r="46" spans="1:8" x14ac:dyDescent="0.2">
      <c r="A46" s="4"/>
      <c r="B46" s="4" t="s">
        <v>129</v>
      </c>
      <c r="C46" s="5">
        <v>140</v>
      </c>
      <c r="D46" s="5" t="s">
        <v>5</v>
      </c>
      <c r="E46" s="5" t="s">
        <v>95</v>
      </c>
      <c r="F46" s="5" t="s">
        <v>97</v>
      </c>
      <c r="G46" s="5">
        <v>42</v>
      </c>
      <c r="H46" s="14"/>
    </row>
    <row r="47" spans="1:8" x14ac:dyDescent="0.2">
      <c r="A47" s="26" t="s">
        <v>20</v>
      </c>
      <c r="B47" s="27"/>
      <c r="C47" s="27"/>
      <c r="D47" s="27"/>
      <c r="E47" s="27"/>
      <c r="F47" s="27"/>
      <c r="G47" s="27"/>
      <c r="H47" s="28"/>
    </row>
    <row r="48" spans="1:8" s="8" customFormat="1" ht="25.5" x14ac:dyDescent="0.2">
      <c r="A48" s="4" t="s">
        <v>30</v>
      </c>
      <c r="B48" s="4" t="s">
        <v>27</v>
      </c>
      <c r="C48" s="5">
        <v>200</v>
      </c>
      <c r="D48" s="5" t="s">
        <v>5</v>
      </c>
      <c r="E48" s="5" t="s">
        <v>97</v>
      </c>
      <c r="F48" s="5" t="s">
        <v>97</v>
      </c>
      <c r="G48" s="5">
        <v>60</v>
      </c>
      <c r="H48" s="10" t="s">
        <v>63</v>
      </c>
    </row>
    <row r="49" spans="1:8" s="8" customFormat="1" ht="25.5" x14ac:dyDescent="0.2">
      <c r="A49" s="4" t="s">
        <v>30</v>
      </c>
      <c r="B49" s="4" t="s">
        <v>28</v>
      </c>
      <c r="C49" s="5">
        <v>280</v>
      </c>
      <c r="D49" s="5" t="s">
        <v>5</v>
      </c>
      <c r="E49" s="5" t="s">
        <v>29</v>
      </c>
      <c r="F49" s="5">
        <v>75</v>
      </c>
      <c r="G49" s="5">
        <v>85</v>
      </c>
      <c r="H49" s="16" t="s">
        <v>60</v>
      </c>
    </row>
    <row r="50" spans="1:8" s="8" customFormat="1" ht="25.5" x14ac:dyDescent="0.2">
      <c r="A50" s="4" t="s">
        <v>31</v>
      </c>
      <c r="B50" s="4" t="s">
        <v>32</v>
      </c>
      <c r="C50" s="5">
        <v>720</v>
      </c>
      <c r="D50" s="5" t="s">
        <v>4</v>
      </c>
      <c r="E50" s="5" t="s">
        <v>29</v>
      </c>
      <c r="F50" s="5">
        <v>150</v>
      </c>
      <c r="G50" s="5">
        <v>350</v>
      </c>
      <c r="H50" s="16" t="s">
        <v>61</v>
      </c>
    </row>
  </sheetData>
  <mergeCells count="7">
    <mergeCell ref="A4:H4"/>
    <mergeCell ref="A47:H47"/>
    <mergeCell ref="A39:H39"/>
    <mergeCell ref="A23:H23"/>
    <mergeCell ref="A25:H25"/>
    <mergeCell ref="A18:H18"/>
    <mergeCell ref="A8:H8"/>
  </mergeCells>
  <pageMargins left="0.7" right="0.7" top="0.78740157499999996" bottom="0.78740157499999996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6"/>
  <sheetViews>
    <sheetView zoomScaleNormal="100" workbookViewId="0">
      <selection activeCell="F36" sqref="F36"/>
    </sheetView>
  </sheetViews>
  <sheetFormatPr defaultRowHeight="12.75" x14ac:dyDescent="0.2"/>
  <cols>
    <col min="1" max="1" width="26.875" bestFit="1" customWidth="1"/>
    <col min="2" max="2" width="15.875" bestFit="1" customWidth="1"/>
    <col min="3" max="3" width="7.875" bestFit="1" customWidth="1"/>
    <col min="4" max="4" width="8.375" bestFit="1" customWidth="1"/>
    <col min="5" max="5" width="11.125" customWidth="1"/>
    <col min="6" max="6" width="11.625" bestFit="1" customWidth="1"/>
    <col min="7" max="7" width="11.625" customWidth="1"/>
    <col min="8" max="8" width="13.875" customWidth="1"/>
  </cols>
  <sheetData>
    <row r="2" spans="1:9" ht="20.25" thickBot="1" x14ac:dyDescent="0.3">
      <c r="A2" s="6" t="s">
        <v>76</v>
      </c>
    </row>
    <row r="3" spans="1:9" ht="39" thickBot="1" x14ac:dyDescent="0.25">
      <c r="A3" s="1" t="s">
        <v>0</v>
      </c>
      <c r="B3" s="2" t="s">
        <v>3</v>
      </c>
      <c r="C3" s="3" t="s">
        <v>25</v>
      </c>
      <c r="D3" s="3" t="s">
        <v>1</v>
      </c>
      <c r="E3" s="3" t="s">
        <v>24</v>
      </c>
      <c r="F3" s="2" t="s">
        <v>26</v>
      </c>
      <c r="G3" s="9" t="s">
        <v>77</v>
      </c>
      <c r="H3" s="2" t="s">
        <v>59</v>
      </c>
    </row>
    <row r="4" spans="1:9" x14ac:dyDescent="0.2">
      <c r="A4" s="26" t="s">
        <v>21</v>
      </c>
      <c r="B4" s="27"/>
      <c r="C4" s="27"/>
      <c r="D4" s="27"/>
      <c r="E4" s="27"/>
      <c r="F4" s="27"/>
      <c r="G4" s="27"/>
      <c r="H4" s="28"/>
    </row>
    <row r="5" spans="1:9" x14ac:dyDescent="0.2">
      <c r="A5" s="4" t="s">
        <v>101</v>
      </c>
      <c r="B5" s="4" t="s">
        <v>102</v>
      </c>
      <c r="C5" s="12">
        <v>2710</v>
      </c>
      <c r="D5" s="5" t="s">
        <v>98</v>
      </c>
      <c r="E5" s="5" t="s">
        <v>80</v>
      </c>
      <c r="F5" s="11" t="s">
        <v>66</v>
      </c>
      <c r="G5" s="5" t="s">
        <v>81</v>
      </c>
      <c r="H5" s="5"/>
    </row>
    <row r="6" spans="1:9" x14ac:dyDescent="0.2">
      <c r="A6" s="4" t="s">
        <v>103</v>
      </c>
      <c r="B6" s="4" t="s">
        <v>104</v>
      </c>
      <c r="C6" s="5">
        <v>1500</v>
      </c>
      <c r="D6" s="5" t="s">
        <v>98</v>
      </c>
      <c r="E6" s="5" t="s">
        <v>80</v>
      </c>
      <c r="F6" s="11" t="s">
        <v>66</v>
      </c>
      <c r="G6" s="5" t="s">
        <v>78</v>
      </c>
      <c r="H6" s="5"/>
      <c r="I6" s="18"/>
    </row>
    <row r="7" spans="1:9" x14ac:dyDescent="0.2">
      <c r="A7" s="4" t="s">
        <v>103</v>
      </c>
      <c r="B7" t="s">
        <v>128</v>
      </c>
      <c r="C7" s="5">
        <v>780</v>
      </c>
      <c r="D7" s="5" t="s">
        <v>98</v>
      </c>
      <c r="E7" s="5" t="s">
        <v>80</v>
      </c>
      <c r="F7" s="11" t="s">
        <v>66</v>
      </c>
      <c r="G7" s="5" t="s">
        <v>78</v>
      </c>
      <c r="H7" s="5"/>
    </row>
    <row r="8" spans="1:9" x14ac:dyDescent="0.2">
      <c r="A8" s="26" t="s">
        <v>12</v>
      </c>
      <c r="B8" s="27"/>
      <c r="C8" s="27"/>
      <c r="D8" s="27"/>
      <c r="E8" s="27"/>
      <c r="F8" s="27"/>
      <c r="G8" s="27"/>
      <c r="H8" s="28"/>
    </row>
    <row r="9" spans="1:9" x14ac:dyDescent="0.2">
      <c r="A9" s="4" t="s">
        <v>64</v>
      </c>
      <c r="B9" s="4" t="s">
        <v>65</v>
      </c>
      <c r="C9" s="5">
        <v>323.52</v>
      </c>
      <c r="D9" s="5" t="s">
        <v>5</v>
      </c>
      <c r="E9" s="5" t="s">
        <v>80</v>
      </c>
      <c r="F9" s="11" t="s">
        <v>66</v>
      </c>
      <c r="G9" s="11" t="s">
        <v>78</v>
      </c>
      <c r="H9" s="5"/>
    </row>
    <row r="10" spans="1:9" x14ac:dyDescent="0.2">
      <c r="A10" s="4" t="s">
        <v>64</v>
      </c>
      <c r="B10" s="4" t="s">
        <v>67</v>
      </c>
      <c r="C10" s="5">
        <v>885.02</v>
      </c>
      <c r="D10" s="5" t="s">
        <v>4</v>
      </c>
      <c r="E10" s="5" t="s">
        <v>80</v>
      </c>
      <c r="F10" s="5" t="s">
        <v>66</v>
      </c>
      <c r="G10" s="5" t="s">
        <v>78</v>
      </c>
      <c r="H10" s="5"/>
    </row>
    <row r="11" spans="1:9" x14ac:dyDescent="0.2">
      <c r="A11" s="4" t="s">
        <v>13</v>
      </c>
      <c r="B11" s="4" t="s">
        <v>68</v>
      </c>
      <c r="C11" s="5">
        <v>532.65</v>
      </c>
      <c r="D11" s="5" t="s">
        <v>4</v>
      </c>
      <c r="E11" s="5" t="s">
        <v>80</v>
      </c>
      <c r="F11" s="11" t="s">
        <v>66</v>
      </c>
      <c r="G11" s="5" t="s">
        <v>78</v>
      </c>
      <c r="H11" s="5"/>
    </row>
    <row r="12" spans="1:9" x14ac:dyDescent="0.2">
      <c r="A12" s="4" t="s">
        <v>13</v>
      </c>
      <c r="B12" s="4" t="s">
        <v>69</v>
      </c>
      <c r="C12" s="5">
        <v>258.81</v>
      </c>
      <c r="D12" s="5" t="s">
        <v>4</v>
      </c>
      <c r="E12" s="5" t="s">
        <v>80</v>
      </c>
      <c r="F12" s="5" t="s">
        <v>66</v>
      </c>
      <c r="G12" s="5" t="s">
        <v>78</v>
      </c>
      <c r="H12" s="5"/>
    </row>
    <row r="13" spans="1:9" x14ac:dyDescent="0.2">
      <c r="A13" s="4" t="s">
        <v>13</v>
      </c>
      <c r="B13" s="4" t="s">
        <v>70</v>
      </c>
      <c r="C13" s="5">
        <v>646.62</v>
      </c>
      <c r="D13" s="5" t="s">
        <v>4</v>
      </c>
      <c r="E13" s="5" t="s">
        <v>80</v>
      </c>
      <c r="F13" s="11" t="s">
        <v>66</v>
      </c>
      <c r="G13" s="5" t="s">
        <v>78</v>
      </c>
      <c r="H13" s="5"/>
    </row>
    <row r="14" spans="1:9" x14ac:dyDescent="0.2">
      <c r="A14" s="4" t="s">
        <v>13</v>
      </c>
      <c r="B14" s="4" t="s">
        <v>71</v>
      </c>
      <c r="C14" s="5">
        <v>655.55</v>
      </c>
      <c r="D14" s="5" t="s">
        <v>4</v>
      </c>
      <c r="E14" s="5" t="s">
        <v>80</v>
      </c>
      <c r="F14" s="5" t="s">
        <v>66</v>
      </c>
      <c r="G14" s="5" t="s">
        <v>78</v>
      </c>
      <c r="H14" s="5"/>
    </row>
    <row r="15" spans="1:9" x14ac:dyDescent="0.2">
      <c r="A15" s="4" t="s">
        <v>72</v>
      </c>
      <c r="B15" s="4" t="s">
        <v>73</v>
      </c>
      <c r="C15" s="5">
        <v>5153.72</v>
      </c>
      <c r="D15" s="5" t="s">
        <v>5</v>
      </c>
      <c r="E15" s="5" t="s">
        <v>80</v>
      </c>
      <c r="F15" s="11" t="s">
        <v>66</v>
      </c>
      <c r="G15" s="5" t="s">
        <v>78</v>
      </c>
      <c r="H15" s="5"/>
    </row>
    <row r="16" spans="1:9" x14ac:dyDescent="0.2">
      <c r="A16" s="4" t="s">
        <v>74</v>
      </c>
      <c r="B16" s="4" t="s">
        <v>75</v>
      </c>
      <c r="C16" s="5">
        <v>6553.08</v>
      </c>
      <c r="D16" s="5" t="s">
        <v>5</v>
      </c>
      <c r="E16" s="5" t="s">
        <v>80</v>
      </c>
      <c r="F16" s="5" t="s">
        <v>66</v>
      </c>
      <c r="G16" s="5" t="s">
        <v>78</v>
      </c>
      <c r="H16" s="5"/>
    </row>
    <row r="17" spans="1:8" ht="12.6" x14ac:dyDescent="0.2">
      <c r="A17" s="26" t="s">
        <v>14</v>
      </c>
      <c r="B17" s="27"/>
      <c r="C17" s="27"/>
      <c r="D17" s="27"/>
      <c r="E17" s="27"/>
      <c r="F17" s="27"/>
      <c r="G17" s="27"/>
      <c r="H17" s="28"/>
    </row>
    <row r="18" spans="1:8" ht="25.5" x14ac:dyDescent="0.2">
      <c r="A18" s="4" t="s">
        <v>45</v>
      </c>
      <c r="B18" s="4" t="s">
        <v>46</v>
      </c>
      <c r="C18" s="5">
        <v>500</v>
      </c>
      <c r="D18" s="5" t="s">
        <v>47</v>
      </c>
      <c r="E18" s="5" t="s">
        <v>99</v>
      </c>
      <c r="F18" s="5" t="s">
        <v>34</v>
      </c>
      <c r="G18" s="5"/>
      <c r="H18" s="10" t="s">
        <v>48</v>
      </c>
    </row>
    <row r="19" spans="1:8" x14ac:dyDescent="0.2">
      <c r="A19" s="4" t="s">
        <v>113</v>
      </c>
      <c r="B19" s="4" t="s">
        <v>114</v>
      </c>
      <c r="C19" s="5">
        <v>300</v>
      </c>
      <c r="D19" s="5" t="s">
        <v>5</v>
      </c>
      <c r="E19" s="5" t="s">
        <v>100</v>
      </c>
      <c r="F19" s="5" t="s">
        <v>66</v>
      </c>
      <c r="G19" s="5"/>
      <c r="H19" s="5"/>
    </row>
    <row r="20" spans="1:8" x14ac:dyDescent="0.2">
      <c r="A20" s="21" t="s">
        <v>113</v>
      </c>
      <c r="B20" s="22" t="s">
        <v>130</v>
      </c>
      <c r="C20" s="19">
        <v>2500</v>
      </c>
      <c r="D20" s="19" t="s">
        <v>5</v>
      </c>
      <c r="E20" s="19" t="s">
        <v>131</v>
      </c>
      <c r="F20" s="19" t="s">
        <v>66</v>
      </c>
      <c r="G20" s="19" t="s">
        <v>78</v>
      </c>
      <c r="H20" s="20"/>
    </row>
    <row r="21" spans="1:8" x14ac:dyDescent="0.2">
      <c r="A21" s="26" t="s">
        <v>15</v>
      </c>
      <c r="B21" s="27"/>
      <c r="C21" s="27"/>
      <c r="D21" s="27"/>
      <c r="E21" s="27"/>
      <c r="F21" s="27"/>
      <c r="G21" s="27"/>
      <c r="H21" s="28"/>
    </row>
    <row r="22" spans="1:8" x14ac:dyDescent="0.2">
      <c r="A22" s="4" t="s">
        <v>16</v>
      </c>
      <c r="B22" s="4" t="s">
        <v>33</v>
      </c>
      <c r="C22" s="5">
        <v>100</v>
      </c>
      <c r="D22" s="5" t="s">
        <v>5</v>
      </c>
      <c r="E22" s="5" t="s">
        <v>99</v>
      </c>
      <c r="F22" s="5" t="s">
        <v>34</v>
      </c>
      <c r="G22" s="5"/>
      <c r="H22" s="10" t="s">
        <v>35</v>
      </c>
    </row>
    <row r="23" spans="1:8" x14ac:dyDescent="0.2">
      <c r="A23" s="26" t="s">
        <v>17</v>
      </c>
      <c r="B23" s="27"/>
      <c r="C23" s="27"/>
      <c r="D23" s="27"/>
      <c r="E23" s="27"/>
      <c r="F23" s="27"/>
      <c r="G23" s="27"/>
      <c r="H23" s="28"/>
    </row>
    <row r="24" spans="1:8" x14ac:dyDescent="0.2">
      <c r="A24" s="4" t="s">
        <v>115</v>
      </c>
      <c r="B24" s="4" t="s">
        <v>116</v>
      </c>
      <c r="C24" s="5">
        <v>1000</v>
      </c>
      <c r="D24" s="5" t="s">
        <v>79</v>
      </c>
      <c r="E24" s="5" t="s">
        <v>99</v>
      </c>
      <c r="F24" s="5" t="s">
        <v>66</v>
      </c>
      <c r="G24" s="5"/>
      <c r="H24" s="5"/>
    </row>
    <row r="25" spans="1:8" x14ac:dyDescent="0.2">
      <c r="A25" s="4" t="s">
        <v>117</v>
      </c>
      <c r="B25" s="4" t="s">
        <v>118</v>
      </c>
      <c r="C25" s="5">
        <v>550</v>
      </c>
      <c r="D25" s="5" t="s">
        <v>79</v>
      </c>
      <c r="E25" s="5" t="s">
        <v>99</v>
      </c>
      <c r="F25" s="5" t="s">
        <v>119</v>
      </c>
      <c r="G25" s="5"/>
      <c r="H25" s="5"/>
    </row>
    <row r="26" spans="1:8" x14ac:dyDescent="0.2">
      <c r="A26" s="4" t="s">
        <v>117</v>
      </c>
      <c r="B26" s="4" t="s">
        <v>120</v>
      </c>
      <c r="C26" s="5">
        <v>831</v>
      </c>
      <c r="D26" s="5" t="s">
        <v>79</v>
      </c>
      <c r="E26" s="5" t="s">
        <v>99</v>
      </c>
      <c r="F26" s="5" t="s">
        <v>119</v>
      </c>
      <c r="G26" s="5"/>
      <c r="H26" s="5"/>
    </row>
  </sheetData>
  <mergeCells count="5">
    <mergeCell ref="A4:H4"/>
    <mergeCell ref="A23:H23"/>
    <mergeCell ref="A17:H17"/>
    <mergeCell ref="A21:H21"/>
    <mergeCell ref="A8:H8"/>
  </mergeCells>
  <pageMargins left="0.7" right="0.7" top="0.78740157499999996" bottom="0.78740157499999996" header="0.3" footer="0.3"/>
  <pageSetup paperSize="9" scale="7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 doplnění - příkopy</vt:lpstr>
      <vt:lpstr>K doplnění - keře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Kvapil Zdeněk</dc:creator>
  <cp:lastModifiedBy>Löwová Monika, Bc.</cp:lastModifiedBy>
  <cp:lastPrinted>2024-06-07T06:18:58Z</cp:lastPrinted>
  <dcterms:created xsi:type="dcterms:W3CDTF">2023-06-22T04:15:38Z</dcterms:created>
  <dcterms:modified xsi:type="dcterms:W3CDTF">2024-06-07T06:20:01Z</dcterms:modified>
</cp:coreProperties>
</file>