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Stavby\7_Stabilizace provozu provizorního SZZ v ŽST Otrokovice\Soutěž\"/>
    </mc:Choice>
  </mc:AlternateContent>
  <bookViews>
    <workbookView xWindow="-120" yWindow="-120" windowWidth="29040" windowHeight="15840"/>
  </bookViews>
  <sheets>
    <sheet name="Požadavky na výkon a fukci" sheetId="5" r:id="rId1"/>
    <sheet name="SO 98-98" sheetId="8" r:id="rId2"/>
    <sheet name="Rekapitulace ceny P+R" sheetId="10" r:id="rId3"/>
  </sheets>
  <externalReferences>
    <externalReference r:id="rId4"/>
  </externalReferences>
  <definedNames>
    <definedName name="_FilterDatabase" localSheetId="1" hidden="1">'SO 98-98'!$A$12:$L$12</definedName>
    <definedName name="_xlnm.Print_Titles" localSheetId="0">'Požadavky na výkon a fukci'!$3:$3</definedName>
    <definedName name="_xlnm.Print_Area" localSheetId="0">'Požadavky na výkon a fukci'!$A$2:$E$6</definedName>
    <definedName name="Print_Area" localSheetId="1">'SO 98-98'!$A$1:$L$27</definedName>
    <definedName name="Print_Titles" localSheetId="1">'SO 98-98'!$9:$12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0" l="1"/>
  <c r="F5" i="10"/>
  <c r="E2" i="10" s="1"/>
  <c r="F6" i="10"/>
  <c r="F2" i="10" s="1"/>
  <c r="F8" i="10"/>
  <c r="F11" i="10"/>
  <c r="L1" i="8" l="1"/>
  <c r="F4" i="8"/>
  <c r="F5" i="8"/>
  <c r="B9" i="8"/>
  <c r="K9" i="8"/>
  <c r="L9" i="8"/>
  <c r="B14" i="8"/>
  <c r="J14" i="8"/>
  <c r="L14" i="8"/>
  <c r="L26" i="8" s="1"/>
  <c r="J18" i="8"/>
  <c r="L18" i="8"/>
  <c r="J22" i="8"/>
  <c r="L22" i="8"/>
  <c r="J28" i="8"/>
  <c r="L28" i="8"/>
  <c r="L40" i="8" s="1"/>
  <c r="J32" i="8"/>
  <c r="L32" i="8"/>
  <c r="J36" i="8"/>
  <c r="L36" i="8"/>
  <c r="B18" i="8" l="1"/>
  <c r="B22" i="8"/>
  <c r="B28" i="8" s="1"/>
  <c r="B32" i="8" l="1"/>
  <c r="B36" i="8" s="1"/>
  <c r="K2" i="8" s="1"/>
  <c r="E2" i="5" l="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<sst xmlns="http://schemas.openxmlformats.org/spreadsheetml/2006/main" count="154" uniqueCount="106">
  <si>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</si>
  <si>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</si>
  <si>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</si>
  <si>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</si>
  <si>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</si>
  <si>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</si>
  <si>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</si>
  <si>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</si>
  <si>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</si>
  <si>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</si>
  <si>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</si>
  <si>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</si>
  <si>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</si>
  <si>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</si>
  <si>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</si>
  <si>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</si>
  <si>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</si>
  <si>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</si>
  <si>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</si>
  <si>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</si>
  <si>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</si>
  <si>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</si>
  <si>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</si>
  <si>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</si>
  <si>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</si>
  <si>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</si>
  <si>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</si>
  <si>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</si>
  <si>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</si>
  <si>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</si>
  <si>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</si>
  <si>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</si>
  <si>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</si>
  <si>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</si>
  <si>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</si>
  <si>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</si>
  <si>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</si>
  <si>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</si>
  <si>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</si>
  <si>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</si>
  <si>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</si>
  <si>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</si>
  <si>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</si>
  <si>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</si>
  <si>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</si>
  <si>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</si>
  <si>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</si>
  <si>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</si>
  <si>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</si>
  <si>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</si>
  <si>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</si>
  <si>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</si>
  <si>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</si>
  <si>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</si>
  <si>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</si>
  <si>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</si>
  <si>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</si>
  <si>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</si>
  <si>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</si>
  <si>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</si>
  <si>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</si>
  <si>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</si>
  <si>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</si>
  <si>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</si>
  <si>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</si>
  <si>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</si>
  <si>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</si>
  <si>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</si>
  <si>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</si>
  <si>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</si>
  <si>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V rozsahu Zjednodušené dokumentace ve stádiu 2 a ZTP</t>
  </si>
  <si>
    <t>Stabilizace provozu provizorního SZZ v ŽST Otrokovice</t>
  </si>
  <si>
    <t>ŽST Otrokovice ETCS L2, vnitřní část</t>
  </si>
  <si>
    <t>PS 01-01-71</t>
  </si>
  <si>
    <t xml:space="preserve">PS 02-01-71 </t>
  </si>
  <si>
    <t>ŽST Otrokovice ETCS L2, venkovní část</t>
  </si>
  <si>
    <t>Položka obsahuje úpravu a přizpůsobení stávajících balíz v kolejišti. Bude provedena i případná rekonfigurace přemístěných balíz v potřebném počtu. Zároveň budou doplněny ochranné kryty balíz v hlavních kolejích v ŽST Otrokovice. Položka obsahuje všechny náklady na montáž příslušného zařízení se všemi pomocnými a doplňujícími pracemi a součástmi, případné použití mechanizmů, včetně dopravy ze skladu k místu montáže. Součásti tohoto PS budou rovněž demontáže a likvidace případného odpadu v souladu se zákonem o odpadech.</t>
  </si>
  <si>
    <t xml:space="preserve">
Bude implementován kompletní vlakový zabezpečovací systém ETCS L2,  včetně potřebného pomocného materiálu a softwarového vybavení. Bude také upravena vnitřní SZZ ŽST Otrokovice a přizpůsobení individuálního softwaru stanice. Bude upraveno a konfigurováno zabezpečovací zařízení SZZ ŽST Otrokovice pro přenos potřebných informací do RBC k zajištění plné funkčnosti ETCS L2.  Budou přizpůsobeny všechny dotčené technologické systémy na CDP Přerov včetně DOZ pro provoz ETCS L2 a úpravu SW v RBC 34. Upravena a doplněna budou všechny dotčená dispečerská pracoviště, velkoplošné zobrazení včetně SW cvičného sálu na CDP Přerov. Součásti stavby budou rovněž nezbytné úpravy nutné pro realizaci díla.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</si>
  <si>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Exkurze</t>
  </si>
  <si>
    <t>VSEOB006</t>
  </si>
  <si>
    <t>VSEOB005</t>
  </si>
  <si>
    <t>VSEOB004</t>
  </si>
  <si>
    <t>Ing. Martin Dočkal</t>
  </si>
  <si>
    <t>SŽDC s.o.</t>
  </si>
  <si>
    <t>"Stabilizace provozu provizorního SZZ v ŽST Otrokovice"</t>
  </si>
  <si>
    <t xml:space="preserve">oprávněná osoba k podpisu nabídky za uchazeče </t>
  </si>
  <si>
    <t xml:space="preserve">ve funkci </t>
  </si>
  <si>
    <t xml:space="preserve"> V Olomouci dne 11.06.2024</t>
  </si>
  <si>
    <t>98-98</t>
  </si>
  <si>
    <t>SO</t>
  </si>
  <si>
    <t>Všeobecné konstrukce a práce</t>
  </si>
  <si>
    <t>PS</t>
  </si>
  <si>
    <t>Železniční zabezpečovací zařízení</t>
  </si>
  <si>
    <t>D.1</t>
  </si>
  <si>
    <t>Cena typu objektů [Kč]</t>
  </si>
  <si>
    <t>Cena objektu [Kč]</t>
  </si>
  <si>
    <t>Název  objektu</t>
  </si>
  <si>
    <t>Číslo objektu</t>
  </si>
  <si>
    <t>Cena díla za zhotovení stavby</t>
  </si>
  <si>
    <t>Cena díla za autorský dozor</t>
  </si>
  <si>
    <t>Projektová dokumentace pro provádění stavby</t>
  </si>
  <si>
    <t>PDPS</t>
  </si>
  <si>
    <t>Cena díla za projektovou dokumentaci stavby</t>
  </si>
  <si>
    <t>Celková cena [Kč]</t>
  </si>
  <si>
    <t>Kontrolní součet [Kč]</t>
  </si>
  <si>
    <t>stavba: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</si>
</sst>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60" x14ac:knownFonts="1">
    <font>
      <sz val="11"/>
      <color theme="1"/>
      <name val="Verdana"/>
      <family val="2"/>
      <charset val="238"/>
    </font>
    <font>
      <sz val="10"/>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9"/>
      <color indexed="81"/>
      <name val="Arial"/>
      <family val="2"/>
      <charset val="238"/>
    </font>
    <font>
      <i/>
      <u/>
      <sz val="10"/>
      <color indexed="81"/>
      <name val="Arial"/>
      <family val="2"/>
      <charset val="238"/>
    </font>
    <font>
      <b/>
      <sz val="10"/>
      <color indexed="81"/>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
      <sz val="10"/>
      <name val="Arial CE"/>
      <charset val="238"/>
    </font>
    <font>
      <sz val="10"/>
      <name val="Calibri"/>
      <family val="2"/>
      <charset val="238"/>
      <scheme val="minor"/>
    </font>
    <font>
      <sz val="11"/>
      <name val="Calibri"/>
      <family val="2"/>
      <charset val="238"/>
      <scheme val="minor"/>
    </font>
    <font>
      <i/>
      <sz val="11"/>
      <name val="Calibri"/>
      <family val="2"/>
      <charset val="238"/>
      <scheme val="minor"/>
    </font>
    <font>
      <b/>
      <sz val="14"/>
      <name val="Calibri"/>
      <family val="2"/>
      <charset val="238"/>
      <scheme val="minor"/>
    </font>
    <font>
      <b/>
      <sz val="12"/>
      <name val="Calibri"/>
      <family val="2"/>
      <charset val="238"/>
      <scheme val="minor"/>
    </font>
    <font>
      <b/>
      <sz val="16"/>
      <name val="Calibri"/>
      <family val="2"/>
      <charset val="238"/>
      <scheme val="minor"/>
    </font>
    <font>
      <b/>
      <sz val="17.5"/>
      <name val="Calibri"/>
      <family val="2"/>
      <charset val="238"/>
      <scheme val="minor"/>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2" tint="-9.9978637043366805E-2"/>
        <bgColor indexed="64"/>
      </patternFill>
    </fill>
    <fill>
      <patternFill patternType="solid">
        <fgColor indexed="42"/>
        <bgColor indexed="64"/>
      </patternFill>
    </fill>
    <fill>
      <patternFill patternType="solid">
        <fgColor indexed="44"/>
        <bgColor indexed="64"/>
      </patternFill>
    </fill>
  </fills>
  <borders count="9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double">
        <color indexed="64"/>
      </left>
      <right style="medium">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
      <left style="medium">
        <color indexed="64"/>
      </left>
      <right/>
      <top/>
      <bottom style="double">
        <color indexed="64"/>
      </bottom>
      <diagonal/>
    </border>
  </borders>
  <cellStyleXfs count="8">
    <xf numFmtId="0" fontId="0" fillId="0" borderId="0"/>
    <xf numFmtId="0" fontId="2" fillId="0" borderId="0"/>
    <xf numFmtId="164" fontId="2" fillId="0" borderId="0" applyFont="0" applyFill="0" applyBorder="0" applyAlignment="0" applyProtection="0"/>
    <xf numFmtId="0" fontId="4" fillId="0" borderId="0"/>
    <xf numFmtId="0" fontId="3" fillId="0" borderId="0"/>
    <xf numFmtId="0" fontId="4" fillId="0" borderId="0">
      <alignment vertical="center"/>
    </xf>
    <xf numFmtId="0" fontId="52" fillId="0" borderId="0"/>
    <xf numFmtId="0" fontId="1" fillId="0" borderId="0"/>
  </cellStyleXfs>
  <cellXfs count="217">
    <xf numFmtId="0" fontId="0" fillId="0" borderId="0" xfId="0"/>
    <xf numFmtId="0" fontId="5" fillId="3" borderId="14" xfId="1" applyFont="1" applyFill="1" applyBorder="1" applyAlignment="1">
      <alignment vertical="center"/>
    </xf>
    <xf numFmtId="0" fontId="2" fillId="0" borderId="0" xfId="1"/>
    <xf numFmtId="0" fontId="6" fillId="0" borderId="16" xfId="1" applyFont="1" applyFill="1" applyBorder="1" applyAlignment="1">
      <alignment vertical="center"/>
    </xf>
    <xf numFmtId="0" fontId="6" fillId="0" borderId="9" xfId="1" applyFont="1" applyFill="1" applyBorder="1" applyAlignment="1">
      <alignment vertical="center" wrapText="1"/>
    </xf>
    <xf numFmtId="0" fontId="6" fillId="0" borderId="0" xfId="1" applyFont="1" applyAlignment="1">
      <alignment horizontal="left" vertical="center"/>
    </xf>
    <xf numFmtId="0" fontId="6" fillId="0" borderId="19" xfId="1" applyFont="1" applyFill="1" applyBorder="1" applyAlignment="1">
      <alignment vertical="top"/>
    </xf>
    <xf numFmtId="0" fontId="6" fillId="0" borderId="20" xfId="1" applyFont="1" applyFill="1" applyBorder="1" applyAlignment="1">
      <alignment horizontal="center" vertical="top" wrapText="1"/>
    </xf>
    <xf numFmtId="0" fontId="6" fillId="0" borderId="21" xfId="1" applyFont="1" applyFill="1" applyBorder="1" applyAlignment="1">
      <alignment horizontal="center" vertical="center" wrapText="1"/>
    </xf>
    <xf numFmtId="0" fontId="6" fillId="0" borderId="22" xfId="1" applyFont="1" applyFill="1" applyBorder="1" applyAlignment="1">
      <alignment horizontal="center" vertical="center" wrapText="1"/>
    </xf>
    <xf numFmtId="0" fontId="2" fillId="0" borderId="0" xfId="1" applyAlignment="1">
      <alignment horizontal="left" vertical="center"/>
    </xf>
    <xf numFmtId="0" fontId="8" fillId="0" borderId="25" xfId="1" applyNumberFormat="1" applyFont="1" applyFill="1" applyBorder="1" applyAlignment="1">
      <alignment horizontal="left" vertical="center" wrapText="1"/>
    </xf>
    <xf numFmtId="0" fontId="8" fillId="0" borderId="24" xfId="1" applyFont="1" applyFill="1" applyBorder="1" applyAlignment="1">
      <alignment horizontal="left" vertical="center" wrapText="1"/>
    </xf>
    <xf numFmtId="0" fontId="2" fillId="0" borderId="25" xfId="1" applyFont="1" applyFill="1" applyBorder="1" applyAlignment="1">
      <alignment horizontal="left" vertical="center" wrapText="1"/>
    </xf>
    <xf numFmtId="0" fontId="2" fillId="0" borderId="27" xfId="1" applyFill="1" applyBorder="1" applyAlignment="1">
      <alignment horizontal="left" vertical="center" wrapText="1"/>
    </xf>
    <xf numFmtId="0" fontId="8" fillId="0" borderId="28" xfId="1" applyFont="1" applyFill="1" applyBorder="1" applyAlignment="1">
      <alignment horizontal="left" vertical="center" wrapText="1"/>
    </xf>
    <xf numFmtId="0" fontId="8" fillId="0" borderId="29" xfId="1" applyNumberFormat="1" applyFont="1" applyFill="1" applyBorder="1" applyAlignment="1">
      <alignment horizontal="left" vertical="center" wrapText="1"/>
    </xf>
    <xf numFmtId="0" fontId="2" fillId="0" borderId="29" xfId="1" applyFont="1" applyFill="1" applyBorder="1" applyAlignment="1">
      <alignment horizontal="left" vertical="center" wrapText="1"/>
    </xf>
    <xf numFmtId="0" fontId="2" fillId="0" borderId="30" xfId="1" applyFill="1" applyBorder="1" applyAlignment="1">
      <alignment horizontal="left" vertical="center" wrapText="1"/>
    </xf>
    <xf numFmtId="0" fontId="2" fillId="0" borderId="0" xfId="1" applyFill="1"/>
    <xf numFmtId="0" fontId="2" fillId="0" borderId="0" xfId="1" applyFill="1" applyAlignment="1">
      <alignment wrapText="1"/>
    </xf>
    <xf numFmtId="0" fontId="9" fillId="0" borderId="0" xfId="1" applyFont="1" applyAlignment="1" applyProtection="1">
      <alignment vertical="center"/>
      <protection hidden="1"/>
    </xf>
    <xf numFmtId="49" fontId="12" fillId="0" borderId="36" xfId="1" applyNumberFormat="1" applyFont="1" applyFill="1" applyBorder="1" applyAlignment="1" applyProtection="1">
      <alignment horizontal="left" vertical="top"/>
    </xf>
    <xf numFmtId="49" fontId="12" fillId="0" borderId="36"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6"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9" xfId="1" applyNumberFormat="1" applyFont="1" applyFill="1" applyBorder="1" applyAlignment="1" applyProtection="1">
      <alignment horizontal="left" vertical="center"/>
      <protection locked="0"/>
    </xf>
    <xf numFmtId="14" fontId="19" fillId="0" borderId="51" xfId="1" applyNumberFormat="1" applyFont="1" applyFill="1" applyBorder="1" applyAlignment="1" applyProtection="1">
      <alignment vertical="center"/>
      <protection locked="0"/>
    </xf>
    <xf numFmtId="0" fontId="25" fillId="7" borderId="54" xfId="1" applyFont="1" applyFill="1" applyBorder="1" applyAlignment="1" applyProtection="1">
      <alignment horizontal="right" vertical="center"/>
      <protection hidden="1"/>
    </xf>
    <xf numFmtId="3" fontId="25" fillId="7" borderId="55" xfId="1" applyNumberFormat="1" applyFont="1" applyFill="1" applyBorder="1" applyAlignment="1" applyProtection="1">
      <alignment horizontal="left" vertical="center"/>
      <protection hidden="1"/>
    </xf>
    <xf numFmtId="0" fontId="26" fillId="7" borderId="59" xfId="1" applyFont="1" applyFill="1" applyBorder="1" applyAlignment="1" applyProtection="1">
      <alignment horizontal="center" vertical="center"/>
      <protection hidden="1"/>
    </xf>
    <xf numFmtId="0" fontId="9" fillId="8" borderId="0" xfId="1" applyFont="1" applyFill="1" applyAlignment="1" applyProtection="1">
      <alignment vertical="center"/>
      <protection locked="0"/>
    </xf>
    <xf numFmtId="0" fontId="20" fillId="8" borderId="60" xfId="1" applyFont="1" applyFill="1" applyBorder="1" applyAlignment="1" applyProtection="1">
      <alignment vertical="center"/>
      <protection locked="0"/>
    </xf>
    <xf numFmtId="0" fontId="20" fillId="8" borderId="14" xfId="1" applyFont="1" applyFill="1" applyBorder="1" applyAlignment="1" applyProtection="1">
      <alignment horizontal="center" vertical="center"/>
      <protection locked="0"/>
    </xf>
    <xf numFmtId="0" fontId="20" fillId="8" borderId="14" xfId="1" applyFont="1" applyFill="1" applyBorder="1" applyAlignment="1" applyProtection="1">
      <alignment vertical="center"/>
      <protection locked="0"/>
    </xf>
    <xf numFmtId="0" fontId="20" fillId="8" borderId="14" xfId="1" applyFont="1" applyFill="1" applyBorder="1" applyAlignment="1" applyProtection="1">
      <alignment horizontal="left" vertical="center"/>
      <protection locked="0"/>
    </xf>
    <xf numFmtId="0" fontId="20" fillId="8" borderId="61" xfId="1" applyFont="1" applyFill="1" applyBorder="1" applyAlignment="1" applyProtection="1">
      <alignment horizontal="center"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9" fillId="2" borderId="62" xfId="1" applyFont="1" applyFill="1" applyBorder="1" applyAlignment="1" applyProtection="1">
      <alignment horizontal="center" vertical="center"/>
    </xf>
    <xf numFmtId="49" fontId="9" fillId="0" borderId="63" xfId="1" applyNumberFormat="1" applyFont="1" applyFill="1" applyBorder="1" applyAlignment="1" applyProtection="1">
      <alignment horizontal="center" vertical="center"/>
      <protection locked="0"/>
    </xf>
    <xf numFmtId="0" fontId="9" fillId="2" borderId="63" xfId="1" applyFont="1" applyFill="1" applyBorder="1" applyAlignment="1" applyProtection="1">
      <alignment horizontal="center" vertical="center"/>
      <protection locked="0"/>
    </xf>
    <xf numFmtId="0" fontId="9" fillId="0" borderId="63" xfId="1" applyFont="1" applyFill="1" applyBorder="1" applyAlignment="1" applyProtection="1">
      <alignment horizontal="center" vertical="center"/>
      <protection locked="0"/>
    </xf>
    <xf numFmtId="167" fontId="9" fillId="0" borderId="63" xfId="1" applyNumberFormat="1" applyFont="1" applyFill="1" applyBorder="1" applyAlignment="1" applyProtection="1">
      <alignment horizontal="center" vertical="center"/>
      <protection locked="0"/>
    </xf>
    <xf numFmtId="2" fontId="9" fillId="0" borderId="63" xfId="1" applyNumberFormat="1" applyFont="1" applyFill="1" applyBorder="1" applyAlignment="1" applyProtection="1">
      <alignment horizontal="center" vertical="center"/>
      <protection locked="0"/>
    </xf>
    <xf numFmtId="0" fontId="9" fillId="0" borderId="7" xfId="1" applyFont="1" applyBorder="1" applyAlignment="1" applyProtection="1">
      <alignment vertical="center"/>
      <protection locked="0"/>
    </xf>
    <xf numFmtId="0" fontId="9" fillId="0" borderId="0" xfId="1" applyFont="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65" xfId="1" applyFont="1" applyBorder="1" applyAlignment="1" applyProtection="1">
      <alignment horizontal="center" vertical="center"/>
      <protection locked="0"/>
    </xf>
    <xf numFmtId="0" fontId="9" fillId="0" borderId="66" xfId="1" applyFont="1" applyBorder="1" applyAlignment="1" applyProtection="1">
      <alignment vertical="center"/>
      <protection locked="0"/>
    </xf>
    <xf numFmtId="0" fontId="9" fillId="0" borderId="67" xfId="1" applyFont="1" applyBorder="1" applyAlignment="1" applyProtection="1">
      <alignment vertical="center"/>
      <protection locked="0"/>
    </xf>
    <xf numFmtId="0" fontId="9" fillId="0" borderId="67" xfId="1" applyFont="1" applyBorder="1" applyAlignment="1" applyProtection="1">
      <alignment horizontal="center" vertical="center"/>
      <protection locked="0"/>
    </xf>
    <xf numFmtId="0" fontId="9" fillId="0" borderId="68" xfId="1" applyFont="1" applyBorder="1" applyAlignment="1" applyProtection="1">
      <alignment horizontal="center" vertical="center"/>
      <protection locked="0"/>
    </xf>
    <xf numFmtId="0" fontId="9" fillId="2" borderId="62" xfId="1" applyFont="1" applyFill="1" applyBorder="1" applyAlignment="1" applyProtection="1">
      <alignment horizontal="center" vertical="center"/>
      <protection locked="0"/>
    </xf>
    <xf numFmtId="0" fontId="9" fillId="9" borderId="0" xfId="1" applyFont="1" applyFill="1" applyAlignment="1" applyProtection="1">
      <alignment vertical="center"/>
      <protection locked="0"/>
    </xf>
    <xf numFmtId="0" fontId="20" fillId="9" borderId="60" xfId="1" applyFont="1" applyFill="1" applyBorder="1" applyAlignment="1" applyProtection="1">
      <alignment vertical="center"/>
      <protection locked="0"/>
    </xf>
    <xf numFmtId="0" fontId="20" fillId="9" borderId="14" xfId="1" applyFont="1" applyFill="1" applyBorder="1" applyAlignment="1" applyProtection="1">
      <alignment horizontal="center" vertical="center"/>
      <protection locked="0"/>
    </xf>
    <xf numFmtId="0" fontId="20" fillId="9" borderId="14" xfId="1" applyFont="1" applyFill="1" applyBorder="1" applyAlignment="1" applyProtection="1">
      <alignment vertical="center"/>
      <protection locked="0"/>
    </xf>
    <xf numFmtId="0" fontId="20" fillId="9" borderId="14" xfId="1" applyFont="1" applyFill="1" applyBorder="1" applyAlignment="1" applyProtection="1">
      <alignment horizontal="left" vertical="center"/>
      <protection locked="0"/>
    </xf>
    <xf numFmtId="165" fontId="20" fillId="9" borderId="61" xfId="1" applyNumberFormat="1" applyFont="1" applyFill="1" applyBorder="1" applyAlignment="1" applyProtection="1">
      <alignment horizontal="center" vertical="center"/>
      <protection locked="0"/>
    </xf>
    <xf numFmtId="0" fontId="9" fillId="0" borderId="0" xfId="1" applyFont="1" applyProtection="1">
      <protection locked="0"/>
    </xf>
    <xf numFmtId="0" fontId="9" fillId="0" borderId="0" xfId="1" applyFont="1" applyAlignment="1" applyProtection="1">
      <alignment horizontal="center"/>
      <protection locked="0"/>
    </xf>
    <xf numFmtId="0" fontId="5" fillId="3" borderId="13" xfId="1" applyFont="1" applyFill="1" applyBorder="1" applyAlignment="1">
      <alignment vertical="center"/>
    </xf>
    <xf numFmtId="165" fontId="5" fillId="3" borderId="15" xfId="1" applyNumberFormat="1" applyFont="1" applyFill="1" applyBorder="1" applyAlignment="1" applyProtection="1">
      <alignment vertical="center"/>
      <protection locked="0"/>
    </xf>
    <xf numFmtId="0" fontId="6" fillId="0" borderId="1" xfId="1" applyFont="1" applyFill="1" applyBorder="1" applyAlignment="1" applyProtection="1">
      <alignment horizontal="center" vertical="center"/>
      <protection locked="0"/>
    </xf>
    <xf numFmtId="0" fontId="6" fillId="0" borderId="23" xfId="1" applyFont="1" applyFill="1" applyBorder="1" applyAlignment="1" applyProtection="1">
      <alignment horizontal="center" vertical="top" wrapText="1"/>
      <protection locked="0"/>
    </xf>
    <xf numFmtId="4" fontId="6" fillId="0" borderId="26" xfId="1" applyNumberFormat="1" applyFont="1" applyFill="1" applyBorder="1" applyAlignment="1" applyProtection="1">
      <alignment horizontal="right" vertical="center"/>
      <protection locked="0"/>
    </xf>
    <xf numFmtId="4" fontId="6" fillId="0" borderId="31" xfId="1" applyNumberFormat="1" applyFont="1" applyFill="1" applyBorder="1" applyAlignment="1" applyProtection="1">
      <alignment horizontal="right" vertical="center"/>
      <protection locked="0"/>
    </xf>
    <xf numFmtId="0" fontId="2" fillId="0" borderId="0" xfId="1" applyFill="1" applyProtection="1">
      <protection locked="0"/>
    </xf>
    <xf numFmtId="0" fontId="26" fillId="7" borderId="58" xfId="1" applyFont="1" applyFill="1" applyBorder="1" applyAlignment="1" applyProtection="1">
      <alignment horizontal="center" vertical="center"/>
      <protection hidden="1"/>
    </xf>
    <xf numFmtId="0" fontId="27" fillId="2" borderId="58" xfId="5" applyNumberFormat="1" applyFont="1" applyFill="1" applyBorder="1" applyAlignment="1" applyProtection="1">
      <alignment horizontal="left" vertical="center" wrapText="1" shrinkToFit="1"/>
      <protection locked="0"/>
    </xf>
    <xf numFmtId="0" fontId="29" fillId="2" borderId="4" xfId="5" applyNumberFormat="1" applyFont="1" applyFill="1" applyBorder="1" applyAlignment="1" applyProtection="1">
      <alignment horizontal="left" vertical="center" wrapText="1" shrinkToFit="1"/>
      <protection locked="0"/>
    </xf>
    <xf numFmtId="0" fontId="27" fillId="2" borderId="5" xfId="5" applyNumberFormat="1" applyFont="1" applyFill="1" applyBorder="1" applyAlignment="1" applyProtection="1">
      <alignment horizontal="left" vertical="center" wrapText="1"/>
      <protection locked="0"/>
    </xf>
    <xf numFmtId="165" fontId="28" fillId="0" borderId="64" xfId="5" applyNumberFormat="1" applyFont="1" applyFill="1" applyBorder="1" applyAlignment="1" applyProtection="1">
      <alignment horizontal="right" vertical="center"/>
      <protection locked="0"/>
    </xf>
    <xf numFmtId="4" fontId="28" fillId="0" borderId="63" xfId="5" applyNumberFormat="1" applyFont="1" applyFill="1" applyBorder="1" applyAlignment="1" applyProtection="1">
      <alignment horizontal="center" vertical="center"/>
      <protection locked="0"/>
    </xf>
    <xf numFmtId="0" fontId="27" fillId="0" borderId="63" xfId="5" applyNumberFormat="1" applyFont="1" applyFill="1" applyBorder="1" applyAlignment="1" applyProtection="1">
      <alignment horizontal="left" vertical="center" wrapText="1"/>
      <protection locked="0"/>
    </xf>
    <xf numFmtId="0" fontId="27" fillId="0" borderId="58" xfId="5" applyNumberFormat="1" applyFont="1" applyFill="1" applyBorder="1" applyAlignment="1" applyProtection="1">
      <alignment horizontal="left" vertical="center" wrapText="1" shrinkToFit="1"/>
      <protection locked="0"/>
    </xf>
    <xf numFmtId="0" fontId="29" fillId="0" borderId="4" xfId="5" applyNumberFormat="1" applyFont="1" applyFill="1" applyBorder="1" applyAlignment="1" applyProtection="1">
      <alignment horizontal="left" vertical="center" wrapText="1" shrinkToFit="1"/>
      <protection locked="0"/>
    </xf>
    <xf numFmtId="0" fontId="27" fillId="0" borderId="5" xfId="5" applyNumberFormat="1" applyFont="1" applyFill="1" applyBorder="1" applyAlignment="1" applyProtection="1">
      <alignment horizontal="left" vertical="center" wrapText="1"/>
      <protection locked="0"/>
    </xf>
    <xf numFmtId="0" fontId="9" fillId="0" borderId="0" xfId="1" applyFont="1" applyFill="1" applyAlignment="1" applyProtection="1">
      <alignment vertical="center"/>
    </xf>
    <xf numFmtId="165" fontId="28" fillId="0" borderId="64" xfId="5" applyNumberFormat="1" applyFont="1" applyFill="1" applyBorder="1" applyAlignment="1" applyProtection="1">
      <alignment horizontal="right" vertical="center"/>
    </xf>
    <xf numFmtId="14" fontId="20" fillId="0" borderId="52" xfId="1" applyNumberFormat="1" applyFont="1" applyFill="1" applyBorder="1" applyAlignment="1" applyProtection="1">
      <alignment vertical="center"/>
      <protection locked="0"/>
    </xf>
    <xf numFmtId="166" fontId="24" fillId="0" borderId="50" xfId="1" applyNumberFormat="1" applyFont="1" applyFill="1" applyBorder="1" applyAlignment="1" applyProtection="1">
      <alignment horizontal="left" vertical="center" wrapText="1"/>
      <protection locked="0"/>
    </xf>
    <xf numFmtId="0" fontId="23" fillId="0" borderId="0" xfId="1" applyFont="1" applyAlignment="1">
      <alignment horizontal="center"/>
    </xf>
    <xf numFmtId="0" fontId="20" fillId="0" borderId="45" xfId="1" applyNumberFormat="1" applyFont="1" applyFill="1" applyBorder="1" applyAlignment="1" applyProtection="1">
      <alignment vertical="center"/>
      <protection locked="0"/>
    </xf>
    <xf numFmtId="0" fontId="22" fillId="0" borderId="0" xfId="1" applyFont="1" applyAlignment="1">
      <alignment horizontal="center"/>
    </xf>
    <xf numFmtId="0" fontId="20" fillId="0" borderId="45" xfId="1" applyFont="1" applyFill="1" applyBorder="1" applyAlignment="1" applyProtection="1">
      <alignment vertical="center"/>
      <protection locked="0"/>
    </xf>
    <xf numFmtId="0" fontId="18" fillId="0" borderId="3" xfId="1" applyFont="1" applyFill="1" applyBorder="1" applyAlignment="1" applyProtection="1">
      <alignment vertical="center"/>
      <protection hidden="1"/>
    </xf>
    <xf numFmtId="0" fontId="18" fillId="0" borderId="11" xfId="1" applyFont="1" applyFill="1" applyBorder="1" applyAlignment="1" applyProtection="1">
      <alignment vertical="center"/>
      <protection hidden="1"/>
    </xf>
    <xf numFmtId="0" fontId="19" fillId="0" borderId="6" xfId="1" applyFont="1" applyFill="1" applyBorder="1" applyAlignment="1" applyProtection="1">
      <alignment horizontal="left" vertical="center"/>
      <protection locked="0"/>
    </xf>
    <xf numFmtId="0" fontId="19" fillId="0" borderId="43" xfId="1" applyFont="1" applyFill="1" applyBorder="1" applyAlignment="1" applyProtection="1">
      <alignment vertical="center"/>
      <protection locked="0"/>
    </xf>
    <xf numFmtId="49" fontId="20" fillId="0" borderId="2" xfId="1" applyNumberFormat="1" applyFont="1" applyFill="1" applyBorder="1" applyAlignment="1" applyProtection="1">
      <alignment vertical="center" wrapText="1"/>
      <protection locked="0"/>
    </xf>
    <xf numFmtId="49" fontId="20"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0" fontId="17" fillId="5" borderId="8" xfId="1" applyFont="1" applyFill="1" applyBorder="1" applyAlignment="1" applyProtection="1">
      <alignment vertical="center"/>
      <protection hidden="1"/>
    </xf>
    <xf numFmtId="0" fontId="17" fillId="4" borderId="39" xfId="1" applyFont="1" applyFill="1" applyBorder="1" applyAlignment="1" applyProtection="1">
      <alignment vertical="center"/>
      <protection hidden="1"/>
    </xf>
    <xf numFmtId="49" fontId="14" fillId="0" borderId="38" xfId="1" applyNumberFormat="1" applyFont="1" applyFill="1" applyBorder="1" applyAlignment="1" applyProtection="1">
      <alignment vertical="top"/>
      <protection hidden="1"/>
    </xf>
    <xf numFmtId="49" fontId="14" fillId="0" borderId="3" xfId="1" applyNumberFormat="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0" fontId="14" fillId="0" borderId="3" xfId="1" applyFont="1" applyFill="1" applyBorder="1" applyAlignment="1" applyProtection="1">
      <alignment vertical="top"/>
      <protection hidden="1"/>
    </xf>
    <xf numFmtId="0" fontId="14" fillId="0" borderId="11" xfId="1" applyFont="1" applyFill="1" applyBorder="1" applyAlignment="1" applyProtection="1">
      <alignment vertical="top"/>
      <protection hidden="1"/>
    </xf>
    <xf numFmtId="49" fontId="12" fillId="0" borderId="37" xfId="1" applyNumberFormat="1" applyFont="1" applyFill="1" applyBorder="1" applyAlignment="1" applyProtection="1">
      <alignment vertical="top" wrapText="1"/>
      <protection hidden="1"/>
    </xf>
    <xf numFmtId="49" fontId="12" fillId="0" borderId="36" xfId="1" applyNumberFormat="1" applyFont="1" applyFill="1" applyBorder="1" applyAlignment="1" applyProtection="1">
      <alignment vertical="top" wrapText="1"/>
      <protection hidden="1"/>
    </xf>
    <xf numFmtId="49" fontId="13" fillId="0" borderId="36" xfId="1" applyNumberFormat="1" applyFont="1" applyFill="1" applyBorder="1" applyAlignment="1" applyProtection="1">
      <alignment vertical="top" wrapText="1"/>
      <protection locked="0"/>
    </xf>
    <xf numFmtId="0" fontId="11" fillId="0" borderId="0" xfId="1" applyFont="1" applyAlignment="1" applyProtection="1">
      <alignment vertical="center" wrapText="1"/>
      <protection hidden="1"/>
    </xf>
    <xf numFmtId="49" fontId="10" fillId="0" borderId="34" xfId="1" applyNumberFormat="1" applyFont="1" applyFill="1" applyBorder="1" applyAlignment="1" applyProtection="1">
      <alignment horizontal="right" vertical="center"/>
      <protection hidden="1"/>
    </xf>
    <xf numFmtId="0" fontId="10" fillId="0" borderId="8" xfId="1" applyNumberFormat="1" applyFont="1" applyFill="1" applyBorder="1" applyAlignment="1" applyProtection="1">
      <alignment vertical="center"/>
      <protection hidden="1"/>
    </xf>
    <xf numFmtId="49" fontId="10" fillId="0" borderId="33" xfId="1" applyNumberFormat="1" applyFont="1" applyFill="1" applyBorder="1" applyAlignment="1" applyProtection="1">
      <alignment vertical="center"/>
      <protection hidden="1"/>
    </xf>
    <xf numFmtId="0" fontId="5" fillId="3" borderId="14" xfId="1" applyFont="1" applyFill="1" applyBorder="1" applyAlignment="1">
      <alignment horizontal="left" vertical="center" wrapText="1"/>
    </xf>
    <xf numFmtId="0" fontId="5" fillId="3" borderId="14" xfId="1" applyFont="1" applyFill="1" applyBorder="1" applyAlignment="1">
      <alignment horizontal="left" vertical="center"/>
    </xf>
    <xf numFmtId="0" fontId="5" fillId="3" borderId="15" xfId="1" applyFont="1" applyFill="1" applyBorder="1" applyAlignment="1">
      <alignment horizontal="left" vertical="center"/>
    </xf>
    <xf numFmtId="0" fontId="5" fillId="3" borderId="13" xfId="1" applyFont="1" applyFill="1" applyBorder="1" applyAlignment="1">
      <alignment horizontal="center" vertical="center"/>
    </xf>
    <xf numFmtId="0" fontId="5" fillId="3" borderId="14" xfId="1" applyFont="1" applyFill="1" applyBorder="1" applyAlignment="1">
      <alignment horizontal="center" vertical="center"/>
    </xf>
    <xf numFmtId="0" fontId="7" fillId="0" borderId="17"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10" fillId="0" borderId="12" xfId="1" applyFont="1" applyFill="1" applyBorder="1" applyAlignment="1" applyProtection="1">
      <alignment horizontal="center" vertical="center" wrapText="1"/>
      <protection hidden="1"/>
    </xf>
    <xf numFmtId="0" fontId="10" fillId="0" borderId="10" xfId="1" applyFont="1" applyFill="1" applyBorder="1" applyAlignment="1" applyProtection="1">
      <alignment horizontal="center" vertical="center" wrapText="1"/>
      <protection hidden="1"/>
    </xf>
    <xf numFmtId="0" fontId="12" fillId="0" borderId="35" xfId="1" applyFont="1" applyFill="1" applyBorder="1" applyAlignment="1" applyProtection="1">
      <alignment horizontal="left" vertical="top"/>
    </xf>
    <xf numFmtId="0" fontId="12" fillId="0" borderId="36" xfId="1" applyFont="1" applyFill="1" applyBorder="1" applyAlignment="1" applyProtection="1">
      <alignment horizontal="left" vertical="top"/>
    </xf>
    <xf numFmtId="0" fontId="12" fillId="3" borderId="12" xfId="1" applyFont="1" applyFill="1" applyBorder="1" applyAlignment="1" applyProtection="1">
      <alignment horizontal="center" vertical="center" wrapText="1"/>
      <protection hidden="1"/>
    </xf>
    <xf numFmtId="0" fontId="12" fillId="3" borderId="1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8" xfId="1" applyFont="1" applyFill="1" applyBorder="1" applyAlignment="1" applyProtection="1">
      <alignment horizontal="center" vertical="center" wrapText="1"/>
      <protection hidden="1"/>
    </xf>
    <xf numFmtId="49" fontId="25" fillId="7" borderId="53" xfId="1" applyNumberFormat="1" applyFont="1" applyFill="1" applyBorder="1" applyAlignment="1" applyProtection="1">
      <alignment horizontal="left" vertical="center"/>
      <protection hidden="1"/>
    </xf>
    <xf numFmtId="0" fontId="25" fillId="7" borderId="54" xfId="1" applyFont="1" applyFill="1" applyBorder="1" applyAlignment="1" applyProtection="1">
      <alignment horizontal="left" vertical="center"/>
      <protection hidden="1"/>
    </xf>
    <xf numFmtId="0" fontId="18" fillId="0" borderId="48"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42" xfId="1" applyFont="1" applyFill="1" applyBorder="1" applyAlignment="1" applyProtection="1">
      <alignment horizontal="left" vertical="center"/>
      <protection hidden="1"/>
    </xf>
    <xf numFmtId="0" fontId="18" fillId="0" borderId="32" xfId="1" applyFont="1" applyFill="1" applyBorder="1" applyAlignment="1" applyProtection="1">
      <alignment horizontal="left" vertical="center"/>
      <protection hidden="1"/>
    </xf>
    <xf numFmtId="0" fontId="26" fillId="7" borderId="4" xfId="1" applyFont="1" applyFill="1" applyBorder="1" applyAlignment="1" applyProtection="1">
      <alignment horizontal="center" vertical="center"/>
      <protection hidden="1"/>
    </xf>
    <xf numFmtId="0" fontId="26" fillId="7" borderId="58" xfId="1" applyFont="1" applyFill="1" applyBorder="1" applyAlignment="1" applyProtection="1">
      <alignment horizontal="center" vertical="center"/>
      <protection hidden="1"/>
    </xf>
    <xf numFmtId="0" fontId="18" fillId="0" borderId="47" xfId="1" applyFont="1" applyFill="1" applyBorder="1" applyAlignment="1" applyProtection="1">
      <alignment horizontal="left" vertical="center"/>
      <protection hidden="1"/>
    </xf>
    <xf numFmtId="0" fontId="18" fillId="0" borderId="36" xfId="1" applyFont="1" applyFill="1" applyBorder="1" applyAlignment="1" applyProtection="1">
      <alignment horizontal="left" vertical="center"/>
      <protection hidden="1"/>
    </xf>
    <xf numFmtId="7" fontId="12" fillId="3" borderId="8" xfId="1" applyNumberFormat="1" applyFont="1" applyFill="1" applyBorder="1" applyAlignment="1" applyProtection="1">
      <alignment horizontal="right" vertical="center"/>
      <protection hidden="1"/>
    </xf>
    <xf numFmtId="7" fontId="12" fillId="3" borderId="34" xfId="1" applyNumberFormat="1" applyFont="1" applyFill="1" applyBorder="1" applyAlignment="1" applyProtection="1">
      <alignment horizontal="right" vertical="center"/>
      <protection hidden="1"/>
    </xf>
    <xf numFmtId="0" fontId="26" fillId="7" borderId="48" xfId="1" applyFont="1" applyFill="1" applyBorder="1" applyAlignment="1" applyProtection="1">
      <alignment horizontal="center" vertical="center" wrapText="1"/>
      <protection hidden="1"/>
    </xf>
    <xf numFmtId="0" fontId="26" fillId="7" borderId="45" xfId="1" applyFont="1" applyFill="1" applyBorder="1" applyAlignment="1" applyProtection="1">
      <alignment horizontal="center" vertical="center" wrapText="1"/>
      <protection hidden="1"/>
    </xf>
    <xf numFmtId="0" fontId="18" fillId="0" borderId="11" xfId="1" applyFont="1" applyFill="1" applyBorder="1" applyAlignment="1" applyProtection="1">
      <alignment horizontal="left" vertical="center"/>
      <protection hidden="1"/>
    </xf>
    <xf numFmtId="0" fontId="18" fillId="0" borderId="41"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35" xfId="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wrapText="1"/>
      <protection hidden="1"/>
    </xf>
    <xf numFmtId="0" fontId="26" fillId="7" borderId="57" xfId="1" applyFont="1" applyFill="1" applyBorder="1" applyAlignment="1" applyProtection="1">
      <alignment horizontal="center" vertical="center" wrapText="1"/>
      <protection hidden="1"/>
    </xf>
    <xf numFmtId="0" fontId="17" fillId="6" borderId="40" xfId="1" applyFont="1" applyFill="1" applyBorder="1" applyAlignment="1" applyProtection="1">
      <alignment horizontal="center" vertical="center"/>
      <protection hidden="1"/>
    </xf>
    <xf numFmtId="0" fontId="17" fillId="6" borderId="34" xfId="1" applyFont="1" applyFill="1" applyBorder="1" applyAlignment="1" applyProtection="1">
      <alignment horizontal="center"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166" fontId="20" fillId="0" borderId="47" xfId="1" applyNumberFormat="1" applyFont="1" applyFill="1" applyBorder="1" applyAlignment="1" applyProtection="1">
      <alignment horizontal="left" vertical="center"/>
      <protection hidden="1"/>
    </xf>
    <xf numFmtId="166" fontId="20" fillId="0" borderId="36" xfId="1" applyNumberFormat="1" applyFont="1" applyFill="1" applyBorder="1" applyAlignment="1" applyProtection="1">
      <alignment horizontal="left" vertical="center"/>
      <protection hidden="1"/>
    </xf>
    <xf numFmtId="166" fontId="20" fillId="0" borderId="46" xfId="1" applyNumberFormat="1" applyFont="1" applyFill="1" applyBorder="1" applyAlignment="1" applyProtection="1">
      <alignment horizontal="left" vertical="center"/>
      <protection hidden="1"/>
    </xf>
    <xf numFmtId="0" fontId="18" fillId="0" borderId="7"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15" fillId="0" borderId="3" xfId="1" applyNumberFormat="1" applyFont="1" applyFill="1" applyBorder="1" applyAlignment="1" applyProtection="1">
      <alignment horizontal="left" vertical="top"/>
      <protection locked="0"/>
    </xf>
    <xf numFmtId="49" fontId="24" fillId="0" borderId="0" xfId="1" applyNumberFormat="1" applyFont="1" applyFill="1" applyBorder="1" applyAlignment="1" applyProtection="1">
      <alignment horizontal="left" vertical="center"/>
      <protection locked="0"/>
    </xf>
    <xf numFmtId="49" fontId="24" fillId="0" borderId="49" xfId="1" applyNumberFormat="1" applyFont="1" applyFill="1" applyBorder="1" applyAlignment="1" applyProtection="1">
      <alignment horizontal="left" vertical="center"/>
      <protection locked="0"/>
    </xf>
    <xf numFmtId="0" fontId="53" fillId="0" borderId="0" xfId="6" applyFont="1" applyAlignment="1">
      <alignment vertical="center"/>
    </xf>
    <xf numFmtId="0" fontId="53" fillId="0" borderId="0" xfId="6" applyFont="1" applyAlignment="1" applyProtection="1">
      <alignment vertical="center"/>
      <protection locked="0"/>
    </xf>
    <xf numFmtId="0" fontId="53" fillId="0" borderId="0" xfId="6" applyFont="1" applyAlignment="1" applyProtection="1">
      <alignment horizontal="center" vertical="center"/>
      <protection locked="0"/>
    </xf>
    <xf numFmtId="0" fontId="54" fillId="0" borderId="0" xfId="7" applyFont="1" applyAlignment="1" applyProtection="1">
      <alignment horizontal="center" vertical="center"/>
      <protection locked="0"/>
    </xf>
    <xf numFmtId="0" fontId="55" fillId="0" borderId="0" xfId="7" applyFont="1" applyAlignment="1" applyProtection="1">
      <alignment horizontal="center" vertical="center"/>
      <protection locked="0"/>
    </xf>
    <xf numFmtId="0" fontId="53" fillId="0" borderId="69" xfId="6" applyFont="1" applyBorder="1" applyAlignment="1" applyProtection="1">
      <alignment vertical="center"/>
      <protection locked="0"/>
    </xf>
    <xf numFmtId="0" fontId="53" fillId="0" borderId="69" xfId="6" applyFont="1" applyBorder="1" applyAlignment="1" applyProtection="1">
      <alignment horizontal="center" vertical="center"/>
      <protection locked="0"/>
    </xf>
    <xf numFmtId="0" fontId="54" fillId="0" borderId="0" xfId="7" applyFont="1" applyAlignment="1">
      <alignment vertical="center"/>
    </xf>
    <xf numFmtId="3" fontId="54" fillId="0" borderId="70" xfId="7" applyNumberFormat="1" applyFont="1" applyFill="1" applyBorder="1" applyAlignment="1" applyProtection="1">
      <alignment horizontal="right" vertical="center" wrapText="1"/>
      <protection locked="0"/>
    </xf>
    <xf numFmtId="3" fontId="54" fillId="10" borderId="71" xfId="7" applyNumberFormat="1" applyFont="1" applyFill="1" applyBorder="1" applyAlignment="1" applyProtection="1">
      <alignment horizontal="right" vertical="center" wrapText="1"/>
      <protection locked="0"/>
    </xf>
    <xf numFmtId="0" fontId="54" fillId="0" borderId="72" xfId="7" applyFont="1" applyFill="1" applyBorder="1" applyAlignment="1" applyProtection="1">
      <alignment horizontal="left" vertical="center"/>
      <protection locked="0"/>
    </xf>
    <xf numFmtId="0" fontId="54" fillId="0" borderId="71" xfId="7" applyFont="1" applyFill="1" applyBorder="1" applyAlignment="1" applyProtection="1">
      <alignment horizontal="left" vertical="center"/>
      <protection locked="0"/>
    </xf>
    <xf numFmtId="0" fontId="54" fillId="0" borderId="58" xfId="7" applyFont="1" applyFill="1" applyBorder="1" applyAlignment="1" applyProtection="1">
      <alignment horizontal="center" vertical="center"/>
      <protection locked="0"/>
    </xf>
    <xf numFmtId="0" fontId="54" fillId="0" borderId="73" xfId="7" applyFont="1" applyFill="1" applyBorder="1" applyAlignment="1" applyProtection="1">
      <alignment horizontal="center" vertical="center"/>
      <protection locked="0"/>
    </xf>
    <xf numFmtId="0" fontId="53" fillId="0" borderId="0" xfId="7" applyFont="1" applyAlignment="1">
      <alignment vertical="center"/>
    </xf>
    <xf numFmtId="3" fontId="56" fillId="11" borderId="74" xfId="7" applyNumberFormat="1" applyFont="1" applyFill="1" applyBorder="1" applyAlignment="1" applyProtection="1">
      <alignment horizontal="center" vertical="center"/>
      <protection locked="0"/>
    </xf>
    <xf numFmtId="2" fontId="53" fillId="11" borderId="41" xfId="7" applyNumberFormat="1" applyFont="1" applyFill="1" applyBorder="1" applyAlignment="1" applyProtection="1">
      <alignment horizontal="center" vertical="center" wrapText="1"/>
      <protection locked="0"/>
    </xf>
    <xf numFmtId="0" fontId="56" fillId="11" borderId="41" xfId="7" applyFont="1" applyFill="1" applyBorder="1" applyAlignment="1" applyProtection="1">
      <alignment vertical="center"/>
      <protection locked="0"/>
    </xf>
    <xf numFmtId="2" fontId="56" fillId="11" borderId="41" xfId="7" applyNumberFormat="1" applyFont="1" applyFill="1" applyBorder="1" applyAlignment="1" applyProtection="1">
      <alignment horizontal="center" vertical="center"/>
      <protection locked="0"/>
    </xf>
    <xf numFmtId="2" fontId="57" fillId="11" borderId="75" xfId="7" applyNumberFormat="1" applyFont="1" applyFill="1" applyBorder="1" applyAlignment="1" applyProtection="1">
      <alignment horizontal="center" vertical="center"/>
      <protection locked="0"/>
    </xf>
    <xf numFmtId="3" fontId="54" fillId="0" borderId="76" xfId="7" applyNumberFormat="1" applyFont="1" applyFill="1" applyBorder="1" applyAlignment="1" applyProtection="1">
      <alignment horizontal="right" vertical="center" wrapText="1"/>
      <protection locked="0"/>
    </xf>
    <xf numFmtId="3" fontId="54" fillId="10" borderId="48" xfId="7" applyNumberFormat="1" applyFont="1" applyFill="1" applyBorder="1" applyAlignment="1" applyProtection="1">
      <alignment horizontal="right" vertical="center" wrapText="1"/>
      <protection locked="0"/>
    </xf>
    <xf numFmtId="0" fontId="54" fillId="0" borderId="3" xfId="7" applyFont="1" applyFill="1" applyBorder="1" applyAlignment="1" applyProtection="1">
      <alignment horizontal="left" vertical="center"/>
      <protection locked="0"/>
    </xf>
    <xf numFmtId="0" fontId="54" fillId="0" borderId="48" xfId="7" applyFont="1" applyFill="1" applyBorder="1" applyAlignment="1" applyProtection="1">
      <alignment horizontal="left" vertical="center"/>
      <protection locked="0"/>
    </xf>
    <xf numFmtId="14" fontId="54" fillId="0" borderId="4" xfId="7" applyNumberFormat="1" applyFont="1" applyFill="1" applyBorder="1" applyAlignment="1" applyProtection="1">
      <alignment horizontal="center" vertical="center"/>
      <protection locked="0"/>
    </xf>
    <xf numFmtId="0" fontId="54" fillId="0" borderId="77" xfId="7" applyFont="1" applyFill="1" applyBorder="1" applyAlignment="1" applyProtection="1">
      <alignment horizontal="center" vertical="center"/>
      <protection locked="0"/>
    </xf>
    <xf numFmtId="3" fontId="56" fillId="11" borderId="78" xfId="7" applyNumberFormat="1" applyFont="1" applyFill="1" applyBorder="1" applyAlignment="1" applyProtection="1">
      <alignment horizontal="center" vertical="center"/>
      <protection locked="0"/>
    </xf>
    <xf numFmtId="0" fontId="57" fillId="0" borderId="70" xfId="7" applyFont="1" applyFill="1" applyBorder="1" applyAlignment="1" applyProtection="1">
      <alignment horizontal="center" vertical="center" wrapText="1"/>
      <protection locked="0"/>
    </xf>
    <xf numFmtId="0" fontId="57" fillId="0" borderId="70" xfId="7" applyFont="1" applyFill="1" applyBorder="1" applyAlignment="1" applyProtection="1">
      <alignment horizontal="center" vertical="center"/>
      <protection locked="0"/>
    </xf>
    <xf numFmtId="0" fontId="57" fillId="0" borderId="51" xfId="7" applyFont="1" applyFill="1" applyBorder="1" applyAlignment="1" applyProtection="1">
      <alignment horizontal="center" vertical="center"/>
      <protection locked="0"/>
    </xf>
    <xf numFmtId="0" fontId="57" fillId="0" borderId="71" xfId="7" applyFont="1" applyFill="1" applyBorder="1" applyAlignment="1" applyProtection="1">
      <alignment horizontal="center" vertical="center"/>
      <protection locked="0"/>
    </xf>
    <xf numFmtId="49" fontId="57" fillId="0" borderId="72" xfId="7" applyNumberFormat="1" applyFont="1" applyFill="1" applyBorder="1" applyAlignment="1" applyProtection="1">
      <alignment horizontal="center" vertical="center" wrapText="1"/>
      <protection locked="0"/>
    </xf>
    <xf numFmtId="49" fontId="57" fillId="0" borderId="79" xfId="7" applyNumberFormat="1" applyFont="1" applyFill="1" applyBorder="1" applyAlignment="1" applyProtection="1">
      <alignment horizontal="center" vertical="center" wrapText="1"/>
      <protection locked="0"/>
    </xf>
    <xf numFmtId="0" fontId="53" fillId="12" borderId="0" xfId="7" applyFont="1" applyFill="1" applyAlignment="1">
      <alignment vertical="center"/>
    </xf>
    <xf numFmtId="3" fontId="58" fillId="13" borderId="80" xfId="7" applyNumberFormat="1" applyFont="1" applyFill="1" applyBorder="1" applyAlignment="1" applyProtection="1">
      <alignment horizontal="center" vertical="center"/>
    </xf>
    <xf numFmtId="0" fontId="56" fillId="13" borderId="81" xfId="7" applyFont="1" applyFill="1" applyBorder="1" applyAlignment="1" applyProtection="1">
      <alignment horizontal="center" vertical="center" wrapText="1"/>
      <protection locked="0"/>
    </xf>
    <xf numFmtId="0" fontId="56" fillId="13" borderId="82" xfId="7" applyFont="1" applyFill="1" applyBorder="1" applyAlignment="1" applyProtection="1">
      <alignment horizontal="left" vertical="center" wrapText="1"/>
      <protection locked="0"/>
    </xf>
    <xf numFmtId="0" fontId="56" fillId="13" borderId="82" xfId="7" applyFont="1" applyFill="1" applyBorder="1" applyAlignment="1" applyProtection="1">
      <alignment horizontal="left" vertical="center" wrapText="1"/>
    </xf>
    <xf numFmtId="0" fontId="56" fillId="13" borderId="82" xfId="7" applyFont="1" applyFill="1" applyBorder="1" applyAlignment="1" applyProtection="1">
      <alignment horizontal="left" vertical="center"/>
    </xf>
    <xf numFmtId="0" fontId="58" fillId="13" borderId="83" xfId="7" applyFont="1" applyFill="1" applyBorder="1" applyAlignment="1" applyProtection="1">
      <alignment horizontal="left" vertical="center"/>
    </xf>
    <xf numFmtId="0" fontId="56" fillId="10" borderId="63" xfId="7" applyFont="1" applyFill="1" applyBorder="1" applyAlignment="1" applyProtection="1">
      <alignment horizontal="center" vertical="center" wrapText="1"/>
      <protection locked="0"/>
    </xf>
    <xf numFmtId="0" fontId="56" fillId="13" borderId="54" xfId="7" applyFont="1" applyFill="1" applyBorder="1" applyAlignment="1" applyProtection="1">
      <alignment horizontal="left" vertical="center" wrapText="1"/>
    </xf>
    <xf numFmtId="0" fontId="56" fillId="13" borderId="54" xfId="7" applyFont="1" applyFill="1" applyBorder="1" applyAlignment="1" applyProtection="1">
      <alignment horizontal="left" vertical="center"/>
    </xf>
    <xf numFmtId="0" fontId="58" fillId="13" borderId="84" xfId="7" applyFont="1" applyFill="1" applyBorder="1" applyAlignment="1" applyProtection="1">
      <alignment horizontal="left" vertical="center"/>
    </xf>
    <xf numFmtId="3" fontId="54" fillId="0" borderId="85" xfId="7" applyNumberFormat="1" applyFont="1" applyFill="1" applyBorder="1" applyAlignment="1" applyProtection="1">
      <alignment horizontal="right" vertical="center" wrapText="1"/>
      <protection locked="0"/>
    </xf>
    <xf numFmtId="3" fontId="54" fillId="10" borderId="74" xfId="7" applyNumberFormat="1" applyFont="1" applyFill="1" applyBorder="1" applyAlignment="1" applyProtection="1">
      <alignment horizontal="right" vertical="center" wrapText="1"/>
      <protection locked="0"/>
    </xf>
    <xf numFmtId="0" fontId="54" fillId="0" borderId="72" xfId="7" applyFont="1" applyFill="1" applyBorder="1" applyAlignment="1" applyProtection="1">
      <alignment horizontal="center" vertical="center"/>
      <protection locked="0"/>
    </xf>
    <xf numFmtId="0" fontId="54" fillId="0" borderId="79" xfId="7" applyFont="1" applyFill="1" applyBorder="1" applyAlignment="1" applyProtection="1">
      <alignment horizontal="center" vertical="center"/>
      <protection locked="0"/>
    </xf>
    <xf numFmtId="0" fontId="56" fillId="13" borderId="86" xfId="7" applyFont="1" applyFill="1" applyBorder="1" applyAlignment="1" applyProtection="1">
      <alignment horizontal="center" vertical="center" wrapText="1"/>
    </xf>
    <xf numFmtId="3" fontId="59" fillId="14" borderId="87" xfId="7" applyNumberFormat="1" applyFont="1" applyFill="1" applyBorder="1" applyAlignment="1" applyProtection="1">
      <alignment horizontal="center" vertical="center"/>
    </xf>
    <xf numFmtId="3" fontId="59" fillId="14" borderId="88" xfId="7" applyNumberFormat="1" applyFont="1" applyFill="1" applyBorder="1" applyAlignment="1" applyProtection="1">
      <alignment horizontal="center" vertical="center"/>
    </xf>
    <xf numFmtId="0" fontId="58" fillId="15" borderId="89" xfId="7" applyFont="1" applyFill="1" applyBorder="1" applyAlignment="1" applyProtection="1">
      <alignment horizontal="center" vertical="center" wrapText="1"/>
    </xf>
    <xf numFmtId="0" fontId="58" fillId="15" borderId="89" xfId="7" applyFont="1" applyFill="1" applyBorder="1" applyAlignment="1" applyProtection="1">
      <alignment horizontal="center" vertical="center" wrapText="1"/>
    </xf>
    <xf numFmtId="0" fontId="58" fillId="15" borderId="90" xfId="7" applyFont="1" applyFill="1" applyBorder="1" applyAlignment="1" applyProtection="1">
      <alignment horizontal="center" vertical="center" wrapText="1"/>
    </xf>
    <xf numFmtId="3" fontId="57" fillId="15" borderId="1" xfId="7" applyNumberFormat="1" applyFont="1" applyFill="1" applyBorder="1" applyAlignment="1" applyProtection="1">
      <alignment horizontal="center" vertical="center"/>
    </xf>
    <xf numFmtId="0" fontId="58" fillId="15" borderId="82" xfId="7" applyFont="1" applyFill="1" applyBorder="1" applyAlignment="1" applyProtection="1">
      <alignment horizontal="left" vertical="center"/>
    </xf>
    <xf numFmtId="49" fontId="53" fillId="15" borderId="82" xfId="7" applyNumberFormat="1" applyFont="1" applyFill="1" applyBorder="1" applyAlignment="1" applyProtection="1">
      <alignment horizontal="center" vertical="center"/>
    </xf>
    <xf numFmtId="49" fontId="53" fillId="15" borderId="83" xfId="7" applyNumberFormat="1" applyFont="1" applyFill="1" applyBorder="1" applyAlignment="1" applyProtection="1">
      <alignment horizontal="center" vertical="center"/>
    </xf>
  </cellXfs>
  <cellStyles count="8">
    <cellStyle name="Čárka 2" xfId="2"/>
    <cellStyle name="Normální" xfId="0" builtinId="0"/>
    <cellStyle name="Normální 2" xfId="1"/>
    <cellStyle name="Normální 3" xfId="3"/>
    <cellStyle name="Normální 3 2" xfId="5"/>
    <cellStyle name="Normální 36" xfId="4"/>
    <cellStyle name="Normální 4" xfId="7"/>
    <cellStyle name="normální_celek" xfId="6"/>
  </cellStyles>
  <dxfs count="5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00000000-0008-0000-0000-000004000000}"/>
            </a:ext>
          </a:extLst>
        </xdr:cNvPr>
        <xdr:cNvSpPr txBox="1"/>
      </xdr:nvSpPr>
      <xdr:spPr>
        <a:xfrm>
          <a:off x="4910418" y="459441"/>
          <a:ext cx="575422" cy="11486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00000000-0008-0000-0000-000005000000}"/>
            </a:ext>
          </a:extLst>
        </xdr:cNvPr>
        <xdr:cNvSpPr txBox="1"/>
      </xdr:nvSpPr>
      <xdr:spPr>
        <a:xfrm>
          <a:off x="6129616" y="437030"/>
          <a:ext cx="1181662" cy="130592"/>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00000000-0008-0000-0000-000006000000}"/>
            </a:ext>
          </a:extLst>
        </xdr:cNvPr>
        <xdr:cNvSpPr txBox="1"/>
      </xdr:nvSpPr>
      <xdr:spPr>
        <a:xfrm>
          <a:off x="5520017" y="459441"/>
          <a:ext cx="578225" cy="1131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Do&#269;kal\Otrokovice\Sout&#283;&#382;%20R\SO_98-98-%20&#269;ist&#25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List1"/>
      <sheetName val="Kategorie monitoringu"/>
      <sheetName val="hide"/>
    </sheetNames>
    <sheetDataSet>
      <sheetData sheetId="0" refreshError="1"/>
      <sheetData sheetId="1" refreshError="1"/>
      <sheetData sheetId="2">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tabSelected="1" zoomScale="70" zoomScaleNormal="70" zoomScalePageLayoutView="70" workbookViewId="0">
      <selection activeCell="B12" sqref="B12"/>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64" t="s">
        <v>9</v>
      </c>
      <c r="B1" s="110" t="s">
        <v>71</v>
      </c>
      <c r="C1" s="111"/>
      <c r="D1" s="111"/>
      <c r="E1" s="112"/>
    </row>
    <row r="2" spans="1:5" ht="39" customHeight="1" thickBot="1" x14ac:dyDescent="0.3">
      <c r="A2" s="113" t="s">
        <v>0</v>
      </c>
      <c r="B2" s="114"/>
      <c r="C2" s="114"/>
      <c r="D2" s="1" t="s">
        <v>1</v>
      </c>
      <c r="E2" s="65">
        <f>SUM(E5:E41)</f>
        <v>0</v>
      </c>
    </row>
    <row r="3" spans="1:5" s="5" customFormat="1" ht="21.75" customHeight="1" x14ac:dyDescent="0.2">
      <c r="A3" s="3"/>
      <c r="B3" s="4"/>
      <c r="C3" s="115" t="s">
        <v>2</v>
      </c>
      <c r="D3" s="116"/>
      <c r="E3" s="66"/>
    </row>
    <row r="4" spans="1:5" s="5" customFormat="1" ht="36" customHeight="1" thickBot="1" x14ac:dyDescent="0.25">
      <c r="A4" s="6" t="s">
        <v>3</v>
      </c>
      <c r="B4" s="7" t="s">
        <v>4</v>
      </c>
      <c r="C4" s="8" t="s">
        <v>5</v>
      </c>
      <c r="D4" s="9" t="s">
        <v>69</v>
      </c>
      <c r="E4" s="67" t="s">
        <v>6</v>
      </c>
    </row>
    <row r="5" spans="1:5" s="10" customFormat="1" ht="228.75" customHeight="1" thickTop="1" thickBot="1" x14ac:dyDescent="0.25">
      <c r="A5" s="12" t="s">
        <v>73</v>
      </c>
      <c r="B5" s="11" t="s">
        <v>72</v>
      </c>
      <c r="C5" s="13" t="s">
        <v>77</v>
      </c>
      <c r="D5" s="14" t="s">
        <v>70</v>
      </c>
      <c r="E5" s="68"/>
    </row>
    <row r="6" spans="1:5" s="10" customFormat="1" ht="112.5" customHeight="1" thickTop="1" thickBot="1" x14ac:dyDescent="0.25">
      <c r="A6" s="15" t="s">
        <v>74</v>
      </c>
      <c r="B6" s="16" t="s">
        <v>75</v>
      </c>
      <c r="C6" s="17" t="s">
        <v>76</v>
      </c>
      <c r="D6" s="18" t="s">
        <v>70</v>
      </c>
      <c r="E6" s="69"/>
    </row>
    <row r="7" spans="1:5" ht="15.75" thickTop="1" x14ac:dyDescent="0.25">
      <c r="E7" s="70"/>
    </row>
    <row r="8" spans="1:5" x14ac:dyDescent="0.25">
      <c r="E8" s="70"/>
    </row>
    <row r="9" spans="1:5" x14ac:dyDescent="0.25">
      <c r="E9" s="70"/>
    </row>
    <row r="10" spans="1:5" x14ac:dyDescent="0.25">
      <c r="E10" s="70"/>
    </row>
    <row r="11" spans="1:5" x14ac:dyDescent="0.25">
      <c r="E11" s="70"/>
    </row>
    <row r="12" spans="1:5" x14ac:dyDescent="0.25">
      <c r="E12" s="70"/>
    </row>
    <row r="13" spans="1:5" x14ac:dyDescent="0.25">
      <c r="E13" s="70"/>
    </row>
    <row r="14" spans="1:5" x14ac:dyDescent="0.25">
      <c r="E14" s="70"/>
    </row>
    <row r="15" spans="1:5" x14ac:dyDescent="0.25">
      <c r="E15" s="70"/>
    </row>
    <row r="16" spans="1:5" x14ac:dyDescent="0.25">
      <c r="E16" s="70"/>
    </row>
    <row r="17" spans="5:5" x14ac:dyDescent="0.25">
      <c r="E17" s="70"/>
    </row>
    <row r="18" spans="5:5" x14ac:dyDescent="0.25">
      <c r="E18" s="70"/>
    </row>
    <row r="19" spans="5:5" x14ac:dyDescent="0.25">
      <c r="E19" s="70"/>
    </row>
    <row r="20" spans="5:5" x14ac:dyDescent="0.25">
      <c r="E20" s="70"/>
    </row>
    <row r="21" spans="5:5" x14ac:dyDescent="0.25">
      <c r="E21" s="70"/>
    </row>
    <row r="22" spans="5:5" x14ac:dyDescent="0.25">
      <c r="E22" s="70"/>
    </row>
    <row r="23" spans="5:5" x14ac:dyDescent="0.25">
      <c r="E23" s="70"/>
    </row>
    <row r="24" spans="5:5" x14ac:dyDescent="0.25">
      <c r="E24" s="70"/>
    </row>
    <row r="25" spans="5:5" x14ac:dyDescent="0.25">
      <c r="E25" s="70"/>
    </row>
    <row r="26" spans="5:5" x14ac:dyDescent="0.25">
      <c r="E26" s="70"/>
    </row>
    <row r="27" spans="5:5" x14ac:dyDescent="0.25">
      <c r="E27" s="70"/>
    </row>
    <row r="28" spans="5:5" x14ac:dyDescent="0.25">
      <c r="E28" s="70"/>
    </row>
    <row r="29" spans="5:5" x14ac:dyDescent="0.25">
      <c r="E29" s="70"/>
    </row>
    <row r="30" spans="5:5" x14ac:dyDescent="0.25">
      <c r="E30" s="70"/>
    </row>
    <row r="31" spans="5:5" x14ac:dyDescent="0.25">
      <c r="E31" s="70"/>
    </row>
  </sheetData>
  <mergeCells count="3">
    <mergeCell ref="B1:E1"/>
    <mergeCell ref="A2:C2"/>
    <mergeCell ref="C3:D3"/>
  </mergeCells>
  <conditionalFormatting sqref="B1:E1">
    <cfRule type="expression" dxfId="56" priority="2">
      <formula>$B$1="Název stavby"</formula>
    </cfRule>
  </conditionalFormatting>
  <conditionalFormatting sqref="A1">
    <cfRule type="expression" dxfId="55"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0"/>
  <sheetViews>
    <sheetView showGridLines="0" topLeftCell="B16" zoomScale="85" zoomScaleNormal="85" zoomScaleSheetLayoutView="85" workbookViewId="0">
      <selection activeCell="L31" sqref="L31"/>
    </sheetView>
  </sheetViews>
  <sheetFormatPr defaultColWidth="6.3984375" defaultRowHeight="11.25" x14ac:dyDescent="0.2"/>
  <cols>
    <col min="1" max="1" width="1.796875" style="62" hidden="1" customWidth="1"/>
    <col min="2" max="2" width="6" style="62" customWidth="1"/>
    <col min="3" max="3" width="7.3984375" style="62" customWidth="1"/>
    <col min="4" max="4" width="7" style="62" customWidth="1"/>
    <col min="5" max="5" width="8" style="62" customWidth="1"/>
    <col min="6" max="6" width="51.8984375" style="62"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2" customWidth="1"/>
    <col min="15" max="15" width="6.3984375" style="62" customWidth="1"/>
    <col min="16" max="16384" width="6.3984375" style="62"/>
  </cols>
  <sheetData>
    <row r="1" spans="1:15" s="21" customFormat="1" ht="30.75" customHeight="1" thickTop="1" thickBot="1" x14ac:dyDescent="0.25">
      <c r="B1" s="117" t="s">
        <v>7</v>
      </c>
      <c r="C1" s="118"/>
      <c r="D1" s="118"/>
      <c r="E1" s="118"/>
      <c r="F1" s="118"/>
      <c r="G1" s="118"/>
      <c r="H1" s="118"/>
      <c r="I1" s="109"/>
      <c r="J1" s="108"/>
      <c r="K1" s="108"/>
      <c r="L1" s="107" t="str">
        <f>D3</f>
        <v>SO 98-98</v>
      </c>
      <c r="M1" s="106"/>
    </row>
    <row r="2" spans="1:15" s="21" customFormat="1" ht="57" customHeight="1" thickTop="1" thickBot="1" x14ac:dyDescent="0.25">
      <c r="B2" s="119" t="s">
        <v>9</v>
      </c>
      <c r="C2" s="120"/>
      <c r="D2" s="22"/>
      <c r="E2" s="23"/>
      <c r="F2" s="105" t="s">
        <v>84</v>
      </c>
      <c r="G2" s="104"/>
      <c r="H2" s="103"/>
      <c r="I2" s="121" t="s">
        <v>10</v>
      </c>
      <c r="J2" s="122"/>
      <c r="K2" s="135">
        <f>SUMIFS(L:L,B:B,"SOUČET")</f>
        <v>0</v>
      </c>
      <c r="L2" s="136"/>
    </row>
    <row r="3" spans="1:15" s="21" customFormat="1" ht="42.75" customHeight="1" thickTop="1" thickBot="1" x14ac:dyDescent="0.25">
      <c r="B3" s="102" t="s">
        <v>11</v>
      </c>
      <c r="C3" s="101"/>
      <c r="D3" s="156" t="s">
        <v>8</v>
      </c>
      <c r="E3" s="156"/>
      <c r="F3" s="100" t="s">
        <v>12</v>
      </c>
      <c r="G3" s="99"/>
      <c r="H3" s="98"/>
      <c r="I3" s="97"/>
      <c r="J3" s="96"/>
      <c r="K3" s="147"/>
      <c r="L3" s="148"/>
    </row>
    <row r="4" spans="1:15" s="21" customFormat="1" ht="18" customHeight="1" thickTop="1" x14ac:dyDescent="0.2">
      <c r="B4" s="139" t="s">
        <v>13</v>
      </c>
      <c r="C4" s="128"/>
      <c r="D4" s="140"/>
      <c r="E4" s="24"/>
      <c r="F4" s="95" t="str">
        <f>IF(E4='[1]Kategorie monitoringu'!A1,'[1]Kategorie monitoringu'!B1,IF(E4='[1]Kategorie monitoringu'!A2,'[1]Kategorie monitoringu'!B2,IF(E4='[1]Kategorie monitoringu'!A3,'[1]Kategorie monitoringu'!B3,IF(E4='[1]Kategorie monitoringu'!A4,'[1]Kategorie monitoringu'!B4,IF(E4='[1]Kategorie monitoringu'!A5,'[1]Kategorie monitoringu'!B5,IF(E4='[1]Kategorie monitoringu'!A6,'[1]Kategorie monitoringu'!B6,IF(E4='[1]Kategorie monitoringu'!A7,'[1]Kategorie monitoringu'!B7,IF(E4='[1]Kategorie monitoringu'!A8,'[1]Kategorie monitoringu'!B8,IF(E4='[1]Kategorie monitoringu'!A9,'[1]Kategorie monitoringu'!B9,IF(E4='[1]Kategorie monitoringu'!A10,'[1]Kategorie monitoringu'!B10,IF(E4='[1]Kategorie monitoringu'!A11,'[1]Kategorie monitoringu'!B11,IF(E4='[1]Kategorie monitoringu'!A12,'[1]Kategorie monitoringu'!B12,IF(E4='[1]Kategorie monitoringu'!A13,'[1]Kategorie monitoringu'!B13,IF(E4='[1]Kategorie monitoringu'!A14,'[1]Kategorie monitoringu'!B14,IF(E4='[1]Kategorie monitoringu'!A15,'[1]Kategorie monitoringu'!B15,IF(E4='[1]Kategorie monitoringu'!A16,'[1]Kategorie monitoringu'!B16,IF(E4='[1]Kategorie monitoringu'!A17,'[1]Kategorie monitoringu'!B17,IF(E4='[1]Kategorie monitoringu'!A18,'[1]Kategorie monitoringu'!B18,IF(E4='[1]Kategorie monitoringu'!A19,'[1]Kategorie monitoringu'!B19,IF(E4='[1]Kategorie monitoringu'!A20,'[1]Kategorie monitoringu'!B20,IF(E4='[1]Kategorie monitoringu'!A21,'[1]Kategorie monitoringu'!B21,IF(E4='[1]Kategorie monitoringu'!A22,'[1]Kategorie monitoringu'!B22,IF(E4='[1]Kategorie monitoringu'!A23,'[1]Kategorie monitoringu'!B23,IF(E4='[1]Kategorie monitoringu'!A24,'[1]Kategorie monitoringu'!B24,IF(E4='[1]Kategorie monitoringu'!A25,'[1]Kategorie monitoringu'!B25,"")))))))))))))))))))))))))</f>
        <v/>
      </c>
      <c r="G4" s="94"/>
      <c r="H4" s="93"/>
      <c r="I4" s="129" t="s">
        <v>14</v>
      </c>
      <c r="J4" s="130"/>
      <c r="K4" s="92"/>
      <c r="L4" s="91"/>
    </row>
    <row r="5" spans="1:15" s="21" customFormat="1" ht="18" customHeight="1" x14ac:dyDescent="0.2">
      <c r="B5" s="90" t="s">
        <v>15</v>
      </c>
      <c r="C5" s="89"/>
      <c r="D5" s="89"/>
      <c r="E5" s="24" t="s">
        <v>16</v>
      </c>
      <c r="F5" s="142" t="str">
        <f>IF((E5="Stádium 2"),"  Dokumentace pro územní řízení - DUR",(IF((E5="Stádium 3"),"  Projektová dokumentace (DOS/DSP)","")))</f>
        <v xml:space="preserve">  Dokumentace pro územní řízení - DUR</v>
      </c>
      <c r="G5" s="142"/>
      <c r="H5" s="143"/>
      <c r="I5" s="141" t="s">
        <v>17</v>
      </c>
      <c r="J5" s="140"/>
      <c r="K5" s="25"/>
      <c r="L5" s="88"/>
    </row>
    <row r="6" spans="1:15" s="21" customFormat="1" ht="18" customHeight="1" x14ac:dyDescent="0.2">
      <c r="B6" s="90" t="s">
        <v>18</v>
      </c>
      <c r="C6" s="89"/>
      <c r="D6" s="89"/>
      <c r="E6" s="25" t="s">
        <v>83</v>
      </c>
      <c r="F6" s="149"/>
      <c r="G6" s="149"/>
      <c r="H6" s="150"/>
      <c r="I6" s="141" t="s">
        <v>20</v>
      </c>
      <c r="J6" s="140"/>
      <c r="K6" s="25"/>
      <c r="L6" s="88"/>
      <c r="O6" s="87"/>
    </row>
    <row r="7" spans="1:15" s="21" customFormat="1" ht="18" customHeight="1" x14ac:dyDescent="0.2">
      <c r="B7" s="144" t="s">
        <v>21</v>
      </c>
      <c r="C7" s="134"/>
      <c r="D7" s="134"/>
      <c r="E7" s="26"/>
      <c r="F7" s="151" t="s">
        <v>22</v>
      </c>
      <c r="G7" s="152"/>
      <c r="H7" s="153"/>
      <c r="I7" s="127" t="s">
        <v>23</v>
      </c>
      <c r="J7" s="128"/>
      <c r="K7" s="27">
        <v>2023</v>
      </c>
      <c r="L7" s="86"/>
      <c r="O7" s="85"/>
    </row>
    <row r="8" spans="1:15" s="21" customFormat="1" ht="19.5" customHeight="1" thickBot="1" x14ac:dyDescent="0.25">
      <c r="B8" s="154" t="s">
        <v>24</v>
      </c>
      <c r="C8" s="155"/>
      <c r="D8" s="155"/>
      <c r="E8" s="28"/>
      <c r="F8" s="84" t="s">
        <v>19</v>
      </c>
      <c r="G8" s="157" t="s">
        <v>82</v>
      </c>
      <c r="H8" s="158"/>
      <c r="I8" s="133" t="s">
        <v>25</v>
      </c>
      <c r="J8" s="134"/>
      <c r="K8" s="29">
        <v>45453</v>
      </c>
      <c r="L8" s="83"/>
    </row>
    <row r="9" spans="1:15" s="21" customFormat="1" ht="9.75" customHeight="1" x14ac:dyDescent="0.2">
      <c r="B9" s="125" t="str">
        <f>F2</f>
        <v>"Stabilizace provozu provizorního SZZ v ŽST Otrokovice"</v>
      </c>
      <c r="C9" s="126"/>
      <c r="D9" s="126"/>
      <c r="E9" s="126"/>
      <c r="F9" s="126"/>
      <c r="G9" s="126"/>
      <c r="H9" s="126"/>
      <c r="I9" s="126"/>
      <c r="J9" s="126"/>
      <c r="K9" s="30" t="str">
        <f>$I$5</f>
        <v>ISPROFIN:</v>
      </c>
      <c r="L9" s="31">
        <f>K5</f>
        <v>0</v>
      </c>
    </row>
    <row r="10" spans="1:15" s="21" customFormat="1" ht="15" customHeight="1" x14ac:dyDescent="0.2">
      <c r="B10" s="145" t="s">
        <v>26</v>
      </c>
      <c r="C10" s="123" t="s">
        <v>27</v>
      </c>
      <c r="D10" s="123" t="s">
        <v>28</v>
      </c>
      <c r="E10" s="123" t="s">
        <v>29</v>
      </c>
      <c r="F10" s="131" t="s">
        <v>30</v>
      </c>
      <c r="G10" s="131" t="s">
        <v>31</v>
      </c>
      <c r="H10" s="131" t="s">
        <v>32</v>
      </c>
      <c r="I10" s="123" t="s">
        <v>33</v>
      </c>
      <c r="J10" s="123" t="s">
        <v>34</v>
      </c>
      <c r="K10" s="137" t="s">
        <v>35</v>
      </c>
      <c r="L10" s="138"/>
    </row>
    <row r="11" spans="1:15" s="21" customFormat="1" ht="15" customHeight="1" x14ac:dyDescent="0.2">
      <c r="B11" s="145"/>
      <c r="C11" s="123"/>
      <c r="D11" s="123"/>
      <c r="E11" s="123"/>
      <c r="F11" s="131"/>
      <c r="G11" s="131"/>
      <c r="H11" s="131"/>
      <c r="I11" s="123"/>
      <c r="J11" s="123"/>
      <c r="K11" s="137"/>
      <c r="L11" s="138"/>
    </row>
    <row r="12" spans="1:15" s="21" customFormat="1" ht="12.75" customHeight="1" thickBot="1" x14ac:dyDescent="0.25">
      <c r="B12" s="146"/>
      <c r="C12" s="124"/>
      <c r="D12" s="124"/>
      <c r="E12" s="124"/>
      <c r="F12" s="132"/>
      <c r="G12" s="132"/>
      <c r="H12" s="132"/>
      <c r="I12" s="124"/>
      <c r="J12" s="124"/>
      <c r="K12" s="71" t="s">
        <v>36</v>
      </c>
      <c r="L12" s="32" t="s">
        <v>37</v>
      </c>
    </row>
    <row r="13" spans="1:15" s="39" customFormat="1" ht="15" customHeight="1" thickBot="1" x14ac:dyDescent="0.25">
      <c r="A13" s="33" t="s">
        <v>38</v>
      </c>
      <c r="B13" s="34" t="s">
        <v>39</v>
      </c>
      <c r="C13" s="35">
        <v>1</v>
      </c>
      <c r="D13" s="36"/>
      <c r="E13" s="36"/>
      <c r="F13" s="37"/>
      <c r="G13" s="35"/>
      <c r="H13" s="35"/>
      <c r="I13" s="35"/>
      <c r="J13" s="35"/>
      <c r="K13" s="35"/>
      <c r="L13" s="38"/>
    </row>
    <row r="14" spans="1:15" s="39" customFormat="1" ht="13.5" customHeight="1" thickBot="1" x14ac:dyDescent="0.25">
      <c r="A14" s="40" t="s">
        <v>41</v>
      </c>
      <c r="B14" s="41">
        <f>1+MAX($B$13:B13)</f>
        <v>1</v>
      </c>
      <c r="C14" s="42" t="s">
        <v>42</v>
      </c>
      <c r="D14" s="43"/>
      <c r="E14" s="44" t="s">
        <v>43</v>
      </c>
      <c r="F14" s="77" t="s">
        <v>44</v>
      </c>
      <c r="G14" s="44" t="s">
        <v>45</v>
      </c>
      <c r="H14" s="45">
        <v>1</v>
      </c>
      <c r="I14" s="44"/>
      <c r="J14" s="46" t="str">
        <f>IF(I14=0,"",I14*H14)</f>
        <v/>
      </c>
      <c r="K14" s="76">
        <v>0</v>
      </c>
      <c r="L14" s="82">
        <f>ROUND((ROUND(H14,3))*(ROUND(K14,2)),2)</f>
        <v>0</v>
      </c>
    </row>
    <row r="15" spans="1:15" s="39" customFormat="1" ht="12.75" customHeight="1" x14ac:dyDescent="0.2">
      <c r="A15" s="40" t="s">
        <v>46</v>
      </c>
      <c r="B15" s="47"/>
      <c r="C15" s="48"/>
      <c r="D15" s="48"/>
      <c r="E15" s="48"/>
      <c r="F15" s="80" t="s">
        <v>47</v>
      </c>
      <c r="G15" s="49"/>
      <c r="H15" s="49"/>
      <c r="I15" s="49"/>
      <c r="J15" s="49"/>
      <c r="K15" s="49"/>
      <c r="L15" s="50"/>
    </row>
    <row r="16" spans="1:15" s="39" customFormat="1" ht="12.75" customHeight="1" x14ac:dyDescent="0.2">
      <c r="A16" s="40" t="s">
        <v>48</v>
      </c>
      <c r="B16" s="47"/>
      <c r="C16" s="48"/>
      <c r="D16" s="48"/>
      <c r="E16" s="48"/>
      <c r="F16" s="79" t="s">
        <v>49</v>
      </c>
      <c r="G16" s="49"/>
      <c r="H16" s="49"/>
      <c r="I16" s="49"/>
      <c r="J16" s="49"/>
      <c r="K16" s="49"/>
      <c r="L16" s="50"/>
    </row>
    <row r="17" spans="1:12" s="39" customFormat="1" ht="72" customHeight="1" thickBot="1" x14ac:dyDescent="0.25">
      <c r="A17" s="40" t="s">
        <v>50</v>
      </c>
      <c r="B17" s="51"/>
      <c r="C17" s="52"/>
      <c r="D17" s="52"/>
      <c r="E17" s="52"/>
      <c r="F17" s="78" t="s">
        <v>51</v>
      </c>
      <c r="G17" s="53"/>
      <c r="H17" s="53"/>
      <c r="I17" s="53"/>
      <c r="J17" s="53"/>
      <c r="K17" s="53"/>
      <c r="L17" s="54"/>
    </row>
    <row r="18" spans="1:12" s="39" customFormat="1" ht="13.5" customHeight="1" thickBot="1" x14ac:dyDescent="0.25">
      <c r="A18" s="40" t="s">
        <v>41</v>
      </c>
      <c r="B18" s="55">
        <f>1+MAX($B$13:B17)</f>
        <v>2</v>
      </c>
      <c r="C18" s="42" t="s">
        <v>52</v>
      </c>
      <c r="D18" s="43"/>
      <c r="E18" s="44" t="s">
        <v>43</v>
      </c>
      <c r="F18" s="77" t="s">
        <v>53</v>
      </c>
      <c r="G18" s="44" t="s">
        <v>45</v>
      </c>
      <c r="H18" s="45">
        <v>1</v>
      </c>
      <c r="I18" s="44"/>
      <c r="J18" s="46" t="str">
        <f>IF(I18=0,"",I18*H18)</f>
        <v/>
      </c>
      <c r="K18" s="76">
        <v>0</v>
      </c>
      <c r="L18" s="82">
        <f>ROUND((ROUND(H18,3))*(ROUND(K18,2)),2)</f>
        <v>0</v>
      </c>
    </row>
    <row r="19" spans="1:12" s="39" customFormat="1" ht="12.75" customHeight="1" x14ac:dyDescent="0.2">
      <c r="A19" s="40" t="s">
        <v>46</v>
      </c>
      <c r="B19" s="47"/>
      <c r="C19" s="48"/>
      <c r="D19" s="48"/>
      <c r="E19" s="48"/>
      <c r="F19" s="80" t="s">
        <v>54</v>
      </c>
      <c r="G19" s="49"/>
      <c r="H19" s="49"/>
      <c r="I19" s="49"/>
      <c r="J19" s="49"/>
      <c r="K19" s="49"/>
      <c r="L19" s="50"/>
    </row>
    <row r="20" spans="1:12" s="39" customFormat="1" ht="12.75" customHeight="1" x14ac:dyDescent="0.2">
      <c r="A20" s="40" t="s">
        <v>48</v>
      </c>
      <c r="B20" s="47"/>
      <c r="C20" s="48"/>
      <c r="D20" s="48"/>
      <c r="E20" s="48"/>
      <c r="F20" s="79" t="s">
        <v>49</v>
      </c>
      <c r="G20" s="49"/>
      <c r="H20" s="49"/>
      <c r="I20" s="49"/>
      <c r="J20" s="49"/>
      <c r="K20" s="49"/>
      <c r="L20" s="50"/>
    </row>
    <row r="21" spans="1:12" s="39" customFormat="1" ht="81" customHeight="1" thickBot="1" x14ac:dyDescent="0.25">
      <c r="A21" s="40" t="s">
        <v>50</v>
      </c>
      <c r="B21" s="51"/>
      <c r="C21" s="52"/>
      <c r="D21" s="52"/>
      <c r="E21" s="52"/>
      <c r="F21" s="78" t="s">
        <v>55</v>
      </c>
      <c r="G21" s="53"/>
      <c r="H21" s="53"/>
      <c r="I21" s="53"/>
      <c r="J21" s="53"/>
      <c r="K21" s="53"/>
      <c r="L21" s="54"/>
    </row>
    <row r="22" spans="1:12" s="39" customFormat="1" ht="13.5" customHeight="1" thickBot="1" x14ac:dyDescent="0.25">
      <c r="A22" s="81" t="s">
        <v>41</v>
      </c>
      <c r="B22" s="41">
        <f>1+MAX($B$13:B21)</f>
        <v>3</v>
      </c>
      <c r="C22" s="42" t="s">
        <v>56</v>
      </c>
      <c r="D22" s="43"/>
      <c r="E22" s="44" t="s">
        <v>43</v>
      </c>
      <c r="F22" s="77" t="s">
        <v>57</v>
      </c>
      <c r="G22" s="44" t="s">
        <v>45</v>
      </c>
      <c r="H22" s="45">
        <v>1</v>
      </c>
      <c r="I22" s="44"/>
      <c r="J22" s="46" t="str">
        <f>IF(I22=0,"",I22*H22)</f>
        <v/>
      </c>
      <c r="K22" s="76">
        <v>0</v>
      </c>
      <c r="L22" s="82">
        <f>ROUND((ROUND(H22,3))*(ROUND(K22,2)),2)</f>
        <v>0</v>
      </c>
    </row>
    <row r="23" spans="1:12" s="39" customFormat="1" ht="12.75" customHeight="1" x14ac:dyDescent="0.2">
      <c r="A23" s="81" t="s">
        <v>46</v>
      </c>
      <c r="B23" s="47"/>
      <c r="C23" s="48"/>
      <c r="D23" s="48"/>
      <c r="E23" s="48"/>
      <c r="F23" s="80" t="s">
        <v>58</v>
      </c>
      <c r="G23" s="49"/>
      <c r="H23" s="49"/>
      <c r="I23" s="49"/>
      <c r="J23" s="49"/>
      <c r="K23" s="49"/>
      <c r="L23" s="50"/>
    </row>
    <row r="24" spans="1:12" s="39" customFormat="1" ht="12.75" customHeight="1" x14ac:dyDescent="0.2">
      <c r="A24" s="81" t="s">
        <v>48</v>
      </c>
      <c r="B24" s="47"/>
      <c r="C24" s="48"/>
      <c r="D24" s="48"/>
      <c r="E24" s="48"/>
      <c r="F24" s="79" t="s">
        <v>49</v>
      </c>
      <c r="G24" s="49"/>
      <c r="H24" s="49"/>
      <c r="I24" s="49"/>
      <c r="J24" s="49"/>
      <c r="K24" s="49"/>
      <c r="L24" s="50"/>
    </row>
    <row r="25" spans="1:12" s="39" customFormat="1" ht="51.75" customHeight="1" thickBot="1" x14ac:dyDescent="0.25">
      <c r="A25" s="81" t="s">
        <v>50</v>
      </c>
      <c r="B25" s="51"/>
      <c r="C25" s="52"/>
      <c r="D25" s="52"/>
      <c r="E25" s="52"/>
      <c r="F25" s="78" t="s">
        <v>59</v>
      </c>
      <c r="G25" s="53"/>
      <c r="H25" s="53"/>
      <c r="I25" s="53"/>
      <c r="J25" s="53"/>
      <c r="K25" s="53"/>
      <c r="L25" s="54"/>
    </row>
    <row r="26" spans="1:12" ht="13.5" thickBot="1" x14ac:dyDescent="0.25">
      <c r="A26" s="56" t="s">
        <v>38</v>
      </c>
      <c r="B26" s="57" t="s">
        <v>60</v>
      </c>
      <c r="C26" s="58" t="s">
        <v>61</v>
      </c>
      <c r="D26" s="59"/>
      <c r="E26" s="59"/>
      <c r="F26" s="60" t="s">
        <v>40</v>
      </c>
      <c r="G26" s="58"/>
      <c r="H26" s="58"/>
      <c r="I26" s="58"/>
      <c r="J26" s="58"/>
      <c r="K26" s="58"/>
      <c r="L26" s="61">
        <f>SUM(L14:L25)</f>
        <v>0</v>
      </c>
    </row>
    <row r="27" spans="1:12" ht="13.5" thickBot="1" x14ac:dyDescent="0.25">
      <c r="A27" s="33" t="s">
        <v>38</v>
      </c>
      <c r="B27" s="34" t="s">
        <v>39</v>
      </c>
      <c r="C27" s="35">
        <v>2</v>
      </c>
      <c r="D27" s="36"/>
      <c r="E27" s="36"/>
      <c r="F27" s="37" t="s">
        <v>62</v>
      </c>
      <c r="G27" s="35"/>
      <c r="H27" s="35"/>
      <c r="I27" s="35"/>
      <c r="J27" s="35"/>
      <c r="K27" s="35"/>
      <c r="L27" s="38"/>
    </row>
    <row r="28" spans="1:12" ht="13.5" customHeight="1" thickBot="1" x14ac:dyDescent="0.25">
      <c r="A28" s="81" t="s">
        <v>41</v>
      </c>
      <c r="B28" s="41">
        <f>1+MAX($B$13:B27)</f>
        <v>4</v>
      </c>
      <c r="C28" s="42" t="s">
        <v>81</v>
      </c>
      <c r="D28" s="43"/>
      <c r="E28" s="44" t="s">
        <v>43</v>
      </c>
      <c r="F28" s="77" t="s">
        <v>63</v>
      </c>
      <c r="G28" s="44" t="s">
        <v>45</v>
      </c>
      <c r="H28" s="45">
        <v>1</v>
      </c>
      <c r="I28" s="44"/>
      <c r="J28" s="46" t="str">
        <f>IF(I28=0,"",I28*H28)</f>
        <v/>
      </c>
      <c r="K28" s="76">
        <v>0</v>
      </c>
      <c r="L28" s="82">
        <f>ROUND((ROUND(H28,3))*(ROUND(K28,2)),2)</f>
        <v>0</v>
      </c>
    </row>
    <row r="29" spans="1:12" ht="12.75" customHeight="1" x14ac:dyDescent="0.2">
      <c r="A29" s="81" t="s">
        <v>46</v>
      </c>
      <c r="B29" s="47"/>
      <c r="C29" s="48"/>
      <c r="D29" s="48"/>
      <c r="E29" s="48"/>
      <c r="F29" s="80" t="s">
        <v>64</v>
      </c>
      <c r="G29" s="49"/>
      <c r="H29" s="49"/>
      <c r="I29" s="49"/>
      <c r="J29" s="49"/>
      <c r="K29" s="49"/>
      <c r="L29" s="50"/>
    </row>
    <row r="30" spans="1:12" ht="12.75" customHeight="1" x14ac:dyDescent="0.2">
      <c r="A30" s="81" t="s">
        <v>48</v>
      </c>
      <c r="B30" s="47"/>
      <c r="C30" s="48"/>
      <c r="D30" s="48"/>
      <c r="E30" s="48"/>
      <c r="F30" s="79" t="s">
        <v>49</v>
      </c>
      <c r="G30" s="49"/>
      <c r="H30" s="49"/>
      <c r="I30" s="49"/>
      <c r="J30" s="49"/>
      <c r="K30" s="49"/>
      <c r="L30" s="50"/>
    </row>
    <row r="31" spans="1:12" ht="68.25" thickBot="1" x14ac:dyDescent="0.25">
      <c r="A31" s="81" t="s">
        <v>50</v>
      </c>
      <c r="B31" s="51"/>
      <c r="C31" s="52"/>
      <c r="D31" s="52"/>
      <c r="E31" s="52"/>
      <c r="F31" s="78" t="s">
        <v>65</v>
      </c>
      <c r="G31" s="53"/>
      <c r="H31" s="53"/>
      <c r="I31" s="53"/>
      <c r="J31" s="53"/>
      <c r="K31" s="53"/>
      <c r="L31" s="54"/>
    </row>
    <row r="32" spans="1:12" s="39" customFormat="1" ht="13.5" customHeight="1" thickBot="1" x14ac:dyDescent="0.25">
      <c r="A32" s="40" t="s">
        <v>41</v>
      </c>
      <c r="B32" s="55">
        <f>1+MAX($B$13:B31)</f>
        <v>5</v>
      </c>
      <c r="C32" s="42" t="s">
        <v>80</v>
      </c>
      <c r="D32" s="43"/>
      <c r="E32" s="44" t="s">
        <v>43</v>
      </c>
      <c r="F32" s="77" t="s">
        <v>66</v>
      </c>
      <c r="G32" s="44" t="s">
        <v>45</v>
      </c>
      <c r="H32" s="45">
        <v>1</v>
      </c>
      <c r="I32" s="44"/>
      <c r="J32" s="46" t="str">
        <f>IF(I32=0,"",I32*H32)</f>
        <v/>
      </c>
      <c r="K32" s="76">
        <v>0</v>
      </c>
      <c r="L32" s="75">
        <f>ROUND((ROUND(H32,3))*(ROUND(K32,2)),2)</f>
        <v>0</v>
      </c>
    </row>
    <row r="33" spans="1:12" s="39" customFormat="1" ht="12.75" customHeight="1" x14ac:dyDescent="0.2">
      <c r="A33" s="40" t="s">
        <v>46</v>
      </c>
      <c r="B33" s="47"/>
      <c r="C33" s="48"/>
      <c r="D33" s="48"/>
      <c r="E33" s="48"/>
      <c r="F33" s="80" t="s">
        <v>67</v>
      </c>
      <c r="G33" s="49"/>
      <c r="H33" s="49"/>
      <c r="I33" s="49"/>
      <c r="J33" s="49"/>
      <c r="K33" s="49"/>
      <c r="L33" s="50"/>
    </row>
    <row r="34" spans="1:12" s="39" customFormat="1" ht="12.75" customHeight="1" x14ac:dyDescent="0.2">
      <c r="A34" s="40" t="s">
        <v>48</v>
      </c>
      <c r="B34" s="47"/>
      <c r="C34" s="48"/>
      <c r="D34" s="48"/>
      <c r="E34" s="48"/>
      <c r="F34" s="79" t="s">
        <v>49</v>
      </c>
      <c r="G34" s="49"/>
      <c r="H34" s="49"/>
      <c r="I34" s="49"/>
      <c r="J34" s="49"/>
      <c r="K34" s="49"/>
      <c r="L34" s="50"/>
    </row>
    <row r="35" spans="1:12" s="39" customFormat="1" ht="57" thickBot="1" x14ac:dyDescent="0.25">
      <c r="A35" s="40" t="s">
        <v>50</v>
      </c>
      <c r="B35" s="51"/>
      <c r="C35" s="52"/>
      <c r="D35" s="52"/>
      <c r="E35" s="52"/>
      <c r="F35" s="78" t="s">
        <v>68</v>
      </c>
      <c r="G35" s="53"/>
      <c r="H35" s="53"/>
      <c r="I35" s="53"/>
      <c r="J35" s="53"/>
      <c r="K35" s="53"/>
      <c r="L35" s="54"/>
    </row>
    <row r="36" spans="1:12" s="39" customFormat="1" ht="13.5" customHeight="1" thickBot="1" x14ac:dyDescent="0.25">
      <c r="A36" s="40" t="s">
        <v>41</v>
      </c>
      <c r="B36" s="55">
        <f>1+MAX($B$13:B35)</f>
        <v>6</v>
      </c>
      <c r="C36" s="42" t="s">
        <v>79</v>
      </c>
      <c r="D36" s="43"/>
      <c r="E36" s="44" t="s">
        <v>43</v>
      </c>
      <c r="F36" s="77" t="s">
        <v>78</v>
      </c>
      <c r="G36" s="44" t="s">
        <v>45</v>
      </c>
      <c r="H36" s="45">
        <v>1</v>
      </c>
      <c r="I36" s="44"/>
      <c r="J36" s="46" t="str">
        <f>IF(I36=0,"",I36*H36)</f>
        <v/>
      </c>
      <c r="K36" s="76">
        <v>0</v>
      </c>
      <c r="L36" s="75">
        <f>ROUND((ROUND(H36,3))*(ROUND(K36,2)),2)</f>
        <v>0</v>
      </c>
    </row>
    <row r="37" spans="1:12" s="39" customFormat="1" ht="12.75" customHeight="1" x14ac:dyDescent="0.2">
      <c r="A37" s="40" t="s">
        <v>46</v>
      </c>
      <c r="B37" s="47"/>
      <c r="C37" s="48"/>
      <c r="D37" s="48"/>
      <c r="E37" s="48"/>
      <c r="F37" s="74"/>
      <c r="G37" s="49"/>
      <c r="H37" s="49"/>
      <c r="I37" s="49"/>
      <c r="J37" s="49"/>
      <c r="K37" s="49"/>
      <c r="L37" s="50"/>
    </row>
    <row r="38" spans="1:12" s="39" customFormat="1" ht="12.75" customHeight="1" x14ac:dyDescent="0.2">
      <c r="A38" s="40" t="s">
        <v>48</v>
      </c>
      <c r="B38" s="47"/>
      <c r="C38" s="48"/>
      <c r="D38" s="48"/>
      <c r="E38" s="48"/>
      <c r="F38" s="73"/>
      <c r="G38" s="49"/>
      <c r="H38" s="49"/>
      <c r="I38" s="49"/>
      <c r="J38" s="49"/>
      <c r="K38" s="49"/>
      <c r="L38" s="50"/>
    </row>
    <row r="39" spans="1:12" s="39" customFormat="1" ht="12" thickBot="1" x14ac:dyDescent="0.25">
      <c r="A39" s="40" t="s">
        <v>50</v>
      </c>
      <c r="B39" s="51"/>
      <c r="C39" s="52"/>
      <c r="D39" s="52"/>
      <c r="E39" s="52"/>
      <c r="F39" s="72"/>
      <c r="G39" s="53"/>
      <c r="H39" s="53"/>
      <c r="I39" s="53"/>
      <c r="J39" s="53"/>
      <c r="K39" s="53"/>
      <c r="L39" s="54"/>
    </row>
    <row r="40" spans="1:12" ht="13.5" thickBot="1" x14ac:dyDescent="0.25">
      <c r="A40" s="56" t="s">
        <v>38</v>
      </c>
      <c r="B40" s="57" t="s">
        <v>60</v>
      </c>
      <c r="C40" s="58" t="s">
        <v>61</v>
      </c>
      <c r="D40" s="59"/>
      <c r="E40" s="59"/>
      <c r="F40" s="60" t="s">
        <v>62</v>
      </c>
      <c r="G40" s="58"/>
      <c r="H40" s="58"/>
      <c r="I40" s="58"/>
      <c r="J40" s="58"/>
      <c r="K40" s="58"/>
      <c r="L40" s="61">
        <f>SUM(L28:L39)</f>
        <v>0</v>
      </c>
    </row>
  </sheetData>
  <sheetProtection formatCells="0" formatColumns="0" formatRows="0" insertColumns="0" insertRows="0" deleteColumns="0" deleteRows="0" sort="0" autoFilter="0"/>
  <autoFilter ref="A12:L12"/>
  <mergeCells count="29">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D3:E3"/>
    <mergeCell ref="B1:H1"/>
    <mergeCell ref="B2:C2"/>
    <mergeCell ref="I2:J2"/>
    <mergeCell ref="C10:C12"/>
    <mergeCell ref="D10:D12"/>
    <mergeCell ref="B9:J9"/>
    <mergeCell ref="I7:J7"/>
    <mergeCell ref="I4:J4"/>
    <mergeCell ref="F10:F12"/>
    <mergeCell ref="G10:G12"/>
    <mergeCell ref="E10:E12"/>
    <mergeCell ref="I8:J8"/>
    <mergeCell ref="G8:H8"/>
  </mergeCells>
  <conditionalFormatting sqref="F6">
    <cfRule type="expression" dxfId="54" priority="54">
      <formula>$E$5="Ostatní"</formula>
    </cfRule>
    <cfRule type="expression" dxfId="53" priority="55">
      <formula>$E$6="Ostatní"</formula>
    </cfRule>
  </conditionalFormatting>
  <conditionalFormatting sqref="F2">
    <cfRule type="expression" dxfId="52" priority="53">
      <formula>IF($F$2="Název stavby","Vybarvit",IF($F$2="","Vybarvit",""))="Vybarvit"</formula>
    </cfRule>
  </conditionalFormatting>
  <conditionalFormatting sqref="D3">
    <cfRule type="expression" dxfId="51" priority="52">
      <formula>IF($D$3="SO XX-XX-XX","Vybarvit",IF($D$3="","Vybarvit",""))="Vybarvit"</formula>
    </cfRule>
  </conditionalFormatting>
  <conditionalFormatting sqref="F3">
    <cfRule type="expression" dxfId="50" priority="51">
      <formula>IF($F$3="Název SO/PS","Vybarvit",IF($F$3="","Vybarvit",""))="Vybarvit"</formula>
    </cfRule>
  </conditionalFormatting>
  <conditionalFormatting sqref="F8">
    <cfRule type="expression" dxfId="49" priority="50">
      <formula>IF($F$8="Obchodní název firmy/společnosti, v případě fyzické osoby podnikající  IČO","Vybarvit",IF($F$8="","Vybarvit",""))="Vybarvit"</formula>
    </cfRule>
  </conditionalFormatting>
  <conditionalFormatting sqref="G8:H8">
    <cfRule type="expression" dxfId="48" priority="49">
      <formula>IF($G$8="Titul Jméno Příjmení","Vybarvit",IF($G$8="","Vybarvit",""))="Vybarvit"</formula>
    </cfRule>
  </conditionalFormatting>
  <conditionalFormatting sqref="K8">
    <cfRule type="expression" dxfId="47" priority="48">
      <formula>$K$8=""</formula>
    </cfRule>
  </conditionalFormatting>
  <conditionalFormatting sqref="K7">
    <cfRule type="expression" dxfId="46" priority="47">
      <formula>$K$7=""</formula>
    </cfRule>
  </conditionalFormatting>
  <conditionalFormatting sqref="K6">
    <cfRule type="expression" dxfId="45" priority="46">
      <formula>$K$6=""</formula>
    </cfRule>
  </conditionalFormatting>
  <conditionalFormatting sqref="K5">
    <cfRule type="expression" dxfId="44" priority="45">
      <formula>$K$5=""</formula>
    </cfRule>
  </conditionalFormatting>
  <conditionalFormatting sqref="K4">
    <cfRule type="expression" dxfId="43" priority="44">
      <formula>$K$4=""</formula>
    </cfRule>
  </conditionalFormatting>
  <conditionalFormatting sqref="L4">
    <cfRule type="expression" dxfId="42" priority="43">
      <formula>$L$4=""</formula>
    </cfRule>
  </conditionalFormatting>
  <conditionalFormatting sqref="E8">
    <cfRule type="expression" dxfId="41" priority="42">
      <formula>$E$8=""</formula>
    </cfRule>
  </conditionalFormatting>
  <conditionalFormatting sqref="E7">
    <cfRule type="expression" dxfId="40" priority="41">
      <formula>$E$7=""</formula>
    </cfRule>
  </conditionalFormatting>
  <conditionalFormatting sqref="E6">
    <cfRule type="expression" dxfId="39" priority="40">
      <formula>$E$6=""</formula>
    </cfRule>
  </conditionalFormatting>
  <conditionalFormatting sqref="E5">
    <cfRule type="expression" dxfId="38" priority="39">
      <formula>$E$5=""</formula>
    </cfRule>
  </conditionalFormatting>
  <conditionalFormatting sqref="E4">
    <cfRule type="expression" dxfId="37" priority="38">
      <formula>$E$4=""</formula>
    </cfRule>
  </conditionalFormatting>
  <conditionalFormatting sqref="C13 G14:K14 C14:E14 G18:K18 C18:E18 F14:F25 C26:C27 C32:E32 C36:E36 G36:K36 G32:K32">
    <cfRule type="expression" dxfId="36" priority="37">
      <formula>C13=""</formula>
    </cfRule>
  </conditionalFormatting>
  <conditionalFormatting sqref="F13 F26:F27">
    <cfRule type="expression" dxfId="35" priority="36">
      <formula>F13="Název dílu"</formula>
    </cfRule>
  </conditionalFormatting>
  <conditionalFormatting sqref="C40">
    <cfRule type="expression" dxfId="34" priority="35">
      <formula>C40=""</formula>
    </cfRule>
  </conditionalFormatting>
  <conditionalFormatting sqref="F40">
    <cfRule type="expression" dxfId="33" priority="34">
      <formula>F40="Název dílu"</formula>
    </cfRule>
  </conditionalFormatting>
  <conditionalFormatting sqref="C22">
    <cfRule type="expression" dxfId="32" priority="33">
      <formula>C22=""</formula>
    </cfRule>
  </conditionalFormatting>
  <conditionalFormatting sqref="E22">
    <cfRule type="expression" dxfId="31" priority="32">
      <formula>E22=""</formula>
    </cfRule>
  </conditionalFormatting>
  <conditionalFormatting sqref="F22">
    <cfRule type="expression" dxfId="30" priority="31">
      <formula>F22=""</formula>
    </cfRule>
  </conditionalFormatting>
  <conditionalFormatting sqref="F23">
    <cfRule type="expression" dxfId="29" priority="30">
      <formula>F23=""</formula>
    </cfRule>
  </conditionalFormatting>
  <conditionalFormatting sqref="F24">
    <cfRule type="expression" dxfId="28" priority="29">
      <formula>F24=""</formula>
    </cfRule>
  </conditionalFormatting>
  <conditionalFormatting sqref="F25">
    <cfRule type="expression" dxfId="27" priority="28">
      <formula>F25=""</formula>
    </cfRule>
  </conditionalFormatting>
  <conditionalFormatting sqref="G22">
    <cfRule type="expression" dxfId="26" priority="27">
      <formula>G22=""</formula>
    </cfRule>
  </conditionalFormatting>
  <conditionalFormatting sqref="H22">
    <cfRule type="expression" dxfId="25" priority="26">
      <formula>H22=""</formula>
    </cfRule>
  </conditionalFormatting>
  <conditionalFormatting sqref="I22">
    <cfRule type="expression" dxfId="24" priority="25">
      <formula>I22=""</formula>
    </cfRule>
  </conditionalFormatting>
  <conditionalFormatting sqref="J22">
    <cfRule type="expression" dxfId="23" priority="24">
      <formula>J22=""</formula>
    </cfRule>
  </conditionalFormatting>
  <conditionalFormatting sqref="K22">
    <cfRule type="expression" dxfId="22" priority="23">
      <formula>K22=""</formula>
    </cfRule>
  </conditionalFormatting>
  <conditionalFormatting sqref="D22">
    <cfRule type="expression" dxfId="21" priority="22">
      <formula>D22=""</formula>
    </cfRule>
  </conditionalFormatting>
  <conditionalFormatting sqref="C22:E22">
    <cfRule type="expression" dxfId="20" priority="21">
      <formula>C22=""</formula>
    </cfRule>
  </conditionalFormatting>
  <conditionalFormatting sqref="C28">
    <cfRule type="expression" dxfId="19" priority="20">
      <formula>C28=""</formula>
    </cfRule>
  </conditionalFormatting>
  <conditionalFormatting sqref="E28">
    <cfRule type="expression" dxfId="18" priority="19">
      <formula>E28=""</formula>
    </cfRule>
  </conditionalFormatting>
  <conditionalFormatting sqref="G28">
    <cfRule type="expression" dxfId="17" priority="18">
      <formula>G28=""</formula>
    </cfRule>
  </conditionalFormatting>
  <conditionalFormatting sqref="H28">
    <cfRule type="expression" dxfId="16" priority="17">
      <formula>H28=""</formula>
    </cfRule>
  </conditionalFormatting>
  <conditionalFormatting sqref="I28">
    <cfRule type="expression" dxfId="15" priority="16">
      <formula>I28=""</formula>
    </cfRule>
  </conditionalFormatting>
  <conditionalFormatting sqref="J28">
    <cfRule type="expression" dxfId="14" priority="15">
      <formula>J28=""</formula>
    </cfRule>
  </conditionalFormatting>
  <conditionalFormatting sqref="K28">
    <cfRule type="expression" dxfId="13" priority="14">
      <formula>K28=""</formula>
    </cfRule>
  </conditionalFormatting>
  <conditionalFormatting sqref="D28">
    <cfRule type="expression" dxfId="12" priority="13">
      <formula>D28=""</formula>
    </cfRule>
  </conditionalFormatting>
  <conditionalFormatting sqref="F36">
    <cfRule type="expression" dxfId="11" priority="12">
      <formula>F36=""</formula>
    </cfRule>
  </conditionalFormatting>
  <conditionalFormatting sqref="F37">
    <cfRule type="expression" dxfId="10" priority="11">
      <formula>F37=""</formula>
    </cfRule>
  </conditionalFormatting>
  <conditionalFormatting sqref="F38">
    <cfRule type="expression" dxfId="9" priority="10">
      <formula>F38=""</formula>
    </cfRule>
  </conditionalFormatting>
  <conditionalFormatting sqref="F39">
    <cfRule type="expression" dxfId="8" priority="9">
      <formula>F39=""</formula>
    </cfRule>
  </conditionalFormatting>
  <conditionalFormatting sqref="F29">
    <cfRule type="expression" dxfId="7" priority="7">
      <formula>F29=""</formula>
    </cfRule>
  </conditionalFormatting>
  <conditionalFormatting sqref="F31">
    <cfRule type="expression" dxfId="6" priority="5">
      <formula>F31=""</formula>
    </cfRule>
  </conditionalFormatting>
  <conditionalFormatting sqref="F30">
    <cfRule type="expression" dxfId="5" priority="6">
      <formula>F30=""</formula>
    </cfRule>
  </conditionalFormatting>
  <conditionalFormatting sqref="F28">
    <cfRule type="expression" dxfId="4" priority="8">
      <formula>F28=""</formula>
    </cfRule>
  </conditionalFormatting>
  <conditionalFormatting sqref="F33">
    <cfRule type="expression" dxfId="3" priority="3">
      <formula>F33=""</formula>
    </cfRule>
  </conditionalFormatting>
  <conditionalFormatting sqref="F35">
    <cfRule type="expression" dxfId="2" priority="1">
      <formula>F35=""</formula>
    </cfRule>
  </conditionalFormatting>
  <conditionalFormatting sqref="F34">
    <cfRule type="expression" dxfId="1" priority="2">
      <formula>F34=""</formula>
    </cfRule>
  </conditionalFormatting>
  <conditionalFormatting sqref="F32">
    <cfRule type="expression" dxfId="0" priority="4">
      <formula>F32=""</formula>
    </cfRule>
  </conditionalFormatting>
  <dataValidations count="15">
    <dataValidation type="list" allowBlank="1" showInputMessage="1" showErrorMessage="1" sqref="D28">
      <formula1>"1,2,3,4,5,6,7,8,9,10"</formula1>
    </dataValidation>
    <dataValidation allowBlank="1" showInputMessage="1" showErrorMessage="1" promptTitle="Název položky" prompt="Přesný název položky dle cenové soustavy, nebo vlastní název v případě položky mimo cenovou soustavu." sqref="F22 F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7"/>
    <dataValidation allowBlank="1" showInputMessage="1" showErrorMessage="1" promptTitle="Výkaz výměr:" prompt="způsob stanovení množství položky, nebo odkaz na příslušnou přílohu dokumentace." sqref="F24 F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39"/>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SOPS/PR/2017/12/01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'P:\Dočkal\Otrokovice\Soutěž R\[SO_98-98- čistý.xlsm]Kategorie monitoringu'!#REF!</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85" zoomScaleNormal="85" workbookViewId="0">
      <selection activeCell="C29" sqref="C29"/>
    </sheetView>
  </sheetViews>
  <sheetFormatPr defaultRowHeight="12.75" x14ac:dyDescent="0.2"/>
  <cols>
    <col min="1" max="1" width="8.09765625" style="160" customWidth="1"/>
    <col min="2" max="2" width="8.69921875" style="160" customWidth="1"/>
    <col min="3" max="3" width="61.296875" style="160" customWidth="1"/>
    <col min="4" max="4" width="12.296875" style="160" customWidth="1"/>
    <col min="5" max="5" width="19.3984375" style="161" customWidth="1"/>
    <col min="6" max="6" width="23.19921875" style="160" customWidth="1"/>
    <col min="7" max="256" width="8.796875" style="159"/>
    <col min="257" max="257" width="8.09765625" style="159" customWidth="1"/>
    <col min="258" max="258" width="8.69921875" style="159" customWidth="1"/>
    <col min="259" max="259" width="61.296875" style="159" customWidth="1"/>
    <col min="260" max="260" width="12.296875" style="159" customWidth="1"/>
    <col min="261" max="261" width="19.3984375" style="159" customWidth="1"/>
    <col min="262" max="262" width="23.19921875" style="159" customWidth="1"/>
    <col min="263" max="512" width="8.796875" style="159"/>
    <col min="513" max="513" width="8.09765625" style="159" customWidth="1"/>
    <col min="514" max="514" width="8.69921875" style="159" customWidth="1"/>
    <col min="515" max="515" width="61.296875" style="159" customWidth="1"/>
    <col min="516" max="516" width="12.296875" style="159" customWidth="1"/>
    <col min="517" max="517" width="19.3984375" style="159" customWidth="1"/>
    <col min="518" max="518" width="23.19921875" style="159" customWidth="1"/>
    <col min="519" max="768" width="8.796875" style="159"/>
    <col min="769" max="769" width="8.09765625" style="159" customWidth="1"/>
    <col min="770" max="770" width="8.69921875" style="159" customWidth="1"/>
    <col min="771" max="771" width="61.296875" style="159" customWidth="1"/>
    <col min="772" max="772" width="12.296875" style="159" customWidth="1"/>
    <col min="773" max="773" width="19.3984375" style="159" customWidth="1"/>
    <col min="774" max="774" width="23.19921875" style="159" customWidth="1"/>
    <col min="775" max="1024" width="8.796875" style="159"/>
    <col min="1025" max="1025" width="8.09765625" style="159" customWidth="1"/>
    <col min="1026" max="1026" width="8.69921875" style="159" customWidth="1"/>
    <col min="1027" max="1027" width="61.296875" style="159" customWidth="1"/>
    <col min="1028" max="1028" width="12.296875" style="159" customWidth="1"/>
    <col min="1029" max="1029" width="19.3984375" style="159" customWidth="1"/>
    <col min="1030" max="1030" width="23.19921875" style="159" customWidth="1"/>
    <col min="1031" max="1280" width="8.796875" style="159"/>
    <col min="1281" max="1281" width="8.09765625" style="159" customWidth="1"/>
    <col min="1282" max="1282" width="8.69921875" style="159" customWidth="1"/>
    <col min="1283" max="1283" width="61.296875" style="159" customWidth="1"/>
    <col min="1284" max="1284" width="12.296875" style="159" customWidth="1"/>
    <col min="1285" max="1285" width="19.3984375" style="159" customWidth="1"/>
    <col min="1286" max="1286" width="23.19921875" style="159" customWidth="1"/>
    <col min="1287" max="1536" width="8.796875" style="159"/>
    <col min="1537" max="1537" width="8.09765625" style="159" customWidth="1"/>
    <col min="1538" max="1538" width="8.69921875" style="159" customWidth="1"/>
    <col min="1539" max="1539" width="61.296875" style="159" customWidth="1"/>
    <col min="1540" max="1540" width="12.296875" style="159" customWidth="1"/>
    <col min="1541" max="1541" width="19.3984375" style="159" customWidth="1"/>
    <col min="1542" max="1542" width="23.19921875" style="159" customWidth="1"/>
    <col min="1543" max="1792" width="8.796875" style="159"/>
    <col min="1793" max="1793" width="8.09765625" style="159" customWidth="1"/>
    <col min="1794" max="1794" width="8.69921875" style="159" customWidth="1"/>
    <col min="1795" max="1795" width="61.296875" style="159" customWidth="1"/>
    <col min="1796" max="1796" width="12.296875" style="159" customWidth="1"/>
    <col min="1797" max="1797" width="19.3984375" style="159" customWidth="1"/>
    <col min="1798" max="1798" width="23.19921875" style="159" customWidth="1"/>
    <col min="1799" max="2048" width="8.796875" style="159"/>
    <col min="2049" max="2049" width="8.09765625" style="159" customWidth="1"/>
    <col min="2050" max="2050" width="8.69921875" style="159" customWidth="1"/>
    <col min="2051" max="2051" width="61.296875" style="159" customWidth="1"/>
    <col min="2052" max="2052" width="12.296875" style="159" customWidth="1"/>
    <col min="2053" max="2053" width="19.3984375" style="159" customWidth="1"/>
    <col min="2054" max="2054" width="23.19921875" style="159" customWidth="1"/>
    <col min="2055" max="2304" width="8.796875" style="159"/>
    <col min="2305" max="2305" width="8.09765625" style="159" customWidth="1"/>
    <col min="2306" max="2306" width="8.69921875" style="159" customWidth="1"/>
    <col min="2307" max="2307" width="61.296875" style="159" customWidth="1"/>
    <col min="2308" max="2308" width="12.296875" style="159" customWidth="1"/>
    <col min="2309" max="2309" width="19.3984375" style="159" customWidth="1"/>
    <col min="2310" max="2310" width="23.19921875" style="159" customWidth="1"/>
    <col min="2311" max="2560" width="8.796875" style="159"/>
    <col min="2561" max="2561" width="8.09765625" style="159" customWidth="1"/>
    <col min="2562" max="2562" width="8.69921875" style="159" customWidth="1"/>
    <col min="2563" max="2563" width="61.296875" style="159" customWidth="1"/>
    <col min="2564" max="2564" width="12.296875" style="159" customWidth="1"/>
    <col min="2565" max="2565" width="19.3984375" style="159" customWidth="1"/>
    <col min="2566" max="2566" width="23.19921875" style="159" customWidth="1"/>
    <col min="2567" max="2816" width="8.796875" style="159"/>
    <col min="2817" max="2817" width="8.09765625" style="159" customWidth="1"/>
    <col min="2818" max="2818" width="8.69921875" style="159" customWidth="1"/>
    <col min="2819" max="2819" width="61.296875" style="159" customWidth="1"/>
    <col min="2820" max="2820" width="12.296875" style="159" customWidth="1"/>
    <col min="2821" max="2821" width="19.3984375" style="159" customWidth="1"/>
    <col min="2822" max="2822" width="23.19921875" style="159" customWidth="1"/>
    <col min="2823" max="3072" width="8.796875" style="159"/>
    <col min="3073" max="3073" width="8.09765625" style="159" customWidth="1"/>
    <col min="3074" max="3074" width="8.69921875" style="159" customWidth="1"/>
    <col min="3075" max="3075" width="61.296875" style="159" customWidth="1"/>
    <col min="3076" max="3076" width="12.296875" style="159" customWidth="1"/>
    <col min="3077" max="3077" width="19.3984375" style="159" customWidth="1"/>
    <col min="3078" max="3078" width="23.19921875" style="159" customWidth="1"/>
    <col min="3079" max="3328" width="8.796875" style="159"/>
    <col min="3329" max="3329" width="8.09765625" style="159" customWidth="1"/>
    <col min="3330" max="3330" width="8.69921875" style="159" customWidth="1"/>
    <col min="3331" max="3331" width="61.296875" style="159" customWidth="1"/>
    <col min="3332" max="3332" width="12.296875" style="159" customWidth="1"/>
    <col min="3333" max="3333" width="19.3984375" style="159" customWidth="1"/>
    <col min="3334" max="3334" width="23.19921875" style="159" customWidth="1"/>
    <col min="3335" max="3584" width="8.796875" style="159"/>
    <col min="3585" max="3585" width="8.09765625" style="159" customWidth="1"/>
    <col min="3586" max="3586" width="8.69921875" style="159" customWidth="1"/>
    <col min="3587" max="3587" width="61.296875" style="159" customWidth="1"/>
    <col min="3588" max="3588" width="12.296875" style="159" customWidth="1"/>
    <col min="3589" max="3589" width="19.3984375" style="159" customWidth="1"/>
    <col min="3590" max="3590" width="23.19921875" style="159" customWidth="1"/>
    <col min="3591" max="3840" width="8.796875" style="159"/>
    <col min="3841" max="3841" width="8.09765625" style="159" customWidth="1"/>
    <col min="3842" max="3842" width="8.69921875" style="159" customWidth="1"/>
    <col min="3843" max="3843" width="61.296875" style="159" customWidth="1"/>
    <col min="3844" max="3844" width="12.296875" style="159" customWidth="1"/>
    <col min="3845" max="3845" width="19.3984375" style="159" customWidth="1"/>
    <col min="3846" max="3846" width="23.19921875" style="159" customWidth="1"/>
    <col min="3847" max="4096" width="8.796875" style="159"/>
    <col min="4097" max="4097" width="8.09765625" style="159" customWidth="1"/>
    <col min="4098" max="4098" width="8.69921875" style="159" customWidth="1"/>
    <col min="4099" max="4099" width="61.296875" style="159" customWidth="1"/>
    <col min="4100" max="4100" width="12.296875" style="159" customWidth="1"/>
    <col min="4101" max="4101" width="19.3984375" style="159" customWidth="1"/>
    <col min="4102" max="4102" width="23.19921875" style="159" customWidth="1"/>
    <col min="4103" max="4352" width="8.796875" style="159"/>
    <col min="4353" max="4353" width="8.09765625" style="159" customWidth="1"/>
    <col min="4354" max="4354" width="8.69921875" style="159" customWidth="1"/>
    <col min="4355" max="4355" width="61.296875" style="159" customWidth="1"/>
    <col min="4356" max="4356" width="12.296875" style="159" customWidth="1"/>
    <col min="4357" max="4357" width="19.3984375" style="159" customWidth="1"/>
    <col min="4358" max="4358" width="23.19921875" style="159" customWidth="1"/>
    <col min="4359" max="4608" width="8.796875" style="159"/>
    <col min="4609" max="4609" width="8.09765625" style="159" customWidth="1"/>
    <col min="4610" max="4610" width="8.69921875" style="159" customWidth="1"/>
    <col min="4611" max="4611" width="61.296875" style="159" customWidth="1"/>
    <col min="4612" max="4612" width="12.296875" style="159" customWidth="1"/>
    <col min="4613" max="4613" width="19.3984375" style="159" customWidth="1"/>
    <col min="4614" max="4614" width="23.19921875" style="159" customWidth="1"/>
    <col min="4615" max="4864" width="8.796875" style="159"/>
    <col min="4865" max="4865" width="8.09765625" style="159" customWidth="1"/>
    <col min="4866" max="4866" width="8.69921875" style="159" customWidth="1"/>
    <col min="4867" max="4867" width="61.296875" style="159" customWidth="1"/>
    <col min="4868" max="4868" width="12.296875" style="159" customWidth="1"/>
    <col min="4869" max="4869" width="19.3984375" style="159" customWidth="1"/>
    <col min="4870" max="4870" width="23.19921875" style="159" customWidth="1"/>
    <col min="4871" max="5120" width="8.796875" style="159"/>
    <col min="5121" max="5121" width="8.09765625" style="159" customWidth="1"/>
    <col min="5122" max="5122" width="8.69921875" style="159" customWidth="1"/>
    <col min="5123" max="5123" width="61.296875" style="159" customWidth="1"/>
    <col min="5124" max="5124" width="12.296875" style="159" customWidth="1"/>
    <col min="5125" max="5125" width="19.3984375" style="159" customWidth="1"/>
    <col min="5126" max="5126" width="23.19921875" style="159" customWidth="1"/>
    <col min="5127" max="5376" width="8.796875" style="159"/>
    <col min="5377" max="5377" width="8.09765625" style="159" customWidth="1"/>
    <col min="5378" max="5378" width="8.69921875" style="159" customWidth="1"/>
    <col min="5379" max="5379" width="61.296875" style="159" customWidth="1"/>
    <col min="5380" max="5380" width="12.296875" style="159" customWidth="1"/>
    <col min="5381" max="5381" width="19.3984375" style="159" customWidth="1"/>
    <col min="5382" max="5382" width="23.19921875" style="159" customWidth="1"/>
    <col min="5383" max="5632" width="8.796875" style="159"/>
    <col min="5633" max="5633" width="8.09765625" style="159" customWidth="1"/>
    <col min="5634" max="5634" width="8.69921875" style="159" customWidth="1"/>
    <col min="5635" max="5635" width="61.296875" style="159" customWidth="1"/>
    <col min="5636" max="5636" width="12.296875" style="159" customWidth="1"/>
    <col min="5637" max="5637" width="19.3984375" style="159" customWidth="1"/>
    <col min="5638" max="5638" width="23.19921875" style="159" customWidth="1"/>
    <col min="5639" max="5888" width="8.796875" style="159"/>
    <col min="5889" max="5889" width="8.09765625" style="159" customWidth="1"/>
    <col min="5890" max="5890" width="8.69921875" style="159" customWidth="1"/>
    <col min="5891" max="5891" width="61.296875" style="159" customWidth="1"/>
    <col min="5892" max="5892" width="12.296875" style="159" customWidth="1"/>
    <col min="5893" max="5893" width="19.3984375" style="159" customWidth="1"/>
    <col min="5894" max="5894" width="23.19921875" style="159" customWidth="1"/>
    <col min="5895" max="6144" width="8.796875" style="159"/>
    <col min="6145" max="6145" width="8.09765625" style="159" customWidth="1"/>
    <col min="6146" max="6146" width="8.69921875" style="159" customWidth="1"/>
    <col min="6147" max="6147" width="61.296875" style="159" customWidth="1"/>
    <col min="6148" max="6148" width="12.296875" style="159" customWidth="1"/>
    <col min="6149" max="6149" width="19.3984375" style="159" customWidth="1"/>
    <col min="6150" max="6150" width="23.19921875" style="159" customWidth="1"/>
    <col min="6151" max="6400" width="8.796875" style="159"/>
    <col min="6401" max="6401" width="8.09765625" style="159" customWidth="1"/>
    <col min="6402" max="6402" width="8.69921875" style="159" customWidth="1"/>
    <col min="6403" max="6403" width="61.296875" style="159" customWidth="1"/>
    <col min="6404" max="6404" width="12.296875" style="159" customWidth="1"/>
    <col min="6405" max="6405" width="19.3984375" style="159" customWidth="1"/>
    <col min="6406" max="6406" width="23.19921875" style="159" customWidth="1"/>
    <col min="6407" max="6656" width="8.796875" style="159"/>
    <col min="6657" max="6657" width="8.09765625" style="159" customWidth="1"/>
    <col min="6658" max="6658" width="8.69921875" style="159" customWidth="1"/>
    <col min="6659" max="6659" width="61.296875" style="159" customWidth="1"/>
    <col min="6660" max="6660" width="12.296875" style="159" customWidth="1"/>
    <col min="6661" max="6661" width="19.3984375" style="159" customWidth="1"/>
    <col min="6662" max="6662" width="23.19921875" style="159" customWidth="1"/>
    <col min="6663" max="6912" width="8.796875" style="159"/>
    <col min="6913" max="6913" width="8.09765625" style="159" customWidth="1"/>
    <col min="6914" max="6914" width="8.69921875" style="159" customWidth="1"/>
    <col min="6915" max="6915" width="61.296875" style="159" customWidth="1"/>
    <col min="6916" max="6916" width="12.296875" style="159" customWidth="1"/>
    <col min="6917" max="6917" width="19.3984375" style="159" customWidth="1"/>
    <col min="6918" max="6918" width="23.19921875" style="159" customWidth="1"/>
    <col min="6919" max="7168" width="8.796875" style="159"/>
    <col min="7169" max="7169" width="8.09765625" style="159" customWidth="1"/>
    <col min="7170" max="7170" width="8.69921875" style="159" customWidth="1"/>
    <col min="7171" max="7171" width="61.296875" style="159" customWidth="1"/>
    <col min="7172" max="7172" width="12.296875" style="159" customWidth="1"/>
    <col min="7173" max="7173" width="19.3984375" style="159" customWidth="1"/>
    <col min="7174" max="7174" width="23.19921875" style="159" customWidth="1"/>
    <col min="7175" max="7424" width="8.796875" style="159"/>
    <col min="7425" max="7425" width="8.09765625" style="159" customWidth="1"/>
    <col min="7426" max="7426" width="8.69921875" style="159" customWidth="1"/>
    <col min="7427" max="7427" width="61.296875" style="159" customWidth="1"/>
    <col min="7428" max="7428" width="12.296875" style="159" customWidth="1"/>
    <col min="7429" max="7429" width="19.3984375" style="159" customWidth="1"/>
    <col min="7430" max="7430" width="23.19921875" style="159" customWidth="1"/>
    <col min="7431" max="7680" width="8.796875" style="159"/>
    <col min="7681" max="7681" width="8.09765625" style="159" customWidth="1"/>
    <col min="7682" max="7682" width="8.69921875" style="159" customWidth="1"/>
    <col min="7683" max="7683" width="61.296875" style="159" customWidth="1"/>
    <col min="7684" max="7684" width="12.296875" style="159" customWidth="1"/>
    <col min="7685" max="7685" width="19.3984375" style="159" customWidth="1"/>
    <col min="7686" max="7686" width="23.19921875" style="159" customWidth="1"/>
    <col min="7687" max="7936" width="8.796875" style="159"/>
    <col min="7937" max="7937" width="8.09765625" style="159" customWidth="1"/>
    <col min="7938" max="7938" width="8.69921875" style="159" customWidth="1"/>
    <col min="7939" max="7939" width="61.296875" style="159" customWidth="1"/>
    <col min="7940" max="7940" width="12.296875" style="159" customWidth="1"/>
    <col min="7941" max="7941" width="19.3984375" style="159" customWidth="1"/>
    <col min="7942" max="7942" width="23.19921875" style="159" customWidth="1"/>
    <col min="7943" max="8192" width="8.796875" style="159"/>
    <col min="8193" max="8193" width="8.09765625" style="159" customWidth="1"/>
    <col min="8194" max="8194" width="8.69921875" style="159" customWidth="1"/>
    <col min="8195" max="8195" width="61.296875" style="159" customWidth="1"/>
    <col min="8196" max="8196" width="12.296875" style="159" customWidth="1"/>
    <col min="8197" max="8197" width="19.3984375" style="159" customWidth="1"/>
    <col min="8198" max="8198" width="23.19921875" style="159" customWidth="1"/>
    <col min="8199" max="8448" width="8.796875" style="159"/>
    <col min="8449" max="8449" width="8.09765625" style="159" customWidth="1"/>
    <col min="8450" max="8450" width="8.69921875" style="159" customWidth="1"/>
    <col min="8451" max="8451" width="61.296875" style="159" customWidth="1"/>
    <col min="8452" max="8452" width="12.296875" style="159" customWidth="1"/>
    <col min="8453" max="8453" width="19.3984375" style="159" customWidth="1"/>
    <col min="8454" max="8454" width="23.19921875" style="159" customWidth="1"/>
    <col min="8455" max="8704" width="8.796875" style="159"/>
    <col min="8705" max="8705" width="8.09765625" style="159" customWidth="1"/>
    <col min="8706" max="8706" width="8.69921875" style="159" customWidth="1"/>
    <col min="8707" max="8707" width="61.296875" style="159" customWidth="1"/>
    <col min="8708" max="8708" width="12.296875" style="159" customWidth="1"/>
    <col min="8709" max="8709" width="19.3984375" style="159" customWidth="1"/>
    <col min="8710" max="8710" width="23.19921875" style="159" customWidth="1"/>
    <col min="8711" max="8960" width="8.796875" style="159"/>
    <col min="8961" max="8961" width="8.09765625" style="159" customWidth="1"/>
    <col min="8962" max="8962" width="8.69921875" style="159" customWidth="1"/>
    <col min="8963" max="8963" width="61.296875" style="159" customWidth="1"/>
    <col min="8964" max="8964" width="12.296875" style="159" customWidth="1"/>
    <col min="8965" max="8965" width="19.3984375" style="159" customWidth="1"/>
    <col min="8966" max="8966" width="23.19921875" style="159" customWidth="1"/>
    <col min="8967" max="9216" width="8.796875" style="159"/>
    <col min="9217" max="9217" width="8.09765625" style="159" customWidth="1"/>
    <col min="9218" max="9218" width="8.69921875" style="159" customWidth="1"/>
    <col min="9219" max="9219" width="61.296875" style="159" customWidth="1"/>
    <col min="9220" max="9220" width="12.296875" style="159" customWidth="1"/>
    <col min="9221" max="9221" width="19.3984375" style="159" customWidth="1"/>
    <col min="9222" max="9222" width="23.19921875" style="159" customWidth="1"/>
    <col min="9223" max="9472" width="8.796875" style="159"/>
    <col min="9473" max="9473" width="8.09765625" style="159" customWidth="1"/>
    <col min="9474" max="9474" width="8.69921875" style="159" customWidth="1"/>
    <col min="9475" max="9475" width="61.296875" style="159" customWidth="1"/>
    <col min="9476" max="9476" width="12.296875" style="159" customWidth="1"/>
    <col min="9477" max="9477" width="19.3984375" style="159" customWidth="1"/>
    <col min="9478" max="9478" width="23.19921875" style="159" customWidth="1"/>
    <col min="9479" max="9728" width="8.796875" style="159"/>
    <col min="9729" max="9729" width="8.09765625" style="159" customWidth="1"/>
    <col min="9730" max="9730" width="8.69921875" style="159" customWidth="1"/>
    <col min="9731" max="9731" width="61.296875" style="159" customWidth="1"/>
    <col min="9732" max="9732" width="12.296875" style="159" customWidth="1"/>
    <col min="9733" max="9733" width="19.3984375" style="159" customWidth="1"/>
    <col min="9734" max="9734" width="23.19921875" style="159" customWidth="1"/>
    <col min="9735" max="9984" width="8.796875" style="159"/>
    <col min="9985" max="9985" width="8.09765625" style="159" customWidth="1"/>
    <col min="9986" max="9986" width="8.69921875" style="159" customWidth="1"/>
    <col min="9987" max="9987" width="61.296875" style="159" customWidth="1"/>
    <col min="9988" max="9988" width="12.296875" style="159" customWidth="1"/>
    <col min="9989" max="9989" width="19.3984375" style="159" customWidth="1"/>
    <col min="9990" max="9990" width="23.19921875" style="159" customWidth="1"/>
    <col min="9991" max="10240" width="8.796875" style="159"/>
    <col min="10241" max="10241" width="8.09765625" style="159" customWidth="1"/>
    <col min="10242" max="10242" width="8.69921875" style="159" customWidth="1"/>
    <col min="10243" max="10243" width="61.296875" style="159" customWidth="1"/>
    <col min="10244" max="10244" width="12.296875" style="159" customWidth="1"/>
    <col min="10245" max="10245" width="19.3984375" style="159" customWidth="1"/>
    <col min="10246" max="10246" width="23.19921875" style="159" customWidth="1"/>
    <col min="10247" max="10496" width="8.796875" style="159"/>
    <col min="10497" max="10497" width="8.09765625" style="159" customWidth="1"/>
    <col min="10498" max="10498" width="8.69921875" style="159" customWidth="1"/>
    <col min="10499" max="10499" width="61.296875" style="159" customWidth="1"/>
    <col min="10500" max="10500" width="12.296875" style="159" customWidth="1"/>
    <col min="10501" max="10501" width="19.3984375" style="159" customWidth="1"/>
    <col min="10502" max="10502" width="23.19921875" style="159" customWidth="1"/>
    <col min="10503" max="10752" width="8.796875" style="159"/>
    <col min="10753" max="10753" width="8.09765625" style="159" customWidth="1"/>
    <col min="10754" max="10754" width="8.69921875" style="159" customWidth="1"/>
    <col min="10755" max="10755" width="61.296875" style="159" customWidth="1"/>
    <col min="10756" max="10756" width="12.296875" style="159" customWidth="1"/>
    <col min="10757" max="10757" width="19.3984375" style="159" customWidth="1"/>
    <col min="10758" max="10758" width="23.19921875" style="159" customWidth="1"/>
    <col min="10759" max="11008" width="8.796875" style="159"/>
    <col min="11009" max="11009" width="8.09765625" style="159" customWidth="1"/>
    <col min="11010" max="11010" width="8.69921875" style="159" customWidth="1"/>
    <col min="11011" max="11011" width="61.296875" style="159" customWidth="1"/>
    <col min="11012" max="11012" width="12.296875" style="159" customWidth="1"/>
    <col min="11013" max="11013" width="19.3984375" style="159" customWidth="1"/>
    <col min="11014" max="11014" width="23.19921875" style="159" customWidth="1"/>
    <col min="11015" max="11264" width="8.796875" style="159"/>
    <col min="11265" max="11265" width="8.09765625" style="159" customWidth="1"/>
    <col min="11266" max="11266" width="8.69921875" style="159" customWidth="1"/>
    <col min="11267" max="11267" width="61.296875" style="159" customWidth="1"/>
    <col min="11268" max="11268" width="12.296875" style="159" customWidth="1"/>
    <col min="11269" max="11269" width="19.3984375" style="159" customWidth="1"/>
    <col min="11270" max="11270" width="23.19921875" style="159" customWidth="1"/>
    <col min="11271" max="11520" width="8.796875" style="159"/>
    <col min="11521" max="11521" width="8.09765625" style="159" customWidth="1"/>
    <col min="11522" max="11522" width="8.69921875" style="159" customWidth="1"/>
    <col min="11523" max="11523" width="61.296875" style="159" customWidth="1"/>
    <col min="11524" max="11524" width="12.296875" style="159" customWidth="1"/>
    <col min="11525" max="11525" width="19.3984375" style="159" customWidth="1"/>
    <col min="11526" max="11526" width="23.19921875" style="159" customWidth="1"/>
    <col min="11527" max="11776" width="8.796875" style="159"/>
    <col min="11777" max="11777" width="8.09765625" style="159" customWidth="1"/>
    <col min="11778" max="11778" width="8.69921875" style="159" customWidth="1"/>
    <col min="11779" max="11779" width="61.296875" style="159" customWidth="1"/>
    <col min="11780" max="11780" width="12.296875" style="159" customWidth="1"/>
    <col min="11781" max="11781" width="19.3984375" style="159" customWidth="1"/>
    <col min="11782" max="11782" width="23.19921875" style="159" customWidth="1"/>
    <col min="11783" max="12032" width="8.796875" style="159"/>
    <col min="12033" max="12033" width="8.09765625" style="159" customWidth="1"/>
    <col min="12034" max="12034" width="8.69921875" style="159" customWidth="1"/>
    <col min="12035" max="12035" width="61.296875" style="159" customWidth="1"/>
    <col min="12036" max="12036" width="12.296875" style="159" customWidth="1"/>
    <col min="12037" max="12037" width="19.3984375" style="159" customWidth="1"/>
    <col min="12038" max="12038" width="23.19921875" style="159" customWidth="1"/>
    <col min="12039" max="12288" width="8.796875" style="159"/>
    <col min="12289" max="12289" width="8.09765625" style="159" customWidth="1"/>
    <col min="12290" max="12290" width="8.69921875" style="159" customWidth="1"/>
    <col min="12291" max="12291" width="61.296875" style="159" customWidth="1"/>
    <col min="12292" max="12292" width="12.296875" style="159" customWidth="1"/>
    <col min="12293" max="12293" width="19.3984375" style="159" customWidth="1"/>
    <col min="12294" max="12294" width="23.19921875" style="159" customWidth="1"/>
    <col min="12295" max="12544" width="8.796875" style="159"/>
    <col min="12545" max="12545" width="8.09765625" style="159" customWidth="1"/>
    <col min="12546" max="12546" width="8.69921875" style="159" customWidth="1"/>
    <col min="12547" max="12547" width="61.296875" style="159" customWidth="1"/>
    <col min="12548" max="12548" width="12.296875" style="159" customWidth="1"/>
    <col min="12549" max="12549" width="19.3984375" style="159" customWidth="1"/>
    <col min="12550" max="12550" width="23.19921875" style="159" customWidth="1"/>
    <col min="12551" max="12800" width="8.796875" style="159"/>
    <col min="12801" max="12801" width="8.09765625" style="159" customWidth="1"/>
    <col min="12802" max="12802" width="8.69921875" style="159" customWidth="1"/>
    <col min="12803" max="12803" width="61.296875" style="159" customWidth="1"/>
    <col min="12804" max="12804" width="12.296875" style="159" customWidth="1"/>
    <col min="12805" max="12805" width="19.3984375" style="159" customWidth="1"/>
    <col min="12806" max="12806" width="23.19921875" style="159" customWidth="1"/>
    <col min="12807" max="13056" width="8.796875" style="159"/>
    <col min="13057" max="13057" width="8.09765625" style="159" customWidth="1"/>
    <col min="13058" max="13058" width="8.69921875" style="159" customWidth="1"/>
    <col min="13059" max="13059" width="61.296875" style="159" customWidth="1"/>
    <col min="13060" max="13060" width="12.296875" style="159" customWidth="1"/>
    <col min="13061" max="13061" width="19.3984375" style="159" customWidth="1"/>
    <col min="13062" max="13062" width="23.19921875" style="159" customWidth="1"/>
    <col min="13063" max="13312" width="8.796875" style="159"/>
    <col min="13313" max="13313" width="8.09765625" style="159" customWidth="1"/>
    <col min="13314" max="13314" width="8.69921875" style="159" customWidth="1"/>
    <col min="13315" max="13315" width="61.296875" style="159" customWidth="1"/>
    <col min="13316" max="13316" width="12.296875" style="159" customWidth="1"/>
    <col min="13317" max="13317" width="19.3984375" style="159" customWidth="1"/>
    <col min="13318" max="13318" width="23.19921875" style="159" customWidth="1"/>
    <col min="13319" max="13568" width="8.796875" style="159"/>
    <col min="13569" max="13569" width="8.09765625" style="159" customWidth="1"/>
    <col min="13570" max="13570" width="8.69921875" style="159" customWidth="1"/>
    <col min="13571" max="13571" width="61.296875" style="159" customWidth="1"/>
    <col min="13572" max="13572" width="12.296875" style="159" customWidth="1"/>
    <col min="13573" max="13573" width="19.3984375" style="159" customWidth="1"/>
    <col min="13574" max="13574" width="23.19921875" style="159" customWidth="1"/>
    <col min="13575" max="13824" width="8.796875" style="159"/>
    <col min="13825" max="13825" width="8.09765625" style="159" customWidth="1"/>
    <col min="13826" max="13826" width="8.69921875" style="159" customWidth="1"/>
    <col min="13827" max="13827" width="61.296875" style="159" customWidth="1"/>
    <col min="13828" max="13828" width="12.296875" style="159" customWidth="1"/>
    <col min="13829" max="13829" width="19.3984375" style="159" customWidth="1"/>
    <col min="13830" max="13830" width="23.19921875" style="159" customWidth="1"/>
    <col min="13831" max="14080" width="8.796875" style="159"/>
    <col min="14081" max="14081" width="8.09765625" style="159" customWidth="1"/>
    <col min="14082" max="14082" width="8.69921875" style="159" customWidth="1"/>
    <col min="14083" max="14083" width="61.296875" style="159" customWidth="1"/>
    <col min="14084" max="14084" width="12.296875" style="159" customWidth="1"/>
    <col min="14085" max="14085" width="19.3984375" style="159" customWidth="1"/>
    <col min="14086" max="14086" width="23.19921875" style="159" customWidth="1"/>
    <col min="14087" max="14336" width="8.796875" style="159"/>
    <col min="14337" max="14337" width="8.09765625" style="159" customWidth="1"/>
    <col min="14338" max="14338" width="8.69921875" style="159" customWidth="1"/>
    <col min="14339" max="14339" width="61.296875" style="159" customWidth="1"/>
    <col min="14340" max="14340" width="12.296875" style="159" customWidth="1"/>
    <col min="14341" max="14341" width="19.3984375" style="159" customWidth="1"/>
    <col min="14342" max="14342" width="23.19921875" style="159" customWidth="1"/>
    <col min="14343" max="14592" width="8.796875" style="159"/>
    <col min="14593" max="14593" width="8.09765625" style="159" customWidth="1"/>
    <col min="14594" max="14594" width="8.69921875" style="159" customWidth="1"/>
    <col min="14595" max="14595" width="61.296875" style="159" customWidth="1"/>
    <col min="14596" max="14596" width="12.296875" style="159" customWidth="1"/>
    <col min="14597" max="14597" width="19.3984375" style="159" customWidth="1"/>
    <col min="14598" max="14598" width="23.19921875" style="159" customWidth="1"/>
    <col min="14599" max="14848" width="8.796875" style="159"/>
    <col min="14849" max="14849" width="8.09765625" style="159" customWidth="1"/>
    <col min="14850" max="14850" width="8.69921875" style="159" customWidth="1"/>
    <col min="14851" max="14851" width="61.296875" style="159" customWidth="1"/>
    <col min="14852" max="14852" width="12.296875" style="159" customWidth="1"/>
    <col min="14853" max="14853" width="19.3984375" style="159" customWidth="1"/>
    <col min="14854" max="14854" width="23.19921875" style="159" customWidth="1"/>
    <col min="14855" max="15104" width="8.796875" style="159"/>
    <col min="15105" max="15105" width="8.09765625" style="159" customWidth="1"/>
    <col min="15106" max="15106" width="8.69921875" style="159" customWidth="1"/>
    <col min="15107" max="15107" width="61.296875" style="159" customWidth="1"/>
    <col min="15108" max="15108" width="12.296875" style="159" customWidth="1"/>
    <col min="15109" max="15109" width="19.3984375" style="159" customWidth="1"/>
    <col min="15110" max="15110" width="23.19921875" style="159" customWidth="1"/>
    <col min="15111" max="15360" width="8.796875" style="159"/>
    <col min="15361" max="15361" width="8.09765625" style="159" customWidth="1"/>
    <col min="15362" max="15362" width="8.69921875" style="159" customWidth="1"/>
    <col min="15363" max="15363" width="61.296875" style="159" customWidth="1"/>
    <col min="15364" max="15364" width="12.296875" style="159" customWidth="1"/>
    <col min="15365" max="15365" width="19.3984375" style="159" customWidth="1"/>
    <col min="15366" max="15366" width="23.19921875" style="159" customWidth="1"/>
    <col min="15367" max="15616" width="8.796875" style="159"/>
    <col min="15617" max="15617" width="8.09765625" style="159" customWidth="1"/>
    <col min="15618" max="15618" width="8.69921875" style="159" customWidth="1"/>
    <col min="15619" max="15619" width="61.296875" style="159" customWidth="1"/>
    <col min="15620" max="15620" width="12.296875" style="159" customWidth="1"/>
    <col min="15621" max="15621" width="19.3984375" style="159" customWidth="1"/>
    <col min="15622" max="15622" width="23.19921875" style="159" customWidth="1"/>
    <col min="15623" max="15872" width="8.796875" style="159"/>
    <col min="15873" max="15873" width="8.09765625" style="159" customWidth="1"/>
    <col min="15874" max="15874" width="8.69921875" style="159" customWidth="1"/>
    <col min="15875" max="15875" width="61.296875" style="159" customWidth="1"/>
    <col min="15876" max="15876" width="12.296875" style="159" customWidth="1"/>
    <col min="15877" max="15877" width="19.3984375" style="159" customWidth="1"/>
    <col min="15878" max="15878" width="23.19921875" style="159" customWidth="1"/>
    <col min="15879" max="16128" width="8.796875" style="159"/>
    <col min="16129" max="16129" width="8.09765625" style="159" customWidth="1"/>
    <col min="16130" max="16130" width="8.69921875" style="159" customWidth="1"/>
    <col min="16131" max="16131" width="61.296875" style="159" customWidth="1"/>
    <col min="16132" max="16132" width="12.296875" style="159" customWidth="1"/>
    <col min="16133" max="16133" width="19.3984375" style="159" customWidth="1"/>
    <col min="16134" max="16134" width="23.19921875" style="159" customWidth="1"/>
    <col min="16135" max="16384" width="8.796875" style="159"/>
  </cols>
  <sheetData>
    <row r="1" spans="1:6" s="173" customFormat="1" ht="21.75" thickBot="1" x14ac:dyDescent="0.25">
      <c r="A1" s="216" t="s">
        <v>105</v>
      </c>
      <c r="B1" s="215"/>
      <c r="C1" s="214"/>
      <c r="D1" s="214"/>
      <c r="E1" s="213" t="s">
        <v>104</v>
      </c>
      <c r="F1" s="213" t="s">
        <v>103</v>
      </c>
    </row>
    <row r="2" spans="1:6" s="173" customFormat="1" ht="41.25" customHeight="1" thickTop="1" thickBot="1" x14ac:dyDescent="0.25">
      <c r="A2" s="212" t="s">
        <v>71</v>
      </c>
      <c r="B2" s="211"/>
      <c r="C2" s="211"/>
      <c r="D2" s="210"/>
      <c r="E2" s="209">
        <f>ROUND(SUM(E4:E4,E9:E12),2)+F5</f>
        <v>0</v>
      </c>
      <c r="F2" s="208">
        <f>F6+F5+F3</f>
        <v>0</v>
      </c>
    </row>
    <row r="3" spans="1:6" s="192" customFormat="1" ht="24" customHeight="1" thickTop="1" x14ac:dyDescent="0.2">
      <c r="A3" s="202" t="s">
        <v>102</v>
      </c>
      <c r="B3" s="201"/>
      <c r="C3" s="200"/>
      <c r="D3" s="200"/>
      <c r="E3" s="207"/>
      <c r="F3" s="193">
        <f>SUM(E4:E4)</f>
        <v>0</v>
      </c>
    </row>
    <row r="4" spans="1:6" s="166" customFormat="1" ht="15.75" customHeight="1" thickBot="1" x14ac:dyDescent="0.25">
      <c r="A4" s="206" t="s">
        <v>101</v>
      </c>
      <c r="B4" s="205"/>
      <c r="C4" s="170" t="s">
        <v>100</v>
      </c>
      <c r="D4" s="169"/>
      <c r="E4" s="204">
        <v>0</v>
      </c>
      <c r="F4" s="203"/>
    </row>
    <row r="5" spans="1:6" s="192" customFormat="1" ht="27" customHeight="1" thickBot="1" x14ac:dyDescent="0.25">
      <c r="A5" s="202" t="s">
        <v>99</v>
      </c>
      <c r="B5" s="201"/>
      <c r="C5" s="200"/>
      <c r="D5" s="199">
        <v>0</v>
      </c>
      <c r="E5" s="199">
        <v>0</v>
      </c>
      <c r="F5" s="193">
        <f>IF(ISTEXT($D$5)=TRUE,0,IF(ISTEXT($E$5)=TRUE,0,$D$5*$E$5))</f>
        <v>0</v>
      </c>
    </row>
    <row r="6" spans="1:6" s="192" customFormat="1" ht="30.75" customHeight="1" x14ac:dyDescent="0.2">
      <c r="A6" s="198" t="s">
        <v>98</v>
      </c>
      <c r="B6" s="197"/>
      <c r="C6" s="196"/>
      <c r="D6" s="195"/>
      <c r="E6" s="194"/>
      <c r="F6" s="193">
        <f>ROUND(SUM(F8:F12),2)</f>
        <v>0</v>
      </c>
    </row>
    <row r="7" spans="1:6" s="173" customFormat="1" ht="33.75" customHeight="1" thickBot="1" x14ac:dyDescent="0.25">
      <c r="A7" s="191" t="s">
        <v>97</v>
      </c>
      <c r="B7" s="190"/>
      <c r="C7" s="189" t="s">
        <v>96</v>
      </c>
      <c r="D7" s="188"/>
      <c r="E7" s="187" t="s">
        <v>95</v>
      </c>
      <c r="F7" s="186" t="s">
        <v>94</v>
      </c>
    </row>
    <row r="8" spans="1:6" s="173" customFormat="1" ht="18.75" x14ac:dyDescent="0.2">
      <c r="A8" s="178" t="s">
        <v>93</v>
      </c>
      <c r="B8" s="177"/>
      <c r="C8" s="176" t="s">
        <v>92</v>
      </c>
      <c r="D8" s="176"/>
      <c r="E8" s="175"/>
      <c r="F8" s="185">
        <f>SUM(E9:E10)</f>
        <v>0</v>
      </c>
    </row>
    <row r="9" spans="1:6" s="166" customFormat="1" ht="16.5" customHeight="1" x14ac:dyDescent="0.2">
      <c r="A9" s="184" t="s">
        <v>91</v>
      </c>
      <c r="B9" s="183">
        <v>25934</v>
      </c>
      <c r="C9" s="182" t="s">
        <v>72</v>
      </c>
      <c r="D9" s="181"/>
      <c r="E9" s="180">
        <v>0</v>
      </c>
      <c r="F9" s="179"/>
    </row>
    <row r="10" spans="1:6" s="166" customFormat="1" ht="16.5" customHeight="1" x14ac:dyDescent="0.2">
      <c r="A10" s="184" t="s">
        <v>91</v>
      </c>
      <c r="B10" s="183">
        <v>25935</v>
      </c>
      <c r="C10" s="182" t="s">
        <v>75</v>
      </c>
      <c r="D10" s="181"/>
      <c r="E10" s="180">
        <v>0</v>
      </c>
      <c r="F10" s="179"/>
    </row>
    <row r="11" spans="1:6" s="173" customFormat="1" ht="18.75" x14ac:dyDescent="0.2">
      <c r="A11" s="178"/>
      <c r="B11" s="177"/>
      <c r="C11" s="176" t="s">
        <v>90</v>
      </c>
      <c r="D11" s="176"/>
      <c r="E11" s="175"/>
      <c r="F11" s="174">
        <f>SUM(E12:E12)</f>
        <v>0</v>
      </c>
    </row>
    <row r="12" spans="1:6" s="166" customFormat="1" ht="16.5" customHeight="1" thickBot="1" x14ac:dyDescent="0.25">
      <c r="A12" s="172" t="s">
        <v>89</v>
      </c>
      <c r="B12" s="171" t="s">
        <v>88</v>
      </c>
      <c r="C12" s="170" t="s">
        <v>12</v>
      </c>
      <c r="D12" s="169"/>
      <c r="E12" s="168">
        <v>0</v>
      </c>
      <c r="F12" s="167"/>
    </row>
    <row r="16" spans="1:6" s="159" customFormat="1" x14ac:dyDescent="0.2">
      <c r="A16" s="160" t="s">
        <v>87</v>
      </c>
      <c r="B16" s="160"/>
      <c r="C16" s="160"/>
      <c r="D16" s="160"/>
      <c r="E16" s="161"/>
      <c r="F16" s="160"/>
    </row>
    <row r="18" spans="1:6" s="159" customFormat="1" x14ac:dyDescent="0.2">
      <c r="A18" s="160"/>
      <c r="B18" s="160"/>
      <c r="C18" s="160"/>
      <c r="D18" s="160"/>
      <c r="E18" s="165"/>
      <c r="F18" s="164"/>
    </row>
    <row r="20" spans="1:6" s="159" customFormat="1" ht="15" x14ac:dyDescent="0.2">
      <c r="A20" s="160"/>
      <c r="B20" s="160"/>
      <c r="C20" s="160"/>
      <c r="D20" s="160"/>
      <c r="E20" s="163" t="s">
        <v>86</v>
      </c>
      <c r="F20" s="163"/>
    </row>
    <row r="21" spans="1:6" s="159" customFormat="1" ht="15" x14ac:dyDescent="0.2">
      <c r="A21" s="160"/>
      <c r="B21" s="160"/>
      <c r="C21" s="160"/>
      <c r="D21" s="160"/>
      <c r="E21" s="162" t="s">
        <v>85</v>
      </c>
      <c r="F21" s="162"/>
    </row>
  </sheetData>
  <protectedRanges>
    <protectedRange sqref="A9:A10" name="Oblast2_4"/>
    <protectedRange sqref="B9:B10" name="Oblast2_4_1"/>
  </protectedRanges>
  <mergeCells count="5">
    <mergeCell ref="E21:F21"/>
    <mergeCell ref="A2:C2"/>
    <mergeCell ref="A4:B4"/>
    <mergeCell ref="A7:B7"/>
    <mergeCell ref="E20:F20"/>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Požadavky na výkon a fukci</vt:lpstr>
      <vt:lpstr>SO 98-98</vt:lpstr>
      <vt:lpstr>Rekapitulace ceny P+R</vt:lpstr>
      <vt:lpstr>'Požadavky na výkon a fukci'!Názvy_tisku</vt:lpstr>
      <vt:lpstr>'Požadavky na výkon a fukci'!Oblast_tisku</vt:lpstr>
      <vt:lpstr>'SO 98-98'!Print_Area</vt:lpstr>
      <vt:lpstr>'SO 98-98'!Print_Titles</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Dočkal Martin, Ing.</cp:lastModifiedBy>
  <dcterms:created xsi:type="dcterms:W3CDTF">2020-12-08T08:47:11Z</dcterms:created>
  <dcterms:modified xsi:type="dcterms:W3CDTF">2024-06-13T08:52:27Z</dcterms:modified>
</cp:coreProperties>
</file>